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240" yWindow="120" windowWidth="14940" windowHeight="9225"/>
  </bookViews>
  <sheets>
    <sheet name="Fiscal 2014" sheetId="11" r:id="rId1"/>
  </sheets>
  <definedNames>
    <definedName name="_xlnm.Print_Area" localSheetId="0">'Fiscal 2014'!$A$1:$H$895</definedName>
    <definedName name="_xlnm.Print_Titles" localSheetId="0">'Fiscal 2014'!$1:$5</definedName>
  </definedNames>
  <calcPr calcId="145621"/>
  <webPublishing codePage="0"/>
</workbook>
</file>

<file path=xl/calcChain.xml><?xml version="1.0" encoding="utf-8"?>
<calcChain xmlns="http://schemas.openxmlformats.org/spreadsheetml/2006/main">
  <c r="C892" i="11" l="1"/>
  <c r="H815" i="11"/>
  <c r="G860" i="11"/>
  <c r="G861" i="11" s="1"/>
  <c r="H861" i="11" s="1"/>
  <c r="H862" i="11" s="1"/>
  <c r="G855" i="11"/>
  <c r="G856" i="11" s="1"/>
  <c r="H856" i="11" s="1"/>
  <c r="H857" i="11" s="1"/>
  <c r="G849" i="11"/>
  <c r="G850" i="11" s="1"/>
  <c r="H850" i="11" s="1"/>
  <c r="C885" i="11" s="1"/>
  <c r="G839" i="11"/>
  <c r="G845" i="11" s="1"/>
  <c r="H845" i="11" s="1"/>
  <c r="G834" i="11"/>
  <c r="G835" i="11" s="1"/>
  <c r="H835" i="11" s="1"/>
  <c r="H836" i="11" s="1"/>
  <c r="G828" i="11"/>
  <c r="G830" i="11" s="1"/>
  <c r="H830" i="11" s="1"/>
  <c r="G823" i="11"/>
  <c r="G824" i="11" s="1"/>
  <c r="H824" i="11" s="1"/>
  <c r="H825" i="11" s="1"/>
  <c r="G818" i="11"/>
  <c r="G819" i="11" s="1"/>
  <c r="H819" i="11" s="1"/>
  <c r="H820" i="11" s="1"/>
  <c r="G799" i="11"/>
  <c r="G803" i="11" s="1"/>
  <c r="H803" i="11" s="1"/>
  <c r="G792" i="11"/>
  <c r="G793" i="11" s="1"/>
  <c r="H793" i="11" s="1"/>
  <c r="G784" i="11"/>
  <c r="G786" i="11" s="1"/>
  <c r="H786" i="11" s="1"/>
  <c r="G776" i="11"/>
  <c r="G779" i="11" s="1"/>
  <c r="H779" i="11" s="1"/>
  <c r="G769" i="11"/>
  <c r="G771" i="11" s="1"/>
  <c r="H771" i="11" s="1"/>
  <c r="G760" i="11"/>
  <c r="G763" i="11" s="1"/>
  <c r="H763" i="11" s="1"/>
  <c r="G752" i="11"/>
  <c r="G754" i="11" s="1"/>
  <c r="H754" i="11" s="1"/>
  <c r="G744" i="11"/>
  <c r="G747" i="11" s="1"/>
  <c r="H747" i="11" s="1"/>
  <c r="G739" i="11"/>
  <c r="G740" i="11" s="1"/>
  <c r="H740" i="11" s="1"/>
  <c r="H741" i="11" s="1"/>
  <c r="G733" i="11"/>
  <c r="G735" i="11" s="1"/>
  <c r="H735" i="11" s="1"/>
  <c r="G726" i="11"/>
  <c r="G728" i="11" s="1"/>
  <c r="H728" i="11" s="1"/>
  <c r="G716" i="11"/>
  <c r="G719" i="11" s="1"/>
  <c r="H719" i="11" s="1"/>
  <c r="G705" i="11"/>
  <c r="G712" i="11" s="1"/>
  <c r="H712" i="11" s="1"/>
  <c r="G695" i="11"/>
  <c r="G698" i="11" s="1"/>
  <c r="H698" i="11" s="1"/>
  <c r="G687" i="11"/>
  <c r="G691" i="11" s="1"/>
  <c r="H691" i="11" s="1"/>
  <c r="G679" i="11"/>
  <c r="G680" i="11" s="1"/>
  <c r="H680" i="11" s="1"/>
  <c r="G670" i="11"/>
  <c r="G674" i="11" s="1"/>
  <c r="H674" i="11" s="1"/>
  <c r="G662" i="11"/>
  <c r="G663" i="11" s="1"/>
  <c r="H663" i="11" s="1"/>
  <c r="G556" i="11"/>
  <c r="H556" i="11" s="1"/>
  <c r="G654" i="11"/>
  <c r="G658" i="11" s="1"/>
  <c r="H658" i="11" s="1"/>
  <c r="G644" i="11"/>
  <c r="G648" i="11" s="1"/>
  <c r="H648" i="11" s="1"/>
  <c r="G634" i="11"/>
  <c r="G640" i="11" s="1"/>
  <c r="H640" i="11" s="1"/>
  <c r="G624" i="11"/>
  <c r="G627" i="11" s="1"/>
  <c r="H627" i="11" s="1"/>
  <c r="G612" i="11"/>
  <c r="G614" i="11" s="1"/>
  <c r="H614" i="11" s="1"/>
  <c r="G607" i="11"/>
  <c r="G608" i="11" s="1"/>
  <c r="H608" i="11" s="1"/>
  <c r="H609" i="11" s="1"/>
  <c r="G601" i="11"/>
  <c r="G603" i="11" s="1"/>
  <c r="H603" i="11" s="1"/>
  <c r="G594" i="11"/>
  <c r="G595" i="11" s="1"/>
  <c r="H595" i="11" s="1"/>
  <c r="G581" i="11"/>
  <c r="G586" i="11" s="1"/>
  <c r="H586" i="11" s="1"/>
  <c r="G565" i="11"/>
  <c r="G571" i="11" s="1"/>
  <c r="H571" i="11" s="1"/>
  <c r="G553" i="11"/>
  <c r="G559" i="11" s="1"/>
  <c r="H559" i="11" s="1"/>
  <c r="G542" i="11"/>
  <c r="G544" i="11" s="1"/>
  <c r="H544" i="11" s="1"/>
  <c r="G533" i="11"/>
  <c r="G525" i="11"/>
  <c r="G527" i="11" s="1"/>
  <c r="H527" i="11" s="1"/>
  <c r="G514" i="11"/>
  <c r="G519" i="11" s="1"/>
  <c r="H519" i="11" s="1"/>
  <c r="G505" i="11"/>
  <c r="G491" i="11"/>
  <c r="G478" i="11"/>
  <c r="G482" i="11" s="1"/>
  <c r="H482" i="11" s="1"/>
  <c r="G466" i="11"/>
  <c r="G470" i="11" s="1"/>
  <c r="H470" i="11" s="1"/>
  <c r="G458" i="11"/>
  <c r="G460" i="11" s="1"/>
  <c r="H460" i="11" s="1"/>
  <c r="G446" i="11"/>
  <c r="G431" i="11"/>
  <c r="G442" i="11" s="1"/>
  <c r="H442" i="11" s="1"/>
  <c r="G422" i="11"/>
  <c r="G425" i="11" s="1"/>
  <c r="H425" i="11" s="1"/>
  <c r="G413" i="11"/>
  <c r="G400" i="11"/>
  <c r="G409" i="11" s="1"/>
  <c r="H409" i="11" s="1"/>
  <c r="G390" i="11"/>
  <c r="G392" i="11" s="1"/>
  <c r="H392" i="11" s="1"/>
  <c r="G381" i="11"/>
  <c r="G383" i="11" s="1"/>
  <c r="H383" i="11" s="1"/>
  <c r="G371" i="11"/>
  <c r="G374" i="11" s="1"/>
  <c r="H374" i="11" s="1"/>
  <c r="G363" i="11"/>
  <c r="G352" i="11"/>
  <c r="G358" i="11" s="1"/>
  <c r="H358" i="11" s="1"/>
  <c r="G345" i="11"/>
  <c r="G348" i="11" s="1"/>
  <c r="H348" i="11" s="1"/>
  <c r="G338" i="11"/>
  <c r="G341" i="11" s="1"/>
  <c r="H341" i="11" s="1"/>
  <c r="G330" i="11"/>
  <c r="G318" i="11"/>
  <c r="G320" i="11" s="1"/>
  <c r="H320" i="11" s="1"/>
  <c r="G310" i="11"/>
  <c r="G299" i="11"/>
  <c r="G302" i="11" s="1"/>
  <c r="H302" i="11" s="1"/>
  <c r="G290" i="11"/>
  <c r="G292" i="11" s="1"/>
  <c r="H292" i="11" s="1"/>
  <c r="G281" i="11"/>
  <c r="G285" i="11" s="1"/>
  <c r="H285" i="11" s="1"/>
  <c r="G273" i="11"/>
  <c r="G264" i="11"/>
  <c r="G255" i="11"/>
  <c r="G258" i="11" s="1"/>
  <c r="H258" i="11" s="1"/>
  <c r="G244" i="11"/>
  <c r="G247" i="11" s="1"/>
  <c r="H247" i="11" s="1"/>
  <c r="G233" i="11"/>
  <c r="G234" i="11" s="1"/>
  <c r="H234" i="11" s="1"/>
  <c r="G221" i="11"/>
  <c r="G227" i="11" s="1"/>
  <c r="H227" i="11" s="1"/>
  <c r="G211" i="11"/>
  <c r="G202" i="11"/>
  <c r="G205" i="11" s="1"/>
  <c r="H205" i="11" s="1"/>
  <c r="G195" i="11"/>
  <c r="G185" i="11"/>
  <c r="G187" i="11" s="1"/>
  <c r="H187" i="11" s="1"/>
  <c r="G175" i="11"/>
  <c r="G180" i="11" s="1"/>
  <c r="H180" i="11" s="1"/>
  <c r="G164" i="11"/>
  <c r="G156" i="11"/>
  <c r="G145" i="11"/>
  <c r="G150" i="11" s="1"/>
  <c r="H150" i="11" s="1"/>
  <c r="G136" i="11"/>
  <c r="G141" i="11" s="1"/>
  <c r="H141" i="11" s="1"/>
  <c r="G125" i="11"/>
  <c r="G129" i="11" s="1"/>
  <c r="H129" i="11" s="1"/>
  <c r="G115" i="11"/>
  <c r="G119" i="11" s="1"/>
  <c r="H119" i="11" s="1"/>
  <c r="G106" i="11"/>
  <c r="G110" i="11" s="1"/>
  <c r="H110" i="11" s="1"/>
  <c r="G94" i="11"/>
  <c r="G99" i="11" s="1"/>
  <c r="H99" i="11" s="1"/>
  <c r="G86" i="11"/>
  <c r="G90" i="11" s="1"/>
  <c r="H90" i="11" s="1"/>
  <c r="G77" i="11"/>
  <c r="G81" i="11" s="1"/>
  <c r="H81" i="11" s="1"/>
  <c r="G68" i="11"/>
  <c r="G60" i="11"/>
  <c r="G51" i="11"/>
  <c r="G39" i="11"/>
  <c r="G44" i="11" s="1"/>
  <c r="H44" i="11" s="1"/>
  <c r="G29" i="11"/>
  <c r="G21" i="11"/>
  <c r="G22" i="11" s="1"/>
  <c r="G15" i="11"/>
  <c r="G7" i="11"/>
  <c r="G11" i="11" s="1"/>
  <c r="H11" i="11" s="1"/>
  <c r="G638" i="11" l="1"/>
  <c r="H638" i="11" s="1"/>
  <c r="G639" i="11"/>
  <c r="H639" i="11" s="1"/>
  <c r="G485" i="11"/>
  <c r="H485" i="11" s="1"/>
  <c r="G440" i="11"/>
  <c r="H440" i="11" s="1"/>
  <c r="G118" i="11"/>
  <c r="H118" i="11" s="1"/>
  <c r="G251" i="11"/>
  <c r="H251" i="11" s="1"/>
  <c r="G785" i="11"/>
  <c r="H785" i="11" s="1"/>
  <c r="G717" i="11"/>
  <c r="H717" i="11" s="1"/>
  <c r="G745" i="11"/>
  <c r="H745" i="11" s="1"/>
  <c r="G439" i="11"/>
  <c r="H439" i="11" s="1"/>
  <c r="G637" i="11"/>
  <c r="H637" i="11" s="1"/>
  <c r="G108" i="11"/>
  <c r="H108" i="11" s="1"/>
  <c r="G188" i="11"/>
  <c r="H188" i="11" s="1"/>
  <c r="G617" i="11"/>
  <c r="H617" i="11" s="1"/>
  <c r="G681" i="11"/>
  <c r="H681" i="11" s="1"/>
  <c r="G721" i="11"/>
  <c r="H721" i="11" s="1"/>
  <c r="G746" i="11"/>
  <c r="H746" i="11" s="1"/>
  <c r="G109" i="11"/>
  <c r="H109" i="11" s="1"/>
  <c r="G629" i="11"/>
  <c r="H629" i="11" s="1"/>
  <c r="G682" i="11"/>
  <c r="H682" i="11" s="1"/>
  <c r="G722" i="11"/>
  <c r="H722" i="11" s="1"/>
  <c r="G777" i="11"/>
  <c r="H777" i="11" s="1"/>
  <c r="C872" i="11" s="1"/>
  <c r="G561" i="11"/>
  <c r="H561" i="11" s="1"/>
  <c r="G630" i="11"/>
  <c r="H630" i="11" s="1"/>
  <c r="G706" i="11"/>
  <c r="H706" i="11" s="1"/>
  <c r="G729" i="11"/>
  <c r="H729" i="11" s="1"/>
  <c r="G778" i="11"/>
  <c r="H778" i="11" s="1"/>
  <c r="G696" i="11"/>
  <c r="H696" i="11" s="1"/>
  <c r="C867" i="11" s="1"/>
  <c r="G762" i="11"/>
  <c r="H762" i="11" s="1"/>
  <c r="G844" i="11"/>
  <c r="H844" i="11" s="1"/>
  <c r="G95" i="11"/>
  <c r="H95" i="11" s="1"/>
  <c r="C873" i="11" s="1"/>
  <c r="G148" i="11"/>
  <c r="H148" i="11" s="1"/>
  <c r="G618" i="11"/>
  <c r="H618" i="11" s="1"/>
  <c r="G656" i="11"/>
  <c r="H656" i="11" s="1"/>
  <c r="G671" i="11"/>
  <c r="H671" i="11" s="1"/>
  <c r="G697" i="11"/>
  <c r="H697" i="11" s="1"/>
  <c r="G709" i="11"/>
  <c r="H709" i="11" s="1"/>
  <c r="G734" i="11"/>
  <c r="H734" i="11" s="1"/>
  <c r="H736" i="11" s="1"/>
  <c r="G800" i="11"/>
  <c r="H800" i="11" s="1"/>
  <c r="G840" i="11"/>
  <c r="H840" i="11" s="1"/>
  <c r="G9" i="11"/>
  <c r="H9" i="11" s="1"/>
  <c r="G98" i="11"/>
  <c r="H98" i="11" s="1"/>
  <c r="G151" i="11"/>
  <c r="H151" i="11" s="1"/>
  <c r="G432" i="11"/>
  <c r="H432" i="11" s="1"/>
  <c r="G597" i="11"/>
  <c r="H597" i="11" s="1"/>
  <c r="G625" i="11"/>
  <c r="H625" i="11" s="1"/>
  <c r="G657" i="11"/>
  <c r="H657" i="11" s="1"/>
  <c r="G664" i="11"/>
  <c r="H664" i="11" s="1"/>
  <c r="G673" i="11"/>
  <c r="H673" i="11" s="1"/>
  <c r="G683" i="11"/>
  <c r="H683" i="11" s="1"/>
  <c r="G701" i="11"/>
  <c r="H701" i="11" s="1"/>
  <c r="G710" i="11"/>
  <c r="H710" i="11" s="1"/>
  <c r="G718" i="11"/>
  <c r="H718" i="11" s="1"/>
  <c r="G748" i="11"/>
  <c r="H748" i="11" s="1"/>
  <c r="H749" i="11" s="1"/>
  <c r="G770" i="11"/>
  <c r="H770" i="11" s="1"/>
  <c r="G780" i="11"/>
  <c r="H780" i="11" s="1"/>
  <c r="G802" i="11"/>
  <c r="H802" i="11" s="1"/>
  <c r="C881" i="11" s="1"/>
  <c r="G842" i="11"/>
  <c r="H842" i="11" s="1"/>
  <c r="G117" i="11"/>
  <c r="H117" i="11" s="1"/>
  <c r="G324" i="11"/>
  <c r="H324" i="11" s="1"/>
  <c r="G436" i="11"/>
  <c r="H436" i="11" s="1"/>
  <c r="G560" i="11"/>
  <c r="H560" i="11" s="1"/>
  <c r="G613" i="11"/>
  <c r="H613" i="11" s="1"/>
  <c r="G628" i="11"/>
  <c r="H628" i="11" s="1"/>
  <c r="G635" i="11"/>
  <c r="H635" i="11" s="1"/>
  <c r="G665" i="11"/>
  <c r="H665" i="11" s="1"/>
  <c r="G675" i="11"/>
  <c r="H675" i="11" s="1"/>
  <c r="G720" i="11"/>
  <c r="H720" i="11" s="1"/>
  <c r="G772" i="11"/>
  <c r="H772" i="11" s="1"/>
  <c r="G795" i="11"/>
  <c r="H795" i="11" s="1"/>
  <c r="G843" i="11"/>
  <c r="H843" i="11" s="1"/>
  <c r="G851" i="11"/>
  <c r="H851" i="11" s="1"/>
  <c r="G451" i="11"/>
  <c r="H451" i="11" s="1"/>
  <c r="G449" i="11"/>
  <c r="H449" i="11" s="1"/>
  <c r="G498" i="11"/>
  <c r="H498" i="11" s="1"/>
  <c r="G499" i="11"/>
  <c r="H499" i="11" s="1"/>
  <c r="G536" i="11"/>
  <c r="H536" i="11" s="1"/>
  <c r="G537" i="11"/>
  <c r="H537" i="11" s="1"/>
  <c r="G257" i="11"/>
  <c r="H257" i="11" s="1"/>
  <c r="G407" i="11"/>
  <c r="H407" i="11" s="1"/>
  <c r="G453" i="11"/>
  <c r="H453" i="11" s="1"/>
  <c r="G492" i="11"/>
  <c r="H492" i="11" s="1"/>
  <c r="G534" i="11"/>
  <c r="H534" i="11" s="1"/>
  <c r="G829" i="11"/>
  <c r="H829" i="11" s="1"/>
  <c r="H831" i="11" s="1"/>
  <c r="G176" i="11"/>
  <c r="H176" i="11" s="1"/>
  <c r="G339" i="11"/>
  <c r="H339" i="11" s="1"/>
  <c r="G402" i="11"/>
  <c r="H402" i="11" s="1"/>
  <c r="G538" i="11"/>
  <c r="H538" i="11" s="1"/>
  <c r="G649" i="11"/>
  <c r="H649" i="11" s="1"/>
  <c r="G645" i="11"/>
  <c r="H645" i="11" s="1"/>
  <c r="G650" i="11"/>
  <c r="H650" i="11" s="1"/>
  <c r="H852" i="11"/>
  <c r="G403" i="11"/>
  <c r="H403" i="11" s="1"/>
  <c r="G646" i="11"/>
  <c r="H646" i="11" s="1"/>
  <c r="G765" i="11"/>
  <c r="H765" i="11" s="1"/>
  <c r="G761" i="11"/>
  <c r="H761" i="11" s="1"/>
  <c r="G666" i="11"/>
  <c r="H666" i="11" s="1"/>
  <c r="G689" i="11"/>
  <c r="H689" i="11" s="1"/>
  <c r="G87" i="11"/>
  <c r="H87" i="11" s="1"/>
  <c r="G139" i="11"/>
  <c r="H139" i="11" s="1"/>
  <c r="G495" i="11"/>
  <c r="H495" i="11" s="1"/>
  <c r="G688" i="11"/>
  <c r="H688" i="11" s="1"/>
  <c r="G753" i="11"/>
  <c r="H753" i="11" s="1"/>
  <c r="G787" i="11"/>
  <c r="H787" i="11" s="1"/>
  <c r="G78" i="11"/>
  <c r="H78" i="11" s="1"/>
  <c r="G88" i="11"/>
  <c r="H88" i="11" s="1"/>
  <c r="G121" i="11"/>
  <c r="H121" i="11" s="1"/>
  <c r="G179" i="11"/>
  <c r="H179" i="11" s="1"/>
  <c r="G346" i="11"/>
  <c r="H346" i="11" s="1"/>
  <c r="G448" i="11"/>
  <c r="H448" i="11" s="1"/>
  <c r="G467" i="11"/>
  <c r="H467" i="11" s="1"/>
  <c r="G496" i="11"/>
  <c r="H496" i="11" s="1"/>
  <c r="G620" i="11"/>
  <c r="H620" i="11" s="1"/>
  <c r="G616" i="11"/>
  <c r="H616" i="11" s="1"/>
  <c r="G619" i="11"/>
  <c r="H619" i="11" s="1"/>
  <c r="G699" i="11"/>
  <c r="H699" i="11" s="1"/>
  <c r="G755" i="11"/>
  <c r="H755" i="11" s="1"/>
  <c r="G764" i="11"/>
  <c r="H764" i="11" s="1"/>
  <c r="G788" i="11"/>
  <c r="H788" i="11" s="1"/>
  <c r="G8" i="11"/>
  <c r="H8" i="11" s="1"/>
  <c r="G79" i="11"/>
  <c r="H79" i="11" s="1"/>
  <c r="G107" i="11"/>
  <c r="H107" i="11" s="1"/>
  <c r="G116" i="11"/>
  <c r="H116" i="11" s="1"/>
  <c r="G147" i="11"/>
  <c r="H147" i="11" s="1"/>
  <c r="G484" i="11"/>
  <c r="H484" i="11" s="1"/>
  <c r="G481" i="11"/>
  <c r="H481" i="11" s="1"/>
  <c r="G529" i="11"/>
  <c r="H529" i="11" s="1"/>
  <c r="G526" i="11"/>
  <c r="H526" i="11" s="1"/>
  <c r="G406" i="11"/>
  <c r="H406" i="11" s="1"/>
  <c r="G435" i="11"/>
  <c r="H435" i="11" s="1"/>
  <c r="G452" i="11"/>
  <c r="H452" i="11" s="1"/>
  <c r="G486" i="11"/>
  <c r="H486" i="11" s="1"/>
  <c r="G500" i="11"/>
  <c r="H500" i="11" s="1"/>
  <c r="G596" i="11"/>
  <c r="H596" i="11" s="1"/>
  <c r="H598" i="11" s="1"/>
  <c r="G615" i="11"/>
  <c r="H615" i="11" s="1"/>
  <c r="G626" i="11"/>
  <c r="H626" i="11" s="1"/>
  <c r="G647" i="11"/>
  <c r="H647" i="11" s="1"/>
  <c r="G655" i="11"/>
  <c r="H655" i="11" s="1"/>
  <c r="G711" i="11"/>
  <c r="H711" i="11" s="1"/>
  <c r="G707" i="11"/>
  <c r="H707" i="11" s="1"/>
  <c r="G805" i="11"/>
  <c r="H805" i="11" s="1"/>
  <c r="G801" i="11"/>
  <c r="H801" i="11" s="1"/>
  <c r="G672" i="11"/>
  <c r="H672" i="11" s="1"/>
  <c r="G690" i="11"/>
  <c r="H690" i="11" s="1"/>
  <c r="G700" i="11"/>
  <c r="H700" i="11" s="1"/>
  <c r="G708" i="11"/>
  <c r="H708" i="11" s="1"/>
  <c r="G727" i="11"/>
  <c r="H727" i="11" s="1"/>
  <c r="G756" i="11"/>
  <c r="H756" i="11" s="1"/>
  <c r="G794" i="11"/>
  <c r="H794" i="11" s="1"/>
  <c r="G804" i="11"/>
  <c r="H804" i="11" s="1"/>
  <c r="G557" i="11"/>
  <c r="H557" i="11" s="1"/>
  <c r="G636" i="11"/>
  <c r="H636" i="11" s="1"/>
  <c r="G841" i="11"/>
  <c r="H841" i="11" s="1"/>
  <c r="G72" i="11"/>
  <c r="H72" i="11" s="1"/>
  <c r="G71" i="11"/>
  <c r="H71" i="11" s="1"/>
  <c r="G69" i="11"/>
  <c r="H69" i="11" s="1"/>
  <c r="G70" i="11"/>
  <c r="H70" i="11" s="1"/>
  <c r="G73" i="11"/>
  <c r="H73" i="11" s="1"/>
  <c r="G157" i="11"/>
  <c r="H157" i="11" s="1"/>
  <c r="G159" i="11"/>
  <c r="H159" i="11" s="1"/>
  <c r="G158" i="11"/>
  <c r="H158" i="11" s="1"/>
  <c r="G17" i="11"/>
  <c r="H17" i="11" s="1"/>
  <c r="G16" i="11"/>
  <c r="H16" i="11" s="1"/>
  <c r="G47" i="11"/>
  <c r="H47" i="11" s="1"/>
  <c r="G42" i="11"/>
  <c r="H42" i="11" s="1"/>
  <c r="G40" i="11"/>
  <c r="H40" i="11" s="1"/>
  <c r="G46" i="11"/>
  <c r="H46" i="11" s="1"/>
  <c r="G41" i="11"/>
  <c r="H41" i="11" s="1"/>
  <c r="G45" i="11"/>
  <c r="H45" i="11" s="1"/>
  <c r="H22" i="11"/>
  <c r="G24" i="11"/>
  <c r="H24" i="11" s="1"/>
  <c r="G23" i="11"/>
  <c r="H23" i="11" s="1"/>
  <c r="G56" i="11"/>
  <c r="H56" i="11" s="1"/>
  <c r="G55" i="11"/>
  <c r="H55" i="11" s="1"/>
  <c r="G52" i="11"/>
  <c r="H52" i="11" s="1"/>
  <c r="G169" i="11"/>
  <c r="H169" i="11" s="1"/>
  <c r="G168" i="11"/>
  <c r="H168" i="11" s="1"/>
  <c r="G165" i="11"/>
  <c r="H165" i="11" s="1"/>
  <c r="C878" i="11" s="1"/>
  <c r="G574" i="11"/>
  <c r="H574" i="11" s="1"/>
  <c r="G570" i="11"/>
  <c r="H570" i="11" s="1"/>
  <c r="C875" i="11" s="1"/>
  <c r="G566" i="11"/>
  <c r="H566" i="11" s="1"/>
  <c r="G577" i="11"/>
  <c r="H577" i="11" s="1"/>
  <c r="G573" i="11"/>
  <c r="H573" i="11" s="1"/>
  <c r="G569" i="11"/>
  <c r="H569" i="11" s="1"/>
  <c r="C874" i="11" s="1"/>
  <c r="G576" i="11"/>
  <c r="H576" i="11" s="1"/>
  <c r="G568" i="11"/>
  <c r="H568" i="11" s="1"/>
  <c r="G575" i="11"/>
  <c r="H575" i="11" s="1"/>
  <c r="G567" i="11"/>
  <c r="H567" i="11" s="1"/>
  <c r="G572" i="11"/>
  <c r="H572" i="11" s="1"/>
  <c r="G267" i="11"/>
  <c r="H267" i="11" s="1"/>
  <c r="G269" i="11"/>
  <c r="H269" i="11" s="1"/>
  <c r="G268" i="11"/>
  <c r="H268" i="11" s="1"/>
  <c r="G417" i="11"/>
  <c r="H417" i="11" s="1"/>
  <c r="G416" i="11"/>
  <c r="H416" i="11" s="1"/>
  <c r="G507" i="11"/>
  <c r="H507" i="11" s="1"/>
  <c r="G510" i="11"/>
  <c r="H510" i="11" s="1"/>
  <c r="G506" i="11"/>
  <c r="H506" i="11" s="1"/>
  <c r="G546" i="11"/>
  <c r="H546" i="11" s="1"/>
  <c r="G549" i="11"/>
  <c r="H549" i="11" s="1"/>
  <c r="G545" i="11"/>
  <c r="H545" i="11" s="1"/>
  <c r="G414" i="11"/>
  <c r="H414" i="11" s="1"/>
  <c r="G508" i="11"/>
  <c r="H508" i="11" s="1"/>
  <c r="G547" i="11"/>
  <c r="H547" i="11" s="1"/>
  <c r="G589" i="11"/>
  <c r="H589" i="11" s="1"/>
  <c r="G585" i="11"/>
  <c r="H585" i="11" s="1"/>
  <c r="G588" i="11"/>
  <c r="H588" i="11" s="1"/>
  <c r="G584" i="11"/>
  <c r="H584" i="11" s="1"/>
  <c r="G587" i="11"/>
  <c r="H587" i="11" s="1"/>
  <c r="G10" i="11"/>
  <c r="H10" i="11" s="1"/>
  <c r="G80" i="11"/>
  <c r="H80" i="11" s="1"/>
  <c r="G89" i="11"/>
  <c r="H89" i="11" s="1"/>
  <c r="G111" i="11"/>
  <c r="H111" i="11" s="1"/>
  <c r="G120" i="11"/>
  <c r="H120" i="11" s="1"/>
  <c r="G137" i="11"/>
  <c r="H137" i="11" s="1"/>
  <c r="G152" i="11"/>
  <c r="H152" i="11" s="1"/>
  <c r="G190" i="11"/>
  <c r="H190" i="11" s="1"/>
  <c r="G191" i="11"/>
  <c r="H191" i="11" s="1"/>
  <c r="G237" i="11"/>
  <c r="H237" i="11" s="1"/>
  <c r="G239" i="11"/>
  <c r="H239" i="11" s="1"/>
  <c r="G238" i="11"/>
  <c r="H238" i="11" s="1"/>
  <c r="G277" i="11"/>
  <c r="H277" i="11" s="1"/>
  <c r="G275" i="11"/>
  <c r="H275" i="11" s="1"/>
  <c r="G274" i="11"/>
  <c r="H274" i="11" s="1"/>
  <c r="G312" i="11"/>
  <c r="H312" i="11" s="1"/>
  <c r="G314" i="11"/>
  <c r="H314" i="11" s="1"/>
  <c r="G385" i="11"/>
  <c r="H385" i="11" s="1"/>
  <c r="G382" i="11"/>
  <c r="H382" i="11" s="1"/>
  <c r="G424" i="11"/>
  <c r="H424" i="11" s="1"/>
  <c r="G427" i="11"/>
  <c r="H427" i="11" s="1"/>
  <c r="G423" i="11"/>
  <c r="H423" i="11" s="1"/>
  <c r="G473" i="11"/>
  <c r="H473" i="11" s="1"/>
  <c r="G469" i="11"/>
  <c r="H469" i="11" s="1"/>
  <c r="G472" i="11"/>
  <c r="H472" i="11" s="1"/>
  <c r="G468" i="11"/>
  <c r="H468" i="11" s="1"/>
  <c r="G521" i="11"/>
  <c r="H521" i="11" s="1"/>
  <c r="G517" i="11"/>
  <c r="H517" i="11" s="1"/>
  <c r="G520" i="11"/>
  <c r="H520" i="11" s="1"/>
  <c r="G516" i="11"/>
  <c r="H516" i="11" s="1"/>
  <c r="G204" i="11"/>
  <c r="H204" i="11" s="1"/>
  <c r="G235" i="11"/>
  <c r="H235" i="11" s="1"/>
  <c r="G265" i="11"/>
  <c r="H265" i="11" s="1"/>
  <c r="G313" i="11"/>
  <c r="H313" i="11" s="1"/>
  <c r="G347" i="11"/>
  <c r="H347" i="11" s="1"/>
  <c r="G386" i="11"/>
  <c r="H386" i="11" s="1"/>
  <c r="G426" i="11"/>
  <c r="H426" i="11" s="1"/>
  <c r="G415" i="11"/>
  <c r="H415" i="11" s="1"/>
  <c r="G471" i="11"/>
  <c r="H471" i="11" s="1"/>
  <c r="G509" i="11"/>
  <c r="H509" i="11" s="1"/>
  <c r="G515" i="11"/>
  <c r="H515" i="11" s="1"/>
  <c r="G548" i="11"/>
  <c r="H548" i="11" s="1"/>
  <c r="G582" i="11"/>
  <c r="H582" i="11" s="1"/>
  <c r="G590" i="11"/>
  <c r="H590" i="11" s="1"/>
  <c r="G226" i="11"/>
  <c r="H226" i="11" s="1"/>
  <c r="G223" i="11"/>
  <c r="H223" i="11" s="1"/>
  <c r="G228" i="11"/>
  <c r="H228" i="11" s="1"/>
  <c r="G304" i="11"/>
  <c r="H304" i="11" s="1"/>
  <c r="G306" i="11"/>
  <c r="H306" i="11" s="1"/>
  <c r="G305" i="11"/>
  <c r="H305" i="11" s="1"/>
  <c r="G376" i="11"/>
  <c r="H376" i="11" s="1"/>
  <c r="G377" i="11"/>
  <c r="H377" i="11" s="1"/>
  <c r="G462" i="11"/>
  <c r="H462" i="11" s="1"/>
  <c r="G461" i="11"/>
  <c r="H461" i="11" s="1"/>
  <c r="G82" i="11"/>
  <c r="H82" i="11" s="1"/>
  <c r="G138" i="11"/>
  <c r="H138" i="11" s="1"/>
  <c r="G224" i="11"/>
  <c r="H224" i="11" s="1"/>
  <c r="G301" i="11"/>
  <c r="H301" i="11" s="1"/>
  <c r="G373" i="11"/>
  <c r="H373" i="11" s="1"/>
  <c r="G418" i="11"/>
  <c r="H418" i="11" s="1"/>
  <c r="G459" i="11"/>
  <c r="H459" i="11" s="1"/>
  <c r="G474" i="11"/>
  <c r="H474" i="11" s="1"/>
  <c r="G518" i="11"/>
  <c r="H518" i="11" s="1"/>
  <c r="G543" i="11"/>
  <c r="H543" i="11" s="1"/>
  <c r="G583" i="11"/>
  <c r="H583" i="11" s="1"/>
  <c r="G291" i="11"/>
  <c r="H291" i="11" s="1"/>
  <c r="G396" i="11"/>
  <c r="H396" i="11" s="1"/>
  <c r="G404" i="11"/>
  <c r="H404" i="11" s="1"/>
  <c r="G408" i="11"/>
  <c r="H408" i="11" s="1"/>
  <c r="G433" i="11"/>
  <c r="H433" i="11" s="1"/>
  <c r="G437" i="11"/>
  <c r="H437" i="11" s="1"/>
  <c r="G441" i="11"/>
  <c r="H441" i="11" s="1"/>
  <c r="G450" i="11"/>
  <c r="H450" i="11" s="1"/>
  <c r="G454" i="11"/>
  <c r="H454" i="11" s="1"/>
  <c r="G479" i="11"/>
  <c r="H479" i="11" s="1"/>
  <c r="G483" i="11"/>
  <c r="H483" i="11" s="1"/>
  <c r="G487" i="11"/>
  <c r="H487" i="11" s="1"/>
  <c r="G493" i="11"/>
  <c r="H493" i="11" s="1"/>
  <c r="G497" i="11"/>
  <c r="H497" i="11" s="1"/>
  <c r="G501" i="11"/>
  <c r="H501" i="11" s="1"/>
  <c r="G528" i="11"/>
  <c r="H528" i="11" s="1"/>
  <c r="G535" i="11"/>
  <c r="H535" i="11" s="1"/>
  <c r="G554" i="11"/>
  <c r="H554" i="11" s="1"/>
  <c r="G558" i="11"/>
  <c r="H558" i="11" s="1"/>
  <c r="G602" i="11"/>
  <c r="H602" i="11" s="1"/>
  <c r="C868" i="11" s="1"/>
  <c r="G401" i="11"/>
  <c r="H401" i="11" s="1"/>
  <c r="G405" i="11"/>
  <c r="H405" i="11" s="1"/>
  <c r="G434" i="11"/>
  <c r="H434" i="11" s="1"/>
  <c r="G438" i="11"/>
  <c r="H438" i="11" s="1"/>
  <c r="G447" i="11"/>
  <c r="H447" i="11" s="1"/>
  <c r="G480" i="11"/>
  <c r="H480" i="11" s="1"/>
  <c r="G494" i="11"/>
  <c r="H494" i="11" s="1"/>
  <c r="G555" i="11"/>
  <c r="H555" i="11" s="1"/>
  <c r="G32" i="11"/>
  <c r="H32" i="11" s="1"/>
  <c r="G35" i="11"/>
  <c r="H35" i="11" s="1"/>
  <c r="G31" i="11"/>
  <c r="H31" i="11" s="1"/>
  <c r="G63" i="11"/>
  <c r="H63" i="11" s="1"/>
  <c r="G62" i="11"/>
  <c r="H62" i="11" s="1"/>
  <c r="G33" i="11"/>
  <c r="H33" i="11" s="1"/>
  <c r="G61" i="11"/>
  <c r="H61" i="11" s="1"/>
  <c r="G132" i="11"/>
  <c r="H132" i="11" s="1"/>
  <c r="G128" i="11"/>
  <c r="H128" i="11" s="1"/>
  <c r="G130" i="11"/>
  <c r="H130" i="11" s="1"/>
  <c r="G131" i="11"/>
  <c r="H131" i="11" s="1"/>
  <c r="G127" i="11"/>
  <c r="H127" i="11" s="1"/>
  <c r="G126" i="11"/>
  <c r="H126" i="11" s="1"/>
  <c r="G30" i="11"/>
  <c r="H30" i="11" s="1"/>
  <c r="G34" i="11"/>
  <c r="H34" i="11" s="1"/>
  <c r="G54" i="11"/>
  <c r="H54" i="11" s="1"/>
  <c r="G53" i="11"/>
  <c r="H53" i="11" s="1"/>
  <c r="G64" i="11"/>
  <c r="H64" i="11" s="1"/>
  <c r="G101" i="11"/>
  <c r="H101" i="11" s="1"/>
  <c r="G97" i="11"/>
  <c r="H97" i="11" s="1"/>
  <c r="G100" i="11"/>
  <c r="H100" i="11" s="1"/>
  <c r="C888" i="11" s="1"/>
  <c r="G96" i="11"/>
  <c r="H96" i="11" s="1"/>
  <c r="G102" i="11"/>
  <c r="H102" i="11" s="1"/>
  <c r="G198" i="11"/>
  <c r="H198" i="11" s="1"/>
  <c r="G197" i="11"/>
  <c r="H197" i="11" s="1"/>
  <c r="G284" i="11"/>
  <c r="H284" i="11" s="1"/>
  <c r="G283" i="11"/>
  <c r="H283" i="11" s="1"/>
  <c r="G357" i="11"/>
  <c r="H357" i="11" s="1"/>
  <c r="G353" i="11"/>
  <c r="H353" i="11" s="1"/>
  <c r="C869" i="11" s="1"/>
  <c r="G356" i="11"/>
  <c r="H356" i="11" s="1"/>
  <c r="G325" i="11"/>
  <c r="H325" i="11" s="1"/>
  <c r="G25" i="11"/>
  <c r="H25" i="11" s="1"/>
  <c r="G43" i="11"/>
  <c r="H43" i="11" s="1"/>
  <c r="G171" i="11"/>
  <c r="H171" i="11" s="1"/>
  <c r="G167" i="11"/>
  <c r="H167" i="11" s="1"/>
  <c r="G170" i="11"/>
  <c r="H170" i="11" s="1"/>
  <c r="G166" i="11"/>
  <c r="H166" i="11" s="1"/>
  <c r="G178" i="11"/>
  <c r="H178" i="11" s="1"/>
  <c r="G181" i="11"/>
  <c r="H181" i="11" s="1"/>
  <c r="G177" i="11"/>
  <c r="H177" i="11" s="1"/>
  <c r="G196" i="11"/>
  <c r="H196" i="11" s="1"/>
  <c r="G217" i="11"/>
  <c r="H217" i="11" s="1"/>
  <c r="G213" i="11"/>
  <c r="H213" i="11" s="1"/>
  <c r="G216" i="11"/>
  <c r="H216" i="11" s="1"/>
  <c r="G212" i="11"/>
  <c r="H212" i="11" s="1"/>
  <c r="C880" i="11" s="1"/>
  <c r="G260" i="11"/>
  <c r="H260" i="11" s="1"/>
  <c r="G256" i="11"/>
  <c r="H256" i="11" s="1"/>
  <c r="G259" i="11"/>
  <c r="H259" i="11" s="1"/>
  <c r="G294" i="11"/>
  <c r="H294" i="11" s="1"/>
  <c r="G293" i="11"/>
  <c r="H293" i="11" s="1"/>
  <c r="G334" i="11"/>
  <c r="H334" i="11" s="1"/>
  <c r="G333" i="11"/>
  <c r="H333" i="11" s="1"/>
  <c r="G365" i="11"/>
  <c r="H365" i="11" s="1"/>
  <c r="G364" i="11"/>
  <c r="H364" i="11" s="1"/>
  <c r="G214" i="11"/>
  <c r="H214" i="11" s="1"/>
  <c r="G295" i="11"/>
  <c r="H295" i="11" s="1"/>
  <c r="G331" i="11"/>
  <c r="H331" i="11" s="1"/>
  <c r="G354" i="11"/>
  <c r="H354" i="11" s="1"/>
  <c r="G366" i="11"/>
  <c r="H366" i="11" s="1"/>
  <c r="G207" i="11"/>
  <c r="H207" i="11" s="1"/>
  <c r="G203" i="11"/>
  <c r="H203" i="11" s="1"/>
  <c r="G206" i="11"/>
  <c r="H206" i="11" s="1"/>
  <c r="G250" i="11"/>
  <c r="H250" i="11" s="1"/>
  <c r="G246" i="11"/>
  <c r="H246" i="11" s="1"/>
  <c r="G249" i="11"/>
  <c r="H249" i="11" s="1"/>
  <c r="G245" i="11"/>
  <c r="H245" i="11" s="1"/>
  <c r="G323" i="11"/>
  <c r="H323" i="11" s="1"/>
  <c r="G319" i="11"/>
  <c r="H319" i="11" s="1"/>
  <c r="G326" i="11"/>
  <c r="H326" i="11" s="1"/>
  <c r="G322" i="11"/>
  <c r="H322" i="11" s="1"/>
  <c r="G395" i="11"/>
  <c r="H395" i="11" s="1"/>
  <c r="C886" i="11" s="1"/>
  <c r="G391" i="11"/>
  <c r="H391" i="11" s="1"/>
  <c r="G394" i="11"/>
  <c r="H394" i="11" s="1"/>
  <c r="G286" i="11"/>
  <c r="H286" i="11" s="1"/>
  <c r="G359" i="11"/>
  <c r="H359" i="11" s="1"/>
  <c r="G215" i="11"/>
  <c r="H215" i="11" s="1"/>
  <c r="G248" i="11"/>
  <c r="H248" i="11" s="1"/>
  <c r="G282" i="11"/>
  <c r="H282" i="11" s="1"/>
  <c r="G321" i="11"/>
  <c r="H321" i="11" s="1"/>
  <c r="G332" i="11"/>
  <c r="H332" i="11" s="1"/>
  <c r="C879" i="11" s="1"/>
  <c r="G355" i="11"/>
  <c r="H355" i="11" s="1"/>
  <c r="G367" i="11"/>
  <c r="H367" i="11" s="1"/>
  <c r="G393" i="11"/>
  <c r="H393" i="11" s="1"/>
  <c r="G140" i="11"/>
  <c r="H140" i="11" s="1"/>
  <c r="G149" i="11"/>
  <c r="H149" i="11" s="1"/>
  <c r="G160" i="11"/>
  <c r="H160" i="11" s="1"/>
  <c r="G189" i="11"/>
  <c r="H189" i="11" s="1"/>
  <c r="G225" i="11"/>
  <c r="H225" i="11" s="1"/>
  <c r="G229" i="11"/>
  <c r="H229" i="11" s="1"/>
  <c r="G236" i="11"/>
  <c r="H236" i="11" s="1"/>
  <c r="G240" i="11"/>
  <c r="H240" i="11" s="1"/>
  <c r="G266" i="11"/>
  <c r="H266" i="11" s="1"/>
  <c r="G276" i="11"/>
  <c r="H276" i="11" s="1"/>
  <c r="G303" i="11"/>
  <c r="H303" i="11" s="1"/>
  <c r="G311" i="11"/>
  <c r="H311" i="11" s="1"/>
  <c r="G340" i="11"/>
  <c r="H340" i="11" s="1"/>
  <c r="G375" i="11"/>
  <c r="H375" i="11" s="1"/>
  <c r="G384" i="11"/>
  <c r="H384" i="11" s="1"/>
  <c r="G146" i="11"/>
  <c r="H146" i="11" s="1"/>
  <c r="G186" i="11"/>
  <c r="H186" i="11" s="1"/>
  <c r="G222" i="11"/>
  <c r="H222" i="11" s="1"/>
  <c r="G300" i="11"/>
  <c r="H300" i="11" s="1"/>
  <c r="G372" i="11"/>
  <c r="H372" i="11" s="1"/>
  <c r="C870" i="11" l="1"/>
  <c r="C893" i="11" s="1"/>
  <c r="C876" i="11"/>
  <c r="C889" i="11"/>
  <c r="C887" i="11"/>
  <c r="C871" i="11"/>
  <c r="H641" i="11"/>
  <c r="C883" i="11"/>
  <c r="C891" i="11"/>
  <c r="C890" i="11"/>
  <c r="C877" i="11"/>
  <c r="C884" i="11"/>
  <c r="H730" i="11"/>
  <c r="C882" i="11"/>
  <c r="H667" i="11"/>
  <c r="H713" i="11"/>
  <c r="H631" i="11"/>
  <c r="H112" i="11"/>
  <c r="H349" i="11"/>
  <c r="H539" i="11"/>
  <c r="H684" i="11"/>
  <c r="H342" i="11"/>
  <c r="H530" i="11"/>
  <c r="H122" i="11"/>
  <c r="H796" i="11"/>
  <c r="H723" i="11"/>
  <c r="H12" i="11"/>
  <c r="H781" i="11"/>
  <c r="H702" i="11"/>
  <c r="H91" i="11"/>
  <c r="H846" i="11"/>
  <c r="H475" i="11"/>
  <c r="H428" i="11"/>
  <c r="H142" i="11"/>
  <c r="H83" i="11"/>
  <c r="H676" i="11"/>
  <c r="H621" i="11"/>
  <c r="H773" i="11"/>
  <c r="H199" i="11"/>
  <c r="H806" i="11"/>
  <c r="H659" i="11"/>
  <c r="H789" i="11"/>
  <c r="H36" i="11"/>
  <c r="H604" i="11"/>
  <c r="H296" i="11"/>
  <c r="H182" i="11"/>
  <c r="H562" i="11"/>
  <c r="H443" i="11"/>
  <c r="H766" i="11"/>
  <c r="H651" i="11"/>
  <c r="H692" i="11"/>
  <c r="H270" i="11"/>
  <c r="H172" i="11"/>
  <c r="H48" i="11"/>
  <c r="H378" i="11"/>
  <c r="H153" i="11"/>
  <c r="H455" i="11"/>
  <c r="H74" i="11"/>
  <c r="H757" i="11"/>
  <c r="H335" i="11"/>
  <c r="H488" i="11"/>
  <c r="H65" i="11"/>
  <c r="H410" i="11"/>
  <c r="H502" i="11"/>
  <c r="H522" i="11"/>
  <c r="H419" i="11"/>
  <c r="H511" i="11"/>
  <c r="H578" i="11"/>
  <c r="H18" i="11"/>
  <c r="H307" i="11"/>
  <c r="H387" i="11"/>
  <c r="H241" i="11"/>
  <c r="H161" i="11"/>
  <c r="H287" i="11"/>
  <c r="H103" i="11"/>
  <c r="H463" i="11"/>
  <c r="H591" i="11"/>
  <c r="H218" i="11"/>
  <c r="H315" i="11"/>
  <c r="H26" i="11"/>
  <c r="H57" i="11"/>
  <c r="H278" i="11"/>
  <c r="H550" i="11"/>
  <c r="H327" i="11"/>
  <c r="H360" i="11"/>
  <c r="H133" i="11"/>
  <c r="H230" i="11"/>
  <c r="H252" i="11"/>
  <c r="H261" i="11"/>
  <c r="H397" i="11"/>
  <c r="H192" i="11"/>
  <c r="H208" i="11"/>
  <c r="H368" i="11"/>
  <c r="F862" i="11" l="1"/>
  <c r="F857" i="11"/>
  <c r="F852" i="11"/>
  <c r="F846" i="11"/>
  <c r="F836" i="11"/>
  <c r="F831" i="11"/>
  <c r="F825" i="11"/>
  <c r="F820" i="11"/>
  <c r="F815" i="11"/>
  <c r="F806" i="11"/>
  <c r="F796" i="11"/>
  <c r="F789" i="11"/>
  <c r="F781" i="11"/>
  <c r="F773" i="11"/>
  <c r="F766" i="11"/>
  <c r="F757" i="11"/>
  <c r="F749" i="11"/>
  <c r="F741" i="11"/>
  <c r="F736" i="11"/>
  <c r="F730" i="11"/>
  <c r="F723" i="11"/>
  <c r="F713" i="11"/>
  <c r="F702" i="11"/>
  <c r="F692" i="11"/>
  <c r="F684" i="11"/>
  <c r="F676" i="11"/>
  <c r="F667" i="11"/>
  <c r="F659" i="11"/>
  <c r="F651" i="11"/>
  <c r="F641" i="11"/>
  <c r="F631" i="11"/>
  <c r="F621" i="11"/>
  <c r="F609" i="11"/>
  <c r="F604" i="11"/>
  <c r="F598" i="11"/>
  <c r="F591" i="11"/>
  <c r="F578" i="11"/>
  <c r="F562" i="11"/>
  <c r="F550" i="11"/>
  <c r="F539" i="11"/>
  <c r="F530" i="11"/>
  <c r="F522" i="11"/>
  <c r="F511" i="11"/>
  <c r="F502" i="11"/>
  <c r="F488" i="11"/>
  <c r="F475" i="11"/>
  <c r="F463" i="11"/>
  <c r="F455" i="11"/>
  <c r="F443" i="11"/>
  <c r="F428" i="11"/>
  <c r="F419" i="11"/>
  <c r="F410" i="11"/>
  <c r="F397" i="11"/>
  <c r="F387" i="11"/>
  <c r="F378" i="11"/>
  <c r="F368" i="11"/>
  <c r="F360" i="11"/>
  <c r="F349" i="11"/>
  <c r="F342" i="11"/>
  <c r="F335" i="11"/>
  <c r="F327" i="11"/>
  <c r="F315" i="11"/>
  <c r="F307" i="11"/>
  <c r="F296" i="11"/>
  <c r="F287" i="11"/>
  <c r="F278" i="11"/>
  <c r="F270" i="11"/>
  <c r="F261" i="11"/>
  <c r="F252" i="11"/>
  <c r="F241" i="11"/>
  <c r="F230" i="11"/>
  <c r="F218" i="11"/>
  <c r="F208" i="11"/>
  <c r="F199" i="11"/>
  <c r="F192" i="11"/>
  <c r="F182" i="11"/>
  <c r="F172" i="11"/>
  <c r="F161" i="11"/>
  <c r="F153" i="11"/>
  <c r="F142" i="11"/>
  <c r="F133" i="11"/>
  <c r="F122" i="11"/>
  <c r="F112" i="11"/>
  <c r="F103" i="11"/>
  <c r="F91" i="11"/>
  <c r="F83" i="11"/>
  <c r="F74" i="11"/>
  <c r="F65" i="11"/>
  <c r="F57" i="11"/>
  <c r="F48" i="11"/>
  <c r="F36" i="11"/>
  <c r="F26" i="11"/>
  <c r="F12" i="11"/>
</calcChain>
</file>

<file path=xl/sharedStrings.xml><?xml version="1.0" encoding="utf-8"?>
<sst xmlns="http://schemas.openxmlformats.org/spreadsheetml/2006/main" count="3309" uniqueCount="364">
  <si>
    <t>Cost Center</t>
  </si>
  <si>
    <t>Cost Center Description</t>
  </si>
  <si>
    <t>Account</t>
  </si>
  <si>
    <t>Account Description</t>
  </si>
  <si>
    <t>1114</t>
  </si>
  <si>
    <t>SS Dallas Vice Pres &amp; Controller</t>
  </si>
  <si>
    <t>9220</t>
  </si>
  <si>
    <t>A&amp;G-Administrative expense transferred-Credit</t>
  </si>
  <si>
    <t>1116</t>
  </si>
  <si>
    <t>SS Dallas Taxation</t>
  </si>
  <si>
    <t>1120</t>
  </si>
  <si>
    <t>SS Dallas Accounts Payable</t>
  </si>
  <si>
    <t>1121</t>
  </si>
  <si>
    <t>SS Dallas Plant Accounting</t>
  </si>
  <si>
    <t>1123</t>
  </si>
  <si>
    <t>SS Dallas Gas Accounting</t>
  </si>
  <si>
    <t>1125</t>
  </si>
  <si>
    <t>SS Dallas Financial Reporting</t>
  </si>
  <si>
    <t>1821</t>
  </si>
  <si>
    <t>SS Gas Supply Executive</t>
  </si>
  <si>
    <t>1118</t>
  </si>
  <si>
    <t>SS Dallas Supply Chain</t>
  </si>
  <si>
    <t>1833</t>
  </si>
  <si>
    <t>SS Dallas-Corporate Gas Supply Risk Mgmt</t>
  </si>
  <si>
    <t>1105</t>
  </si>
  <si>
    <t>SS Dallas Audit</t>
  </si>
  <si>
    <t>1106</t>
  </si>
  <si>
    <t>SS Dallas Treasurer</t>
  </si>
  <si>
    <t>1837</t>
  </si>
  <si>
    <t>SS TBS-Application Support</t>
  </si>
  <si>
    <t>1107</t>
  </si>
  <si>
    <t>SS Dallas Treasury</t>
  </si>
  <si>
    <t>1108</t>
  </si>
  <si>
    <t>SS Dallas Risk Management</t>
  </si>
  <si>
    <t>1110</t>
  </si>
  <si>
    <t>SS Dallas Supply Chain Mgmt</t>
  </si>
  <si>
    <t>1112</t>
  </si>
  <si>
    <t>SS Dallas Mail &amp; Supply</t>
  </si>
  <si>
    <t>1225</t>
  </si>
  <si>
    <t>1226</t>
  </si>
  <si>
    <t>SS Dallas Customer Service</t>
  </si>
  <si>
    <t>1227</t>
  </si>
  <si>
    <t>SS Dallas Business Processes and Change Management</t>
  </si>
  <si>
    <t>1229</t>
  </si>
  <si>
    <t>SS Dallas Pipeline Safety</t>
  </si>
  <si>
    <t>1913</t>
  </si>
  <si>
    <t>SS Dallas Fleet and Corporate Sourcing</t>
  </si>
  <si>
    <t>1915</t>
  </si>
  <si>
    <t>SS Dallas Insurance</t>
  </si>
  <si>
    <t>1825</t>
  </si>
  <si>
    <t>SS Franklin-Gas Control &amp; Storage</t>
  </si>
  <si>
    <t>1401</t>
  </si>
  <si>
    <t>SS Dallas Employment &amp; Employee Relations</t>
  </si>
  <si>
    <t>1402</t>
  </si>
  <si>
    <t>SS Dallas Executive Compensation</t>
  </si>
  <si>
    <t>1403</t>
  </si>
  <si>
    <t>SS Dallas Human Resources - Vice Pres</t>
  </si>
  <si>
    <t>1827</t>
  </si>
  <si>
    <t>SS Regional Supply Planning</t>
  </si>
  <si>
    <t>1831</t>
  </si>
  <si>
    <t>SS Dallas Gas Supply</t>
  </si>
  <si>
    <t>1835</t>
  </si>
  <si>
    <t>SS Franklin Gas Control</t>
  </si>
  <si>
    <t>1838</t>
  </si>
  <si>
    <t>SS TBS-Technical Support</t>
  </si>
  <si>
    <t>1407</t>
  </si>
  <si>
    <t>SS Dallas Facilities</t>
  </si>
  <si>
    <t>1408</t>
  </si>
  <si>
    <t>SS Dallas Employee Development</t>
  </si>
  <si>
    <t>1839</t>
  </si>
  <si>
    <t>SS TBS-Transportation &amp; Scheduling</t>
  </si>
  <si>
    <t>1145</t>
  </si>
  <si>
    <t>SS Dallas Revenue Accounting</t>
  </si>
  <si>
    <t>1150</t>
  </si>
  <si>
    <t>SS Dallas Strategic Planning</t>
  </si>
  <si>
    <t>1420</t>
  </si>
  <si>
    <t>SS Dallas EAPC</t>
  </si>
  <si>
    <t>1463</t>
  </si>
  <si>
    <t>SS HR Benefit Variance</t>
  </si>
  <si>
    <t>1154</t>
  </si>
  <si>
    <t>SS Dallas Rates &amp; Regulatory</t>
  </si>
  <si>
    <t>1156</t>
  </si>
  <si>
    <t>SS Dal-IT Customer Services Systems</t>
  </si>
  <si>
    <t>1158</t>
  </si>
  <si>
    <t>SS CCC IT Support</t>
  </si>
  <si>
    <t>1161</t>
  </si>
  <si>
    <t>SS Dallas Benefits and Payroll Accounting</t>
  </si>
  <si>
    <t>1503</t>
  </si>
  <si>
    <t>SS Corporate Governmental Affairs</t>
  </si>
  <si>
    <t>1505</t>
  </si>
  <si>
    <t>SS Corporate Gas Contract Administration</t>
  </si>
  <si>
    <t>1165</t>
  </si>
  <si>
    <t>1823</t>
  </si>
  <si>
    <t>SS Dallas Gas Contract Admin</t>
  </si>
  <si>
    <t>1126</t>
  </si>
  <si>
    <t>SS Dallas Payroll</t>
  </si>
  <si>
    <t>1201</t>
  </si>
  <si>
    <t>SS Dallas President &amp; CEO</t>
  </si>
  <si>
    <t>1205</t>
  </si>
  <si>
    <t>SS Dallas SVP Safety &amp; Enterprise Services</t>
  </si>
  <si>
    <t>1132</t>
  </si>
  <si>
    <t>SS Dallas Investor Relations</t>
  </si>
  <si>
    <t>1209</t>
  </si>
  <si>
    <t>SS Dallas Safety &amp; Compliance</t>
  </si>
  <si>
    <t>1212</t>
  </si>
  <si>
    <t>SS CSC-Customer Contact Management</t>
  </si>
  <si>
    <t>1901</t>
  </si>
  <si>
    <t>SS Dallas Employee Relocation Exp</t>
  </si>
  <si>
    <t>1133</t>
  </si>
  <si>
    <t>SS Dallas Communications</t>
  </si>
  <si>
    <t>1214</t>
  </si>
  <si>
    <t>SS Dallas Workforce Management</t>
  </si>
  <si>
    <t>1904</t>
  </si>
  <si>
    <t>SS Dallas Performance Plan</t>
  </si>
  <si>
    <t>9200</t>
  </si>
  <si>
    <t>A&amp;G-Administrative &amp; general salaries</t>
  </si>
  <si>
    <t>1826</t>
  </si>
  <si>
    <t>SS New Orleans Gas Supply &amp; Services</t>
  </si>
  <si>
    <t>1213</t>
  </si>
  <si>
    <t>SS Dallas Quality Assurance</t>
  </si>
  <si>
    <t>9030</t>
  </si>
  <si>
    <t>Customer accounts-Customer records and collections expenses</t>
  </si>
  <si>
    <t>9010</t>
  </si>
  <si>
    <t>Customer accounts-Operation supervision</t>
  </si>
  <si>
    <t>1224</t>
  </si>
  <si>
    <t>SS Dallas CSO Human Resources</t>
  </si>
  <si>
    <t>9260</t>
  </si>
  <si>
    <t>A&amp;G-Employee pensions and benefits</t>
  </si>
  <si>
    <t>1128</t>
  </si>
  <si>
    <t>SS Dallas Property &amp; Sales Tax</t>
  </si>
  <si>
    <t>1415</t>
  </si>
  <si>
    <t>SS Tech Training Prog &amp; Curriculum</t>
  </si>
  <si>
    <t>1822</t>
  </si>
  <si>
    <t>SS Dallas-Regional Gas Supply</t>
  </si>
  <si>
    <t>1119</t>
  </si>
  <si>
    <t>SS Dallas General Accounting</t>
  </si>
  <si>
    <t>1828</t>
  </si>
  <si>
    <t>SS Jackson-West Region Gas Supply &amp; Services</t>
  </si>
  <si>
    <t>1129</t>
  </si>
  <si>
    <t>SS Dallas Income Tax</t>
  </si>
  <si>
    <t>1117</t>
  </si>
  <si>
    <t>SS Dallas Acctg Services</t>
  </si>
  <si>
    <t>1135</t>
  </si>
  <si>
    <t>SS Dal-IT E&amp;O, Corporate Systems</t>
  </si>
  <si>
    <t>1504</t>
  </si>
  <si>
    <t>SS Corporate Records Management</t>
  </si>
  <si>
    <t>1405</t>
  </si>
  <si>
    <t>SS Dallas Benefits</t>
  </si>
  <si>
    <t>1153</t>
  </si>
  <si>
    <t>SS Dallas Distribution Acctg</t>
  </si>
  <si>
    <t>1144</t>
  </si>
  <si>
    <t>SS Dallas Rate Administration</t>
  </si>
  <si>
    <t>1130</t>
  </si>
  <si>
    <t>SS Dallas Business Planning and Analysis</t>
  </si>
  <si>
    <t>1836</t>
  </si>
  <si>
    <t>SS TBS-System Support</t>
  </si>
  <si>
    <t>1228</t>
  </si>
  <si>
    <t>SS Dallas Customer Revenue Management</t>
  </si>
  <si>
    <t>1137</t>
  </si>
  <si>
    <t>SS Dallas IT Engineering &amp; Operations</t>
  </si>
  <si>
    <t>1508</t>
  </si>
  <si>
    <t>SS Corporate Energy Assistance</t>
  </si>
  <si>
    <t>1134</t>
  </si>
  <si>
    <t>SS Dallas IT</t>
  </si>
  <si>
    <t>1215</t>
  </si>
  <si>
    <t>SS Dispatch Operations</t>
  </si>
  <si>
    <t>1908</t>
  </si>
  <si>
    <t>SS Dallas SEBP</t>
  </si>
  <si>
    <t>1101</t>
  </si>
  <si>
    <t>SS Dallas Chief Financial Officer</t>
  </si>
  <si>
    <t>1131</t>
  </si>
  <si>
    <t>SS Dallas Media Relations</t>
  </si>
  <si>
    <t>1502</t>
  </si>
  <si>
    <t>SS Corporate Secretary</t>
  </si>
  <si>
    <t>9210</t>
  </si>
  <si>
    <t>A&amp;G-Office supplies &amp; expense</t>
  </si>
  <si>
    <t>9310</t>
  </si>
  <si>
    <t>A&amp;G-Rents</t>
  </si>
  <si>
    <t>9230</t>
  </si>
  <si>
    <t>A&amp;G-Outside services employed</t>
  </si>
  <si>
    <t>9240</t>
  </si>
  <si>
    <t>A&amp;G-Property insurance</t>
  </si>
  <si>
    <t>1832</t>
  </si>
  <si>
    <t>SS Dallas-Supply Planning</t>
  </si>
  <si>
    <t>1159</t>
  </si>
  <si>
    <t>SS Dallas VP of Workforce Development</t>
  </si>
  <si>
    <t>9320</t>
  </si>
  <si>
    <t>A&amp;G-Maintenance of general plant</t>
  </si>
  <si>
    <t>1171</t>
  </si>
  <si>
    <t>SS Dallas Regulatory Accounting</t>
  </si>
  <si>
    <t>1910</t>
  </si>
  <si>
    <t>SS Corporate Overhead Capitalized</t>
  </si>
  <si>
    <t>1501</t>
  </si>
  <si>
    <t>SS Corporate Legal</t>
  </si>
  <si>
    <t>9020</t>
  </si>
  <si>
    <t>Customer accounts-Meter reading expenses</t>
  </si>
  <si>
    <t>9250</t>
  </si>
  <si>
    <t>A&amp;G-Injuries &amp; damages</t>
  </si>
  <si>
    <t>1141</t>
  </si>
  <si>
    <t>SS Dallas Gas Purchase Accounting</t>
  </si>
  <si>
    <t>1414</t>
  </si>
  <si>
    <t>SS Tech Training Delivery</t>
  </si>
  <si>
    <t>9302</t>
  </si>
  <si>
    <t>Miscellaneous general expenses</t>
  </si>
  <si>
    <t>8700</t>
  </si>
  <si>
    <t>Distribution-Operation supervision and engineering</t>
  </si>
  <si>
    <t>1905</t>
  </si>
  <si>
    <t>SS Outside Director Retirement Cost</t>
  </si>
  <si>
    <t>1903</t>
  </si>
  <si>
    <t>SS Controller - Miscellaneous</t>
  </si>
  <si>
    <t>1954</t>
  </si>
  <si>
    <t>SS Dallas Culture Council</t>
  </si>
  <si>
    <t>9100</t>
  </si>
  <si>
    <t>Customer service-Miscellaneous customer service</t>
  </si>
  <si>
    <t>9120</t>
  </si>
  <si>
    <t>Sales-Demonstrating and selling expenses</t>
  </si>
  <si>
    <t>9301</t>
  </si>
  <si>
    <t>A&amp;G-General advertising expense</t>
  </si>
  <si>
    <t>1155</t>
  </si>
  <si>
    <t>SS Dallas Texas Gas Pipeline Accounting</t>
  </si>
  <si>
    <t>8560</t>
  </si>
  <si>
    <t>Mains expenses</t>
  </si>
  <si>
    <t>1953</t>
  </si>
  <si>
    <t>SS Dallas Enterprise Team Meeting</t>
  </si>
  <si>
    <t>1829</t>
  </si>
  <si>
    <t>SS Franklin-East Region Gas Supply &amp; Services</t>
  </si>
  <si>
    <t>8740</t>
  </si>
  <si>
    <t>Mains and Services Expenses</t>
  </si>
  <si>
    <t>8800</t>
  </si>
  <si>
    <t>Distribution-Other expenses</t>
  </si>
  <si>
    <t>8210</t>
  </si>
  <si>
    <t>Storage-Purification expenses</t>
  </si>
  <si>
    <t>8850</t>
  </si>
  <si>
    <t>Distribution-Maintenance supervision and engineering</t>
  </si>
  <si>
    <t>9130</t>
  </si>
  <si>
    <t>Sales-Advertising expenses</t>
  </si>
  <si>
    <t>8140</t>
  </si>
  <si>
    <t>Storage-Operation supervision and engineering</t>
  </si>
  <si>
    <t>8860</t>
  </si>
  <si>
    <t>Distribution-Maintenance of structures and improvements</t>
  </si>
  <si>
    <t>8760</t>
  </si>
  <si>
    <t>Distribution-Measuring and regulating station expenses-Industrial</t>
  </si>
  <si>
    <t>9280</t>
  </si>
  <si>
    <t>A&amp;G-Regulatory commission expenses</t>
  </si>
  <si>
    <t>Fiscal 2014</t>
  </si>
  <si>
    <t>1101 Total</t>
  </si>
  <si>
    <t>1105 Total</t>
  </si>
  <si>
    <t>1106 Total</t>
  </si>
  <si>
    <t>1107 Total</t>
  </si>
  <si>
    <t>1108 Total</t>
  </si>
  <si>
    <t>1110 Total</t>
  </si>
  <si>
    <t>1112 Total</t>
  </si>
  <si>
    <t>1114 Total</t>
  </si>
  <si>
    <t>1116 Total</t>
  </si>
  <si>
    <t>1117 Total</t>
  </si>
  <si>
    <t>1118 Total</t>
  </si>
  <si>
    <t>1119 Total</t>
  </si>
  <si>
    <t>1120 Total</t>
  </si>
  <si>
    <t>1121 Total</t>
  </si>
  <si>
    <t>1123 Total</t>
  </si>
  <si>
    <t>1125 Total</t>
  </si>
  <si>
    <t>1126 Total</t>
  </si>
  <si>
    <t>1128 Total</t>
  </si>
  <si>
    <t>1129 Total</t>
  </si>
  <si>
    <t>1130 Total</t>
  </si>
  <si>
    <t>1131 Total</t>
  </si>
  <si>
    <t>1132 Total</t>
  </si>
  <si>
    <t>1133 Total</t>
  </si>
  <si>
    <t>1134 Total</t>
  </si>
  <si>
    <t>1135 Total</t>
  </si>
  <si>
    <t>1137 Total</t>
  </si>
  <si>
    <t>1141 Total</t>
  </si>
  <si>
    <t>1144 Total</t>
  </si>
  <si>
    <t>1145 Total</t>
  </si>
  <si>
    <t>1150 Total</t>
  </si>
  <si>
    <t>1153 Total</t>
  </si>
  <si>
    <t>1154 Total</t>
  </si>
  <si>
    <t>1155 Total</t>
  </si>
  <si>
    <t>1156 Total</t>
  </si>
  <si>
    <t>1158 Total</t>
  </si>
  <si>
    <t>1159 Total</t>
  </si>
  <si>
    <t>1161 Total</t>
  </si>
  <si>
    <t>1165 Total</t>
  </si>
  <si>
    <t>1171 Total</t>
  </si>
  <si>
    <t>1201 Total</t>
  </si>
  <si>
    <t>1205 Total</t>
  </si>
  <si>
    <t>1209 Total</t>
  </si>
  <si>
    <t>1212 Total</t>
  </si>
  <si>
    <t>1213 Total</t>
  </si>
  <si>
    <t>1214 Total</t>
  </si>
  <si>
    <t>1215 Total</t>
  </si>
  <si>
    <t>1224 Total</t>
  </si>
  <si>
    <t>1225 Total</t>
  </si>
  <si>
    <t>1226 Total</t>
  </si>
  <si>
    <t>1227 Total</t>
  </si>
  <si>
    <t>1228 Total</t>
  </si>
  <si>
    <t>1229 Total</t>
  </si>
  <si>
    <t>1401 Total</t>
  </si>
  <si>
    <t>1402 Total</t>
  </si>
  <si>
    <t>1403 Total</t>
  </si>
  <si>
    <t>1405 Total</t>
  </si>
  <si>
    <t>1407 Total</t>
  </si>
  <si>
    <t>1408 Total</t>
  </si>
  <si>
    <t>1414 Total</t>
  </si>
  <si>
    <t>1415 Total</t>
  </si>
  <si>
    <t>1420 Total</t>
  </si>
  <si>
    <t>1463 Total</t>
  </si>
  <si>
    <t>1501 Total</t>
  </si>
  <si>
    <t>1502 Total</t>
  </si>
  <si>
    <t>1503 Total</t>
  </si>
  <si>
    <t>1504 Total</t>
  </si>
  <si>
    <t>1505 Total</t>
  </si>
  <si>
    <t>1508 Total</t>
  </si>
  <si>
    <t>1821 Total</t>
  </si>
  <si>
    <t>1822 Total</t>
  </si>
  <si>
    <t>1823 Total</t>
  </si>
  <si>
    <t>1825 Total</t>
  </si>
  <si>
    <t>1826 Total</t>
  </si>
  <si>
    <t>1827 Total</t>
  </si>
  <si>
    <t>1828 Total</t>
  </si>
  <si>
    <t>1829 Total</t>
  </si>
  <si>
    <t>1831 Total</t>
  </si>
  <si>
    <t>1832 Total</t>
  </si>
  <si>
    <t>1833 Total</t>
  </si>
  <si>
    <t>1835 Total</t>
  </si>
  <si>
    <t>1836 Total</t>
  </si>
  <si>
    <t>1837 Total</t>
  </si>
  <si>
    <t>1838 Total</t>
  </si>
  <si>
    <t>1839 Total</t>
  </si>
  <si>
    <t>1901 Total</t>
  </si>
  <si>
    <t>1903 Total</t>
  </si>
  <si>
    <t>1904 Total</t>
  </si>
  <si>
    <t>1905 Total</t>
  </si>
  <si>
    <t>1908 Total</t>
  </si>
  <si>
    <t>1910 Total</t>
  </si>
  <si>
    <t>1913 Total</t>
  </si>
  <si>
    <t>1915 Total</t>
  </si>
  <si>
    <t>1953 Total</t>
  </si>
  <si>
    <t>1954 Total</t>
  </si>
  <si>
    <t>Billed to KY-MidSt Div</t>
  </si>
  <si>
    <t>Factor Used</t>
  </si>
  <si>
    <t>Customer</t>
  </si>
  <si>
    <t>SS Dal-IT Common Services</t>
  </si>
  <si>
    <t>SS Dallas Regulated Operations</t>
  </si>
  <si>
    <t>Composite / Customer</t>
  </si>
  <si>
    <t>Does Not Allocate</t>
  </si>
  <si>
    <t>OH Rate Based on Composite</t>
  </si>
  <si>
    <t>Atmos Energy Corporation</t>
  </si>
  <si>
    <t>Allocation %</t>
  </si>
  <si>
    <t>Composite - Total Company</t>
  </si>
  <si>
    <t>Composite - Regulated Only</t>
  </si>
  <si>
    <t>Composite - Regulated and TLGP</t>
  </si>
  <si>
    <t>Composite - Utility Only</t>
  </si>
  <si>
    <t>Composite - APT and TLGP</t>
  </si>
  <si>
    <t>Composite - WTX and MTX</t>
  </si>
  <si>
    <t>Composite - Atmos 5 and TLGP</t>
  </si>
  <si>
    <t>Composite - CO, KS, LA, MS</t>
  </si>
  <si>
    <t>Composite - KY/Mid-States</t>
  </si>
  <si>
    <t>Composite - Mid-Tex</t>
  </si>
  <si>
    <t>N/A</t>
  </si>
  <si>
    <t>Allocated to KY/Mid-States Div</t>
  </si>
  <si>
    <t>Summary by FERC Account</t>
  </si>
  <si>
    <t>SSU O&amp;M By Account Allocated to KY/Mid-States Division</t>
  </si>
  <si>
    <t>Composite - Atmos 5 (No MTX)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</si>
</sst>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</cellStyleXfs>
  <cellXfs count="38">
    <xf numFmtId="0" fontId="0" fillId="0" borderId="0" xfId="0"/>
    <xf numFmtId="41" fontId="0" fillId="0" borderId="0" xfId="0" applyNumberFormat="1"/>
    <xf numFmtId="0" fontId="4" fillId="0" borderId="0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5" fillId="0" borderId="1" xfId="0" applyFont="1" applyBorder="1"/>
    <xf numFmtId="41" fontId="5" fillId="0" borderId="1" xfId="0" applyNumberFormat="1" applyFont="1" applyBorder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41" fontId="0" fillId="0" borderId="2" xfId="0" applyNumberFormat="1" applyBorder="1"/>
    <xf numFmtId="41" fontId="0" fillId="0" borderId="0" xfId="0" applyNumberFormat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/>
    <xf numFmtId="41" fontId="1" fillId="0" borderId="1" xfId="0" applyNumberFormat="1" applyFont="1" applyBorder="1" applyAlignment="1">
      <alignment horizontal="center"/>
    </xf>
    <xf numFmtId="41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41" fontId="0" fillId="0" borderId="0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41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6" applyBorder="1" applyAlignment="1">
      <alignment horizontal="center"/>
    </xf>
    <xf numFmtId="0" fontId="0" fillId="0" borderId="0" xfId="0" applyBorder="1"/>
    <xf numFmtId="0" fontId="0" fillId="0" borderId="6" xfId="0" applyBorder="1" applyAlignment="1">
      <alignment horizontal="center"/>
    </xf>
    <xf numFmtId="0" fontId="2" fillId="0" borderId="6" xfId="6" applyFill="1" applyBorder="1" applyAlignment="1">
      <alignment horizontal="center"/>
    </xf>
    <xf numFmtId="41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/>
    <xf numFmtId="0" fontId="0" fillId="0" borderId="10" xfId="0" applyBorder="1" applyAlignment="1">
      <alignment horizontal="center"/>
    </xf>
    <xf numFmtId="0" fontId="1" fillId="0" borderId="4" xfId="0" applyFont="1" applyBorder="1" applyAlignment="1">
      <alignment horizontal="left"/>
    </xf>
    <xf numFmtId="41" fontId="0" fillId="0" borderId="7" xfId="0" applyNumberForma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7"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4"/>
  <sheetViews>
    <sheetView tabSelected="1" zoomScale="80" zoomScaleNormal="80" workbookViewId="0"/>
  </sheetViews>
  <sheetFormatPr defaultRowHeight="12.75" x14ac:dyDescent="0.2"/>
  <cols>
    <col min="1" max="1" width="17.5703125" style="6" bestFit="1" customWidth="1"/>
    <col min="2" max="2" width="50.5703125" style="15" customWidth="1"/>
    <col min="3" max="3" width="30" style="6" customWidth="1"/>
    <col min="4" max="4" width="12.7109375" style="6" customWidth="1"/>
    <col min="5" max="5" width="55.85546875" style="15" bestFit="1" customWidth="1"/>
    <col min="6" max="6" width="13.140625" style="1" bestFit="1" customWidth="1"/>
    <col min="7" max="7" width="15.42578125" style="17" customWidth="1"/>
    <col min="8" max="8" width="21.7109375" style="15" customWidth="1"/>
    <col min="9" max="16384" width="9.140625" style="15"/>
  </cols>
  <sheetData>
    <row r="1" spans="1:9" x14ac:dyDescent="0.2">
      <c r="A1" s="14" t="s">
        <v>347</v>
      </c>
    </row>
    <row r="2" spans="1:9" x14ac:dyDescent="0.2">
      <c r="A2" s="14" t="s">
        <v>362</v>
      </c>
    </row>
    <row r="3" spans="1:9" x14ac:dyDescent="0.2">
      <c r="A3" s="14" t="s">
        <v>244</v>
      </c>
    </row>
    <row r="5" spans="1:9" x14ac:dyDescent="0.2">
      <c r="H5" s="2"/>
    </row>
    <row r="6" spans="1:9" ht="13.5" thickBot="1" x14ac:dyDescent="0.25">
      <c r="A6" s="7" t="s">
        <v>0</v>
      </c>
      <c r="B6" s="4" t="s">
        <v>1</v>
      </c>
      <c r="C6" s="10" t="s">
        <v>340</v>
      </c>
      <c r="D6" s="7" t="s">
        <v>2</v>
      </c>
      <c r="E6" s="4" t="s">
        <v>3</v>
      </c>
      <c r="F6" s="5" t="s">
        <v>244</v>
      </c>
      <c r="G6" s="16" t="s">
        <v>348</v>
      </c>
      <c r="H6" s="3" t="s">
        <v>339</v>
      </c>
    </row>
    <row r="7" spans="1:9" x14ac:dyDescent="0.2">
      <c r="A7" s="6" t="s">
        <v>168</v>
      </c>
      <c r="B7" s="15" t="s">
        <v>169</v>
      </c>
      <c r="C7" s="11" t="s">
        <v>349</v>
      </c>
      <c r="D7" s="6" t="s">
        <v>6</v>
      </c>
      <c r="E7" s="15" t="s">
        <v>7</v>
      </c>
      <c r="F7" s="1">
        <v>-1595591.0899999992</v>
      </c>
      <c r="G7" s="18">
        <f>H7/F7</f>
        <v>0.10839999739532269</v>
      </c>
      <c r="H7" s="1">
        <v>-172962.07</v>
      </c>
      <c r="I7" s="1"/>
    </row>
    <row r="8" spans="1:9" x14ac:dyDescent="0.2">
      <c r="A8" s="6" t="s">
        <v>168</v>
      </c>
      <c r="B8" s="15" t="s">
        <v>169</v>
      </c>
      <c r="C8" s="11"/>
      <c r="D8" s="6" t="s">
        <v>114</v>
      </c>
      <c r="E8" s="15" t="s">
        <v>115</v>
      </c>
      <c r="F8" s="1">
        <v>465279.7699999999</v>
      </c>
      <c r="G8" s="20">
        <f>G7</f>
        <v>0.10839999739532269</v>
      </c>
      <c r="H8" s="1">
        <f>F8*G8</f>
        <v>50436.32585609633</v>
      </c>
      <c r="I8" s="1"/>
    </row>
    <row r="9" spans="1:9" x14ac:dyDescent="0.2">
      <c r="A9" s="6" t="s">
        <v>168</v>
      </c>
      <c r="B9" s="15" t="s">
        <v>169</v>
      </c>
      <c r="C9" s="11"/>
      <c r="D9" s="6" t="s">
        <v>174</v>
      </c>
      <c r="E9" s="15" t="s">
        <v>175</v>
      </c>
      <c r="F9" s="1">
        <v>62962.910000000018</v>
      </c>
      <c r="G9" s="20">
        <f>G7</f>
        <v>0.10839999739532269</v>
      </c>
      <c r="H9" s="1">
        <f t="shared" ref="H9:H11" si="0">F9*G9</f>
        <v>6825.1792800019384</v>
      </c>
      <c r="I9" s="1"/>
    </row>
    <row r="10" spans="1:9" x14ac:dyDescent="0.2">
      <c r="A10" s="6" t="s">
        <v>168</v>
      </c>
      <c r="B10" s="15" t="s">
        <v>169</v>
      </c>
      <c r="C10" s="11"/>
      <c r="D10" s="6" t="s">
        <v>126</v>
      </c>
      <c r="E10" s="15" t="s">
        <v>127</v>
      </c>
      <c r="F10" s="1">
        <v>953423.34999999974</v>
      </c>
      <c r="G10" s="20">
        <f>G7</f>
        <v>0.10839999739532269</v>
      </c>
      <c r="H10" s="1">
        <f t="shared" si="0"/>
        <v>103351.08865663981</v>
      </c>
      <c r="I10" s="1"/>
    </row>
    <row r="11" spans="1:9" x14ac:dyDescent="0.2">
      <c r="A11" s="6" t="s">
        <v>168</v>
      </c>
      <c r="B11" s="15" t="s">
        <v>169</v>
      </c>
      <c r="C11" s="11"/>
      <c r="D11" s="6" t="s">
        <v>176</v>
      </c>
      <c r="E11" s="15" t="s">
        <v>177</v>
      </c>
      <c r="F11" s="1">
        <v>113925.04000000001</v>
      </c>
      <c r="G11" s="20">
        <f>G7</f>
        <v>0.10839999739532269</v>
      </c>
      <c r="H11" s="1">
        <f t="shared" si="0"/>
        <v>12349.474039262033</v>
      </c>
      <c r="I11" s="1"/>
    </row>
    <row r="12" spans="1:9" ht="13.5" thickBot="1" x14ac:dyDescent="0.25">
      <c r="A12" s="6" t="s">
        <v>245</v>
      </c>
      <c r="F12" s="8">
        <f>SUM(F7:F11)</f>
        <v>-1.9999999698484316E-2</v>
      </c>
      <c r="G12" s="19"/>
      <c r="H12" s="8">
        <f>SUM(H7:H11)</f>
        <v>-2.1679999008483719E-3</v>
      </c>
      <c r="I12" s="1"/>
    </row>
    <row r="13" spans="1:9" ht="13.5" thickTop="1" x14ac:dyDescent="0.2">
      <c r="F13" s="9"/>
      <c r="G13" s="19"/>
      <c r="H13" s="1"/>
      <c r="I13" s="1"/>
    </row>
    <row r="14" spans="1:9" ht="13.5" thickBot="1" x14ac:dyDescent="0.25">
      <c r="A14" s="7" t="s">
        <v>0</v>
      </c>
      <c r="B14" s="4" t="s">
        <v>1</v>
      </c>
      <c r="C14" s="10" t="s">
        <v>340</v>
      </c>
      <c r="D14" s="7" t="s">
        <v>2</v>
      </c>
      <c r="E14" s="4" t="s">
        <v>3</v>
      </c>
      <c r="F14" s="5" t="s">
        <v>244</v>
      </c>
      <c r="G14" s="16" t="s">
        <v>348</v>
      </c>
      <c r="H14" s="3" t="s">
        <v>339</v>
      </c>
    </row>
    <row r="15" spans="1:9" x14ac:dyDescent="0.2">
      <c r="A15" s="6" t="s">
        <v>24</v>
      </c>
      <c r="B15" s="15" t="s">
        <v>25</v>
      </c>
      <c r="C15" s="11" t="s">
        <v>349</v>
      </c>
      <c r="D15" s="6" t="s">
        <v>6</v>
      </c>
      <c r="E15" s="15" t="s">
        <v>7</v>
      </c>
      <c r="F15" s="1">
        <v>-4592351.1899999995</v>
      </c>
      <c r="G15" s="18">
        <f>H15/F15</f>
        <v>0.10840000021862441</v>
      </c>
      <c r="H15" s="1">
        <v>-497810.87</v>
      </c>
      <c r="I15" s="1"/>
    </row>
    <row r="16" spans="1:9" x14ac:dyDescent="0.2">
      <c r="A16" s="6" t="s">
        <v>24</v>
      </c>
      <c r="B16" s="15" t="s">
        <v>25</v>
      </c>
      <c r="D16" s="6" t="s">
        <v>178</v>
      </c>
      <c r="E16" s="15" t="s">
        <v>179</v>
      </c>
      <c r="F16" s="1">
        <v>4504612.7399999993</v>
      </c>
      <c r="G16" s="20">
        <f>G15</f>
        <v>0.10840000021862441</v>
      </c>
      <c r="H16" s="1">
        <f>F16*G16</f>
        <v>488300.02200081822</v>
      </c>
      <c r="I16" s="1"/>
    </row>
    <row r="17" spans="1:9" x14ac:dyDescent="0.2">
      <c r="A17" s="6" t="s">
        <v>24</v>
      </c>
      <c r="B17" s="15" t="s">
        <v>25</v>
      </c>
      <c r="D17" s="6" t="s">
        <v>176</v>
      </c>
      <c r="E17" s="15" t="s">
        <v>177</v>
      </c>
      <c r="F17" s="1">
        <v>87738.430000000008</v>
      </c>
      <c r="G17" s="20">
        <f>G15</f>
        <v>0.10840000021862441</v>
      </c>
      <c r="H17" s="1">
        <f>F17*G17</f>
        <v>9510.8458311817631</v>
      </c>
      <c r="I17" s="1"/>
    </row>
    <row r="18" spans="1:9" ht="13.5" thickBot="1" x14ac:dyDescent="0.25">
      <c r="A18" s="6" t="s">
        <v>246</v>
      </c>
      <c r="F18" s="8">
        <v>-2.0000000178697519E-2</v>
      </c>
      <c r="G18" s="19"/>
      <c r="H18" s="8">
        <f>SUM(H15:H17)</f>
        <v>-2.1680000099877361E-3</v>
      </c>
      <c r="I18" s="1"/>
    </row>
    <row r="19" spans="1:9" ht="13.5" thickTop="1" x14ac:dyDescent="0.2">
      <c r="F19" s="9"/>
      <c r="G19" s="19"/>
      <c r="H19" s="1"/>
      <c r="I19" s="1"/>
    </row>
    <row r="20" spans="1:9" ht="13.5" thickBot="1" x14ac:dyDescent="0.25">
      <c r="A20" s="7" t="s">
        <v>0</v>
      </c>
      <c r="B20" s="4" t="s">
        <v>1</v>
      </c>
      <c r="C20" s="10" t="s">
        <v>340</v>
      </c>
      <c r="D20" s="7" t="s">
        <v>2</v>
      </c>
      <c r="E20" s="4" t="s">
        <v>3</v>
      </c>
      <c r="F20" s="5" t="s">
        <v>244</v>
      </c>
      <c r="G20" s="16" t="s">
        <v>348</v>
      </c>
      <c r="H20" s="3" t="s">
        <v>339</v>
      </c>
    </row>
    <row r="21" spans="1:9" x14ac:dyDescent="0.2">
      <c r="A21" s="6" t="s">
        <v>26</v>
      </c>
      <c r="B21" s="15" t="s">
        <v>27</v>
      </c>
      <c r="C21" s="11" t="s">
        <v>349</v>
      </c>
      <c r="D21" s="6" t="s">
        <v>6</v>
      </c>
      <c r="E21" s="15" t="s">
        <v>7</v>
      </c>
      <c r="F21" s="1">
        <v>-816298.58999999985</v>
      </c>
      <c r="G21" s="18">
        <f>H21/F21</f>
        <v>0.10839999123359996</v>
      </c>
      <c r="H21" s="1">
        <v>-88486.76</v>
      </c>
      <c r="I21" s="1"/>
    </row>
    <row r="22" spans="1:9" x14ac:dyDescent="0.2">
      <c r="A22" s="6" t="s">
        <v>26</v>
      </c>
      <c r="B22" s="15" t="s">
        <v>27</v>
      </c>
      <c r="D22" s="6" t="s">
        <v>114</v>
      </c>
      <c r="E22" s="15" t="s">
        <v>115</v>
      </c>
      <c r="F22" s="1">
        <v>384137.65</v>
      </c>
      <c r="G22" s="20">
        <f>G21</f>
        <v>0.10839999123359996</v>
      </c>
      <c r="H22" s="1">
        <f>F22*G22</f>
        <v>41640.517892495693</v>
      </c>
      <c r="I22" s="1"/>
    </row>
    <row r="23" spans="1:9" x14ac:dyDescent="0.2">
      <c r="A23" s="6" t="s">
        <v>26</v>
      </c>
      <c r="B23" s="15" t="s">
        <v>27</v>
      </c>
      <c r="D23" s="6" t="s">
        <v>174</v>
      </c>
      <c r="E23" s="15" t="s">
        <v>175</v>
      </c>
      <c r="F23" s="1">
        <v>122604.37000000001</v>
      </c>
      <c r="G23" s="20">
        <f>G22</f>
        <v>0.10839999123359996</v>
      </c>
      <c r="H23" s="1">
        <f t="shared" ref="H23:H25" si="1">F23*G23</f>
        <v>13290.312633201047</v>
      </c>
      <c r="I23" s="1"/>
    </row>
    <row r="24" spans="1:9" x14ac:dyDescent="0.2">
      <c r="A24" s="6" t="s">
        <v>26</v>
      </c>
      <c r="B24" s="15" t="s">
        <v>27</v>
      </c>
      <c r="D24" s="6" t="s">
        <v>126</v>
      </c>
      <c r="E24" s="15" t="s">
        <v>127</v>
      </c>
      <c r="F24" s="1">
        <v>268079.85000000003</v>
      </c>
      <c r="G24" s="20">
        <f>G22</f>
        <v>0.10839999123359996</v>
      </c>
      <c r="H24" s="1">
        <f t="shared" si="1"/>
        <v>29059.853389904794</v>
      </c>
      <c r="I24" s="1"/>
    </row>
    <row r="25" spans="1:9" x14ac:dyDescent="0.2">
      <c r="A25" s="6" t="s">
        <v>26</v>
      </c>
      <c r="B25" s="15" t="s">
        <v>27</v>
      </c>
      <c r="D25" s="6" t="s">
        <v>176</v>
      </c>
      <c r="E25" s="15" t="s">
        <v>177</v>
      </c>
      <c r="F25" s="1">
        <v>41476.689999999988</v>
      </c>
      <c r="G25" s="20">
        <f>G22</f>
        <v>0.10839999123359996</v>
      </c>
      <c r="H25" s="1">
        <f t="shared" si="1"/>
        <v>4496.0728323987414</v>
      </c>
      <c r="I25" s="1"/>
    </row>
    <row r="26" spans="1:9" ht="13.5" thickBot="1" x14ac:dyDescent="0.25">
      <c r="A26" s="6" t="s">
        <v>247</v>
      </c>
      <c r="F26" s="8">
        <f>SUM(F21:F25)</f>
        <v>-2.9999999809660949E-2</v>
      </c>
      <c r="G26" s="19"/>
      <c r="H26" s="8">
        <f>SUM(H21:H25)</f>
        <v>-3.2519997157578473E-3</v>
      </c>
      <c r="I26" s="1"/>
    </row>
    <row r="27" spans="1:9" ht="13.5" thickTop="1" x14ac:dyDescent="0.2">
      <c r="F27" s="9"/>
      <c r="G27" s="19"/>
      <c r="H27" s="1"/>
      <c r="I27" s="1"/>
    </row>
    <row r="28" spans="1:9" ht="13.5" thickBot="1" x14ac:dyDescent="0.25">
      <c r="A28" s="7" t="s">
        <v>0</v>
      </c>
      <c r="B28" s="4" t="s">
        <v>1</v>
      </c>
      <c r="C28" s="10" t="s">
        <v>340</v>
      </c>
      <c r="D28" s="7" t="s">
        <v>2</v>
      </c>
      <c r="E28" s="4" t="s">
        <v>3</v>
      </c>
      <c r="F28" s="5" t="s">
        <v>244</v>
      </c>
      <c r="G28" s="16" t="s">
        <v>348</v>
      </c>
      <c r="H28" s="3" t="s">
        <v>339</v>
      </c>
    </row>
    <row r="29" spans="1:9" x14ac:dyDescent="0.2">
      <c r="A29" s="6" t="s">
        <v>30</v>
      </c>
      <c r="B29" s="15" t="s">
        <v>31</v>
      </c>
      <c r="C29" s="11" t="s">
        <v>349</v>
      </c>
      <c r="D29" s="6" t="s">
        <v>6</v>
      </c>
      <c r="E29" s="15" t="s">
        <v>7</v>
      </c>
      <c r="F29" s="1">
        <v>-1321128.82</v>
      </c>
      <c r="G29" s="18">
        <f>H29/F29</f>
        <v>0.10840000447496104</v>
      </c>
      <c r="H29" s="1">
        <v>-143210.37</v>
      </c>
      <c r="I29" s="1"/>
    </row>
    <row r="30" spans="1:9" x14ac:dyDescent="0.2">
      <c r="A30" s="6" t="s">
        <v>30</v>
      </c>
      <c r="B30" s="15" t="s">
        <v>31</v>
      </c>
      <c r="D30" s="6" t="s">
        <v>114</v>
      </c>
      <c r="E30" s="15" t="s">
        <v>115</v>
      </c>
      <c r="F30" s="1">
        <v>393106.69999999995</v>
      </c>
      <c r="G30" s="20">
        <f>G29</f>
        <v>0.10840000447496104</v>
      </c>
      <c r="H30" s="1">
        <f>F30*G30</f>
        <v>42612.768039137161</v>
      </c>
      <c r="I30" s="1"/>
    </row>
    <row r="31" spans="1:9" x14ac:dyDescent="0.2">
      <c r="A31" s="6" t="s">
        <v>30</v>
      </c>
      <c r="B31" s="15" t="s">
        <v>31</v>
      </c>
      <c r="D31" s="6" t="s">
        <v>174</v>
      </c>
      <c r="E31" s="15" t="s">
        <v>175</v>
      </c>
      <c r="F31" s="1">
        <v>43623.630000000005</v>
      </c>
      <c r="G31" s="20">
        <f>G29</f>
        <v>0.10840000447496104</v>
      </c>
      <c r="H31" s="1">
        <f>F31*G31</f>
        <v>4728.8016872140452</v>
      </c>
      <c r="I31" s="1"/>
    </row>
    <row r="32" spans="1:9" x14ac:dyDescent="0.2">
      <c r="A32" s="6" t="s">
        <v>30</v>
      </c>
      <c r="B32" s="15" t="s">
        <v>31</v>
      </c>
      <c r="D32" s="6" t="s">
        <v>178</v>
      </c>
      <c r="E32" s="15" t="s">
        <v>179</v>
      </c>
      <c r="F32" s="1">
        <v>3382.8399999999997</v>
      </c>
      <c r="G32" s="22">
        <f>G29</f>
        <v>0.10840000447496104</v>
      </c>
      <c r="H32" s="1">
        <f t="shared" ref="H32:H35" si="2">F32*G32</f>
        <v>366.69987113807719</v>
      </c>
      <c r="I32" s="1"/>
    </row>
    <row r="33" spans="1:9" x14ac:dyDescent="0.2">
      <c r="A33" s="6" t="s">
        <v>30</v>
      </c>
      <c r="B33" s="15" t="s">
        <v>31</v>
      </c>
      <c r="D33" s="6" t="s">
        <v>126</v>
      </c>
      <c r="E33" s="15" t="s">
        <v>127</v>
      </c>
      <c r="F33" s="1">
        <v>179125.18000000005</v>
      </c>
      <c r="G33" s="20">
        <f>G29</f>
        <v>0.10840000447496104</v>
      </c>
      <c r="H33" s="1">
        <f t="shared" si="2"/>
        <v>19417.170313578208</v>
      </c>
      <c r="I33" s="1"/>
    </row>
    <row r="34" spans="1:9" x14ac:dyDescent="0.2">
      <c r="A34" s="6" t="s">
        <v>30</v>
      </c>
      <c r="B34" s="15" t="s">
        <v>31</v>
      </c>
      <c r="D34" s="6" t="s">
        <v>202</v>
      </c>
      <c r="E34" s="15" t="s">
        <v>203</v>
      </c>
      <c r="F34" s="1">
        <v>632003.22</v>
      </c>
      <c r="G34" s="20">
        <f>G29</f>
        <v>0.10840000447496104</v>
      </c>
      <c r="H34" s="1">
        <f t="shared" si="2"/>
        <v>68509.151876189775</v>
      </c>
      <c r="I34" s="1"/>
    </row>
    <row r="35" spans="1:9" x14ac:dyDescent="0.2">
      <c r="A35" s="6" t="s">
        <v>30</v>
      </c>
      <c r="B35" s="15" t="s">
        <v>31</v>
      </c>
      <c r="D35" s="6" t="s">
        <v>176</v>
      </c>
      <c r="E35" s="15" t="s">
        <v>177</v>
      </c>
      <c r="F35" s="1">
        <v>69887.23</v>
      </c>
      <c r="G35" s="20">
        <f>G29</f>
        <v>0.10840000447496104</v>
      </c>
      <c r="H35" s="1">
        <f t="shared" si="2"/>
        <v>7575.7760447426308</v>
      </c>
      <c r="I35" s="1"/>
    </row>
    <row r="36" spans="1:9" ht="13.5" thickBot="1" x14ac:dyDescent="0.25">
      <c r="A36" s="6" t="s">
        <v>248</v>
      </c>
      <c r="F36" s="8">
        <f>SUM(F29:F35)</f>
        <v>-2.0000000120489858E-2</v>
      </c>
      <c r="G36" s="19"/>
      <c r="H36" s="8">
        <f>SUM(H29:H35)</f>
        <v>-2.1680001036656904E-3</v>
      </c>
      <c r="I36" s="1"/>
    </row>
    <row r="37" spans="1:9" ht="13.5" thickTop="1" x14ac:dyDescent="0.2">
      <c r="F37" s="9"/>
      <c r="G37" s="19"/>
      <c r="H37" s="1"/>
      <c r="I37" s="1"/>
    </row>
    <row r="38" spans="1:9" ht="13.5" thickBot="1" x14ac:dyDescent="0.25">
      <c r="A38" s="7" t="s">
        <v>0</v>
      </c>
      <c r="B38" s="4" t="s">
        <v>1</v>
      </c>
      <c r="C38" s="10" t="s">
        <v>340</v>
      </c>
      <c r="D38" s="7" t="s">
        <v>2</v>
      </c>
      <c r="E38" s="4" t="s">
        <v>3</v>
      </c>
      <c r="F38" s="5" t="s">
        <v>244</v>
      </c>
      <c r="G38" s="16" t="s">
        <v>348</v>
      </c>
      <c r="H38" s="3" t="s">
        <v>339</v>
      </c>
    </row>
    <row r="39" spans="1:9" x14ac:dyDescent="0.2">
      <c r="A39" s="6" t="s">
        <v>32</v>
      </c>
      <c r="B39" s="15" t="s">
        <v>33</v>
      </c>
      <c r="C39" s="11" t="s">
        <v>349</v>
      </c>
      <c r="D39" s="6" t="s">
        <v>6</v>
      </c>
      <c r="E39" s="15" t="s">
        <v>7</v>
      </c>
      <c r="F39" s="1">
        <v>-717286.59</v>
      </c>
      <c r="G39" s="18">
        <f>H39/F39</f>
        <v>0.10840001902168558</v>
      </c>
      <c r="H39" s="1">
        <v>-77753.87999999999</v>
      </c>
      <c r="I39" s="1"/>
    </row>
    <row r="40" spans="1:9" x14ac:dyDescent="0.2">
      <c r="A40" s="6" t="s">
        <v>32</v>
      </c>
      <c r="B40" s="15" t="s">
        <v>33</v>
      </c>
      <c r="D40" s="6" t="s">
        <v>204</v>
      </c>
      <c r="E40" s="15" t="s">
        <v>205</v>
      </c>
      <c r="F40" s="1">
        <v>963.82999999999993</v>
      </c>
      <c r="G40" s="20">
        <f>G39</f>
        <v>0.10840001902168558</v>
      </c>
      <c r="H40" s="1">
        <f>F40*G40</f>
        <v>104.47919033367121</v>
      </c>
      <c r="I40" s="1"/>
    </row>
    <row r="41" spans="1:9" x14ac:dyDescent="0.2">
      <c r="A41" s="6" t="s">
        <v>32</v>
      </c>
      <c r="B41" s="15" t="s">
        <v>33</v>
      </c>
      <c r="D41" s="6" t="s">
        <v>226</v>
      </c>
      <c r="E41" s="15" t="s">
        <v>227</v>
      </c>
      <c r="F41" s="1">
        <v>1309.0999999999999</v>
      </c>
      <c r="G41" s="20">
        <f>G39</f>
        <v>0.10840001902168558</v>
      </c>
      <c r="H41" s="1">
        <f t="shared" ref="H41:H47" si="3">F41*G41</f>
        <v>141.90646490128859</v>
      </c>
      <c r="I41" s="1"/>
    </row>
    <row r="42" spans="1:9" x14ac:dyDescent="0.2">
      <c r="A42" s="6" t="s">
        <v>32</v>
      </c>
      <c r="B42" s="15" t="s">
        <v>33</v>
      </c>
      <c r="D42" s="6" t="s">
        <v>114</v>
      </c>
      <c r="E42" s="15" t="s">
        <v>115</v>
      </c>
      <c r="F42" s="1">
        <v>371733.05000000005</v>
      </c>
      <c r="G42" s="20">
        <f>G39</f>
        <v>0.10840001902168558</v>
      </c>
      <c r="H42" s="1">
        <f t="shared" si="3"/>
        <v>40295.869690989202</v>
      </c>
      <c r="I42" s="1"/>
    </row>
    <row r="43" spans="1:9" x14ac:dyDescent="0.2">
      <c r="A43" s="6" t="s">
        <v>32</v>
      </c>
      <c r="B43" s="15" t="s">
        <v>33</v>
      </c>
      <c r="D43" s="6" t="s">
        <v>174</v>
      </c>
      <c r="E43" s="15" t="s">
        <v>175</v>
      </c>
      <c r="F43" s="1">
        <v>54980.15</v>
      </c>
      <c r="G43" s="22">
        <f>G39</f>
        <v>0.10840001902168558</v>
      </c>
      <c r="H43" s="1">
        <f t="shared" si="3"/>
        <v>5959.8493058151271</v>
      </c>
      <c r="I43" s="1"/>
    </row>
    <row r="44" spans="1:9" x14ac:dyDescent="0.2">
      <c r="A44" s="6" t="s">
        <v>32</v>
      </c>
      <c r="B44" s="15" t="s">
        <v>33</v>
      </c>
      <c r="D44" s="6" t="s">
        <v>178</v>
      </c>
      <c r="E44" s="15" t="s">
        <v>179</v>
      </c>
      <c r="F44" s="1">
        <v>29790.100000000002</v>
      </c>
      <c r="G44" s="20">
        <f>G39</f>
        <v>0.10840001902168558</v>
      </c>
      <c r="H44" s="1">
        <f t="shared" si="3"/>
        <v>3229.2474066579161</v>
      </c>
      <c r="I44" s="1"/>
    </row>
    <row r="45" spans="1:9" x14ac:dyDescent="0.2">
      <c r="A45" s="6" t="s">
        <v>32</v>
      </c>
      <c r="B45" s="15" t="s">
        <v>33</v>
      </c>
      <c r="D45" s="6" t="s">
        <v>126</v>
      </c>
      <c r="E45" s="15" t="s">
        <v>127</v>
      </c>
      <c r="F45" s="1">
        <v>191738.90000000005</v>
      </c>
      <c r="G45" s="20">
        <f>G39</f>
        <v>0.10840001902168558</v>
      </c>
      <c r="H45" s="1">
        <f t="shared" si="3"/>
        <v>20784.500407197076</v>
      </c>
      <c r="I45" s="1"/>
    </row>
    <row r="46" spans="1:9" x14ac:dyDescent="0.2">
      <c r="A46" s="6" t="s">
        <v>32</v>
      </c>
      <c r="B46" s="15" t="s">
        <v>33</v>
      </c>
      <c r="D46" s="6" t="s">
        <v>176</v>
      </c>
      <c r="E46" s="15" t="s">
        <v>177</v>
      </c>
      <c r="F46" s="1">
        <v>64714.729999999996</v>
      </c>
      <c r="G46" s="20">
        <f>G39</f>
        <v>0.10840001902168558</v>
      </c>
      <c r="H46" s="1">
        <f t="shared" si="3"/>
        <v>7015.0779629832459</v>
      </c>
      <c r="I46" s="1"/>
    </row>
    <row r="47" spans="1:9" x14ac:dyDescent="0.2">
      <c r="A47" s="6" t="s">
        <v>32</v>
      </c>
      <c r="B47" s="15" t="s">
        <v>33</v>
      </c>
      <c r="D47" s="6" t="s">
        <v>186</v>
      </c>
      <c r="E47" s="15" t="s">
        <v>187</v>
      </c>
      <c r="F47" s="1">
        <v>2056.7399999999998</v>
      </c>
      <c r="G47" s="20">
        <f>G39</f>
        <v>0.10840001902168558</v>
      </c>
      <c r="H47" s="1">
        <f t="shared" si="3"/>
        <v>222.95065512266157</v>
      </c>
      <c r="I47" s="1"/>
    </row>
    <row r="48" spans="1:9" ht="13.5" thickBot="1" x14ac:dyDescent="0.25">
      <c r="A48" s="6" t="s">
        <v>249</v>
      </c>
      <c r="F48" s="8">
        <f>SUM(F39:F47)</f>
        <v>1.0000000091167749E-2</v>
      </c>
      <c r="G48" s="19"/>
      <c r="H48" s="8">
        <f>SUM(H39:H47)</f>
        <v>1.0840002016436756E-3</v>
      </c>
      <c r="I48" s="1"/>
    </row>
    <row r="49" spans="1:9" ht="13.5" thickTop="1" x14ac:dyDescent="0.2">
      <c r="F49" s="9"/>
      <c r="G49" s="19"/>
      <c r="H49" s="1"/>
      <c r="I49" s="1"/>
    </row>
    <row r="50" spans="1:9" ht="13.5" thickBot="1" x14ac:dyDescent="0.25">
      <c r="A50" s="7" t="s">
        <v>0</v>
      </c>
      <c r="B50" s="4" t="s">
        <v>1</v>
      </c>
      <c r="C50" s="10" t="s">
        <v>340</v>
      </c>
      <c r="D50" s="7" t="s">
        <v>2</v>
      </c>
      <c r="E50" s="4" t="s">
        <v>3</v>
      </c>
      <c r="F50" s="5" t="s">
        <v>244</v>
      </c>
      <c r="G50" s="16" t="s">
        <v>348</v>
      </c>
      <c r="H50" s="3" t="s">
        <v>339</v>
      </c>
    </row>
    <row r="51" spans="1:9" x14ac:dyDescent="0.2">
      <c r="A51" s="6" t="s">
        <v>34</v>
      </c>
      <c r="B51" s="15" t="s">
        <v>35</v>
      </c>
      <c r="C51" s="11" t="s">
        <v>350</v>
      </c>
      <c r="D51" s="6" t="s">
        <v>6</v>
      </c>
      <c r="E51" s="15" t="s">
        <v>7</v>
      </c>
      <c r="F51" s="1">
        <v>-210532.05000000002</v>
      </c>
      <c r="G51" s="18">
        <f>H51/F51</f>
        <v>0.11259995805864235</v>
      </c>
      <c r="H51" s="1">
        <v>-23705.899999999998</v>
      </c>
      <c r="I51" s="1"/>
    </row>
    <row r="52" spans="1:9" x14ac:dyDescent="0.2">
      <c r="A52" s="6" t="s">
        <v>34</v>
      </c>
      <c r="B52" s="15" t="s">
        <v>35</v>
      </c>
      <c r="D52" s="6" t="s">
        <v>204</v>
      </c>
      <c r="E52" s="15" t="s">
        <v>205</v>
      </c>
      <c r="F52" s="1">
        <v>583.66</v>
      </c>
      <c r="G52" s="20">
        <f>G51</f>
        <v>0.11259995805864235</v>
      </c>
      <c r="H52" s="1">
        <f>F52*G52</f>
        <v>65.720091520507196</v>
      </c>
      <c r="I52" s="1"/>
    </row>
    <row r="53" spans="1:9" x14ac:dyDescent="0.2">
      <c r="A53" s="6" t="s">
        <v>34</v>
      </c>
      <c r="B53" s="15" t="s">
        <v>35</v>
      </c>
      <c r="D53" s="6" t="s">
        <v>114</v>
      </c>
      <c r="E53" s="15" t="s">
        <v>115</v>
      </c>
      <c r="F53" s="1">
        <v>97415.12</v>
      </c>
      <c r="G53" s="20">
        <f>G51</f>
        <v>0.11259995805864235</v>
      </c>
      <c r="H53" s="1">
        <f t="shared" ref="H53:H56" si="4">F53*G53</f>
        <v>10968.938426277611</v>
      </c>
      <c r="I53" s="1"/>
    </row>
    <row r="54" spans="1:9" x14ac:dyDescent="0.2">
      <c r="A54" s="6" t="s">
        <v>34</v>
      </c>
      <c r="B54" s="15" t="s">
        <v>35</v>
      </c>
      <c r="D54" s="6" t="s">
        <v>174</v>
      </c>
      <c r="E54" s="15" t="s">
        <v>175</v>
      </c>
      <c r="F54" s="1">
        <v>19280.910000000007</v>
      </c>
      <c r="G54" s="20">
        <f>G51</f>
        <v>0.11259995805864235</v>
      </c>
      <c r="H54" s="1">
        <f t="shared" si="4"/>
        <v>2171.0296573324586</v>
      </c>
      <c r="I54" s="1"/>
    </row>
    <row r="55" spans="1:9" x14ac:dyDescent="0.2">
      <c r="A55" s="6" t="s">
        <v>34</v>
      </c>
      <c r="B55" s="15" t="s">
        <v>35</v>
      </c>
      <c r="D55" s="6" t="s">
        <v>126</v>
      </c>
      <c r="E55" s="15" t="s">
        <v>127</v>
      </c>
      <c r="F55" s="1">
        <v>85312.919999999984</v>
      </c>
      <c r="G55" s="22">
        <f>G51</f>
        <v>0.11259995805864235</v>
      </c>
      <c r="H55" s="1">
        <f t="shared" si="4"/>
        <v>9606.2312138603083</v>
      </c>
      <c r="I55" s="1"/>
    </row>
    <row r="56" spans="1:9" x14ac:dyDescent="0.2">
      <c r="A56" s="6" t="s">
        <v>34</v>
      </c>
      <c r="B56" s="15" t="s">
        <v>35</v>
      </c>
      <c r="D56" s="6" t="s">
        <v>176</v>
      </c>
      <c r="E56" s="15" t="s">
        <v>177</v>
      </c>
      <c r="F56" s="1">
        <v>7939.47</v>
      </c>
      <c r="G56" s="20">
        <f>G51</f>
        <v>0.11259995805864235</v>
      </c>
      <c r="H56" s="1">
        <f t="shared" si="4"/>
        <v>893.98398900784923</v>
      </c>
      <c r="I56" s="1"/>
    </row>
    <row r="57" spans="1:9" ht="13.5" thickBot="1" x14ac:dyDescent="0.25">
      <c r="A57" s="6" t="s">
        <v>250</v>
      </c>
      <c r="F57" s="8">
        <f>SUM(F51:F56)</f>
        <v>2.9999999968822522E-2</v>
      </c>
      <c r="G57" s="19"/>
      <c r="H57" s="8">
        <f>SUM(H51:H56)</f>
        <v>3.3779987370508024E-3</v>
      </c>
      <c r="I57" s="1"/>
    </row>
    <row r="58" spans="1:9" ht="13.5" thickTop="1" x14ac:dyDescent="0.2">
      <c r="F58" s="9"/>
      <c r="G58" s="19"/>
      <c r="H58" s="1"/>
      <c r="I58" s="1"/>
    </row>
    <row r="59" spans="1:9" ht="13.5" thickBot="1" x14ac:dyDescent="0.25">
      <c r="A59" s="7" t="s">
        <v>0</v>
      </c>
      <c r="B59" s="4" t="s">
        <v>1</v>
      </c>
      <c r="C59" s="10" t="s">
        <v>340</v>
      </c>
      <c r="D59" s="7" t="s">
        <v>2</v>
      </c>
      <c r="E59" s="4" t="s">
        <v>3</v>
      </c>
      <c r="F59" s="5" t="s">
        <v>244</v>
      </c>
      <c r="G59" s="16" t="s">
        <v>348</v>
      </c>
      <c r="H59" s="3" t="s">
        <v>339</v>
      </c>
    </row>
    <row r="60" spans="1:9" x14ac:dyDescent="0.2">
      <c r="A60" s="6" t="s">
        <v>36</v>
      </c>
      <c r="B60" s="15" t="s">
        <v>37</v>
      </c>
      <c r="C60" s="11" t="s">
        <v>350</v>
      </c>
      <c r="D60" s="6" t="s">
        <v>6</v>
      </c>
      <c r="E60" s="15" t="s">
        <v>7</v>
      </c>
      <c r="F60" s="1">
        <v>-506267.18000000005</v>
      </c>
      <c r="G60" s="18">
        <f>H60/F60</f>
        <v>0.11260005043186877</v>
      </c>
      <c r="H60" s="1">
        <v>-57005.709999999992</v>
      </c>
      <c r="I60" s="1"/>
    </row>
    <row r="61" spans="1:9" x14ac:dyDescent="0.2">
      <c r="A61" s="6" t="s">
        <v>36</v>
      </c>
      <c r="B61" s="15" t="s">
        <v>37</v>
      </c>
      <c r="D61" s="6" t="s">
        <v>114</v>
      </c>
      <c r="E61" s="15" t="s">
        <v>115</v>
      </c>
      <c r="F61" s="1">
        <v>95365.47</v>
      </c>
      <c r="G61" s="20">
        <f>G60</f>
        <v>0.11260005043186877</v>
      </c>
      <c r="H61" s="1">
        <f>F61*G61</f>
        <v>10738.156731458868</v>
      </c>
      <c r="I61" s="1"/>
    </row>
    <row r="62" spans="1:9" x14ac:dyDescent="0.2">
      <c r="A62" s="6" t="s">
        <v>36</v>
      </c>
      <c r="B62" s="15" t="s">
        <v>37</v>
      </c>
      <c r="D62" s="6" t="s">
        <v>174</v>
      </c>
      <c r="E62" s="15" t="s">
        <v>175</v>
      </c>
      <c r="F62" s="1">
        <v>320662.56999999995</v>
      </c>
      <c r="G62" s="20">
        <f>G60</f>
        <v>0.11260005043186877</v>
      </c>
      <c r="H62" s="1">
        <f t="shared" ref="H62:H64" si="5">F62*G62</f>
        <v>36106.621553612647</v>
      </c>
      <c r="I62" s="1"/>
    </row>
    <row r="63" spans="1:9" x14ac:dyDescent="0.2">
      <c r="A63" s="6" t="s">
        <v>36</v>
      </c>
      <c r="B63" s="15" t="s">
        <v>37</v>
      </c>
      <c r="D63" s="6" t="s">
        <v>126</v>
      </c>
      <c r="E63" s="15" t="s">
        <v>127</v>
      </c>
      <c r="F63" s="1">
        <v>35952.719999999994</v>
      </c>
      <c r="G63" s="20">
        <f>G60</f>
        <v>0.11260005043186877</v>
      </c>
      <c r="H63" s="1">
        <f t="shared" si="5"/>
        <v>4048.2780851628563</v>
      </c>
      <c r="I63" s="1"/>
    </row>
    <row r="64" spans="1:9" x14ac:dyDescent="0.2">
      <c r="A64" s="6" t="s">
        <v>36</v>
      </c>
      <c r="B64" s="15" t="s">
        <v>37</v>
      </c>
      <c r="D64" s="6" t="s">
        <v>176</v>
      </c>
      <c r="E64" s="15" t="s">
        <v>177</v>
      </c>
      <c r="F64" s="1">
        <v>54286.42</v>
      </c>
      <c r="G64" s="20">
        <f>G60</f>
        <v>0.11260005043186877</v>
      </c>
      <c r="H64" s="1">
        <f t="shared" si="5"/>
        <v>6112.6536297656094</v>
      </c>
      <c r="I64" s="1"/>
    </row>
    <row r="65" spans="1:9" ht="13.5" thickBot="1" x14ac:dyDescent="0.25">
      <c r="A65" s="6" t="s">
        <v>251</v>
      </c>
      <c r="F65" s="8">
        <f>SUM(F60:F64)</f>
        <v>-1.3824319466948509E-10</v>
      </c>
      <c r="G65" s="19"/>
      <c r="H65" s="8">
        <f>SUM(H60:H64)</f>
        <v>-1.0913936421275139E-11</v>
      </c>
      <c r="I65" s="1"/>
    </row>
    <row r="66" spans="1:9" ht="13.5" thickTop="1" x14ac:dyDescent="0.2">
      <c r="F66" s="9"/>
      <c r="G66" s="19"/>
      <c r="H66" s="1"/>
      <c r="I66" s="1"/>
    </row>
    <row r="67" spans="1:9" ht="13.5" thickBot="1" x14ac:dyDescent="0.25">
      <c r="A67" s="7" t="s">
        <v>0</v>
      </c>
      <c r="B67" s="4" t="s">
        <v>1</v>
      </c>
      <c r="C67" s="10" t="s">
        <v>340</v>
      </c>
      <c r="D67" s="7" t="s">
        <v>2</v>
      </c>
      <c r="E67" s="4" t="s">
        <v>3</v>
      </c>
      <c r="F67" s="5" t="s">
        <v>244</v>
      </c>
      <c r="G67" s="16" t="s">
        <v>348</v>
      </c>
      <c r="H67" s="3" t="s">
        <v>339</v>
      </c>
    </row>
    <row r="68" spans="1:9" x14ac:dyDescent="0.2">
      <c r="A68" s="6" t="s">
        <v>4</v>
      </c>
      <c r="B68" s="15" t="s">
        <v>5</v>
      </c>
      <c r="C68" s="11" t="s">
        <v>349</v>
      </c>
      <c r="D68" s="6" t="s">
        <v>6</v>
      </c>
      <c r="E68" s="15" t="s">
        <v>7</v>
      </c>
      <c r="F68" s="1">
        <v>-690754.91999999981</v>
      </c>
      <c r="G68" s="18">
        <f>H68/F68</f>
        <v>0.10840000965899746</v>
      </c>
      <c r="H68" s="1">
        <v>-74877.84</v>
      </c>
      <c r="I68" s="1"/>
    </row>
    <row r="69" spans="1:9" x14ac:dyDescent="0.2">
      <c r="A69" s="6" t="s">
        <v>4</v>
      </c>
      <c r="B69" s="15" t="s">
        <v>5</v>
      </c>
      <c r="D69" s="6" t="s">
        <v>114</v>
      </c>
      <c r="E69" s="15" t="s">
        <v>115</v>
      </c>
      <c r="F69" s="1">
        <v>297872.03999999998</v>
      </c>
      <c r="G69" s="20">
        <f>G68</f>
        <v>0.10840000965899746</v>
      </c>
      <c r="H69" s="1">
        <f>F69*G69</f>
        <v>32289.332013145275</v>
      </c>
      <c r="I69" s="1"/>
    </row>
    <row r="70" spans="1:9" x14ac:dyDescent="0.2">
      <c r="A70" s="6" t="s">
        <v>4</v>
      </c>
      <c r="B70" s="15" t="s">
        <v>5</v>
      </c>
      <c r="D70" s="6" t="s">
        <v>174</v>
      </c>
      <c r="E70" s="15" t="s">
        <v>175</v>
      </c>
      <c r="F70" s="1">
        <v>28815.03</v>
      </c>
      <c r="G70" s="20">
        <f>G68</f>
        <v>0.10840000965899746</v>
      </c>
      <c r="H70" s="1">
        <f t="shared" ref="H70:H73" si="6">F70*G70</f>
        <v>3123.5495303243015</v>
      </c>
      <c r="I70" s="1"/>
    </row>
    <row r="71" spans="1:9" x14ac:dyDescent="0.2">
      <c r="A71" s="6" t="s">
        <v>4</v>
      </c>
      <c r="B71" s="15" t="s">
        <v>5</v>
      </c>
      <c r="D71" s="6" t="s">
        <v>126</v>
      </c>
      <c r="E71" s="15" t="s">
        <v>127</v>
      </c>
      <c r="F71" s="1">
        <v>294827.02000000014</v>
      </c>
      <c r="G71" s="20">
        <f>G68</f>
        <v>0.10840000965899746</v>
      </c>
      <c r="H71" s="1">
        <f t="shared" si="6"/>
        <v>31959.251815733453</v>
      </c>
      <c r="I71" s="1"/>
    </row>
    <row r="72" spans="1:9" x14ac:dyDescent="0.2">
      <c r="A72" s="6" t="s">
        <v>4</v>
      </c>
      <c r="B72" s="15" t="s">
        <v>5</v>
      </c>
      <c r="D72" s="6" t="s">
        <v>176</v>
      </c>
      <c r="E72" s="15" t="s">
        <v>177</v>
      </c>
      <c r="F72" s="1">
        <v>68901.239999999991</v>
      </c>
      <c r="G72" s="20">
        <f>G68</f>
        <v>0.10840000965899746</v>
      </c>
      <c r="H72" s="1">
        <f t="shared" si="6"/>
        <v>7468.895081516901</v>
      </c>
      <c r="I72" s="1"/>
    </row>
    <row r="73" spans="1:9" x14ac:dyDescent="0.2">
      <c r="A73" s="6" t="s">
        <v>4</v>
      </c>
      <c r="B73" s="15" t="s">
        <v>5</v>
      </c>
      <c r="D73" s="6" t="s">
        <v>186</v>
      </c>
      <c r="E73" s="15" t="s">
        <v>187</v>
      </c>
      <c r="F73" s="1">
        <v>339.57</v>
      </c>
      <c r="G73" s="22">
        <f>G68</f>
        <v>0.10840000965899746</v>
      </c>
      <c r="H73" s="1">
        <f t="shared" si="6"/>
        <v>36.809391279905768</v>
      </c>
      <c r="I73" s="1"/>
    </row>
    <row r="74" spans="1:9" ht="13.5" thickBot="1" x14ac:dyDescent="0.25">
      <c r="A74" s="6" t="s">
        <v>252</v>
      </c>
      <c r="F74" s="8">
        <f>SUM(F68:F73)</f>
        <v>-1.9999999734579887E-2</v>
      </c>
      <c r="G74" s="19"/>
      <c r="H74" s="8">
        <f>SUM(H68:H73)</f>
        <v>-2.1680001583348485E-3</v>
      </c>
      <c r="I74" s="1"/>
    </row>
    <row r="75" spans="1:9" ht="13.5" thickTop="1" x14ac:dyDescent="0.2">
      <c r="F75" s="9"/>
      <c r="G75" s="19"/>
      <c r="H75" s="1"/>
      <c r="I75" s="1"/>
    </row>
    <row r="76" spans="1:9" ht="13.5" thickBot="1" x14ac:dyDescent="0.25">
      <c r="A76" s="7" t="s">
        <v>0</v>
      </c>
      <c r="B76" s="4" t="s">
        <v>1</v>
      </c>
      <c r="C76" s="10" t="s">
        <v>340</v>
      </c>
      <c r="D76" s="7" t="s">
        <v>2</v>
      </c>
      <c r="E76" s="4" t="s">
        <v>3</v>
      </c>
      <c r="F76" s="5" t="s">
        <v>244</v>
      </c>
      <c r="G76" s="16" t="s">
        <v>348</v>
      </c>
      <c r="H76" s="3" t="s">
        <v>339</v>
      </c>
    </row>
    <row r="77" spans="1:9" x14ac:dyDescent="0.2">
      <c r="A77" s="6" t="s">
        <v>8</v>
      </c>
      <c r="B77" s="15" t="s">
        <v>9</v>
      </c>
      <c r="C77" s="11" t="s">
        <v>349</v>
      </c>
      <c r="D77" s="6" t="s">
        <v>6</v>
      </c>
      <c r="E77" s="15" t="s">
        <v>7</v>
      </c>
      <c r="F77" s="1">
        <v>-664614.41999999993</v>
      </c>
      <c r="G77" s="18">
        <f>H77/F77</f>
        <v>0.10840001033982982</v>
      </c>
      <c r="H77" s="1">
        <v>-72044.209999999992</v>
      </c>
      <c r="I77" s="1"/>
    </row>
    <row r="78" spans="1:9" x14ac:dyDescent="0.2">
      <c r="A78" s="6" t="s">
        <v>8</v>
      </c>
      <c r="B78" s="15" t="s">
        <v>9</v>
      </c>
      <c r="D78" s="6" t="s">
        <v>114</v>
      </c>
      <c r="E78" s="15" t="s">
        <v>115</v>
      </c>
      <c r="F78" s="1">
        <v>199487.73</v>
      </c>
      <c r="G78" s="20">
        <f>G77</f>
        <v>0.10840001033982982</v>
      </c>
      <c r="H78" s="1">
        <f>F78*G78</f>
        <v>21624.47199466918</v>
      </c>
      <c r="I78" s="1"/>
    </row>
    <row r="79" spans="1:9" x14ac:dyDescent="0.2">
      <c r="A79" s="6" t="s">
        <v>8</v>
      </c>
      <c r="B79" s="15" t="s">
        <v>9</v>
      </c>
      <c r="D79" s="6" t="s">
        <v>174</v>
      </c>
      <c r="E79" s="15" t="s">
        <v>175</v>
      </c>
      <c r="F79" s="1">
        <v>31048.73000000001</v>
      </c>
      <c r="G79" s="20">
        <f>G77</f>
        <v>0.10840001033982982</v>
      </c>
      <c r="H79" s="1">
        <f t="shared" ref="H79:H82" si="7">F79*G79</f>
        <v>3365.6826530385856</v>
      </c>
      <c r="I79" s="1"/>
    </row>
    <row r="80" spans="1:9" x14ac:dyDescent="0.2">
      <c r="A80" s="6" t="s">
        <v>8</v>
      </c>
      <c r="B80" s="15" t="s">
        <v>9</v>
      </c>
      <c r="D80" s="6" t="s">
        <v>178</v>
      </c>
      <c r="E80" s="15" t="s">
        <v>179</v>
      </c>
      <c r="F80" s="1">
        <v>145838.34</v>
      </c>
      <c r="G80" s="20">
        <f>G77</f>
        <v>0.10840001033982982</v>
      </c>
      <c r="H80" s="1">
        <f t="shared" si="7"/>
        <v>15808.877563943617</v>
      </c>
      <c r="I80" s="1"/>
    </row>
    <row r="81" spans="1:9" x14ac:dyDescent="0.2">
      <c r="A81" s="6" t="s">
        <v>8</v>
      </c>
      <c r="B81" s="15" t="s">
        <v>9</v>
      </c>
      <c r="D81" s="6" t="s">
        <v>126</v>
      </c>
      <c r="E81" s="15" t="s">
        <v>127</v>
      </c>
      <c r="F81" s="1">
        <v>176949.47000000015</v>
      </c>
      <c r="G81" s="20">
        <f>G77</f>
        <v>0.10840001033982982</v>
      </c>
      <c r="H81" s="1">
        <f t="shared" si="7"/>
        <v>19181.324377627421</v>
      </c>
      <c r="I81" s="1"/>
    </row>
    <row r="82" spans="1:9" x14ac:dyDescent="0.2">
      <c r="A82" s="6" t="s">
        <v>8</v>
      </c>
      <c r="B82" s="15" t="s">
        <v>9</v>
      </c>
      <c r="D82" s="6" t="s">
        <v>176</v>
      </c>
      <c r="E82" s="15" t="s">
        <v>177</v>
      </c>
      <c r="F82" s="1">
        <v>111290.16999999998</v>
      </c>
      <c r="G82" s="20">
        <f>G77</f>
        <v>0.10840001033982982</v>
      </c>
      <c r="H82" s="1">
        <f t="shared" si="7"/>
        <v>12063.855578721417</v>
      </c>
      <c r="I82" s="1"/>
    </row>
    <row r="83" spans="1:9" ht="13.5" thickBot="1" x14ac:dyDescent="0.25">
      <c r="A83" s="6" t="s">
        <v>253</v>
      </c>
      <c r="F83" s="8">
        <f>SUM(F77:F82)</f>
        <v>2.0000000135041773E-2</v>
      </c>
      <c r="G83" s="19"/>
      <c r="H83" s="8">
        <f>SUM(H77:H82)</f>
        <v>2.1680002282664645E-3</v>
      </c>
      <c r="I83" s="1"/>
    </row>
    <row r="84" spans="1:9" ht="13.5" thickTop="1" x14ac:dyDescent="0.2">
      <c r="F84" s="9"/>
      <c r="G84" s="19"/>
      <c r="H84" s="1"/>
      <c r="I84" s="1"/>
    </row>
    <row r="85" spans="1:9" ht="13.5" thickBot="1" x14ac:dyDescent="0.25">
      <c r="A85" s="7" t="s">
        <v>0</v>
      </c>
      <c r="B85" s="4" t="s">
        <v>1</v>
      </c>
      <c r="C85" s="10" t="s">
        <v>340</v>
      </c>
      <c r="D85" s="7" t="s">
        <v>2</v>
      </c>
      <c r="E85" s="4" t="s">
        <v>3</v>
      </c>
      <c r="F85" s="5" t="s">
        <v>244</v>
      </c>
      <c r="G85" s="16" t="s">
        <v>348</v>
      </c>
      <c r="H85" s="3" t="s">
        <v>339</v>
      </c>
    </row>
    <row r="86" spans="1:9" x14ac:dyDescent="0.2">
      <c r="A86" s="6" t="s">
        <v>140</v>
      </c>
      <c r="B86" s="15" t="s">
        <v>141</v>
      </c>
      <c r="C86" s="11" t="s">
        <v>349</v>
      </c>
      <c r="D86" s="6" t="s">
        <v>6</v>
      </c>
      <c r="E86" s="15" t="s">
        <v>7</v>
      </c>
      <c r="F86" s="1">
        <v>-278688.76</v>
      </c>
      <c r="G86" s="18">
        <f>H86/F86</f>
        <v>0.10839995843391746</v>
      </c>
      <c r="H86" s="1">
        <v>-30209.85</v>
      </c>
      <c r="I86" s="1"/>
    </row>
    <row r="87" spans="1:9" x14ac:dyDescent="0.2">
      <c r="A87" s="6" t="s">
        <v>140</v>
      </c>
      <c r="B87" s="15" t="s">
        <v>141</v>
      </c>
      <c r="D87" s="6" t="s">
        <v>114</v>
      </c>
      <c r="E87" s="15" t="s">
        <v>115</v>
      </c>
      <c r="F87" s="1">
        <v>109881.99</v>
      </c>
      <c r="G87" s="20">
        <f>G86</f>
        <v>0.10839995843391746</v>
      </c>
      <c r="H87" s="1">
        <f>F87*G87</f>
        <v>11911.203148636136</v>
      </c>
      <c r="I87" s="1"/>
    </row>
    <row r="88" spans="1:9" x14ac:dyDescent="0.2">
      <c r="A88" s="6" t="s">
        <v>140</v>
      </c>
      <c r="B88" s="15" t="s">
        <v>141</v>
      </c>
      <c r="D88" s="6" t="s">
        <v>174</v>
      </c>
      <c r="E88" s="15" t="s">
        <v>175</v>
      </c>
      <c r="F88" s="1">
        <v>54902.579999999994</v>
      </c>
      <c r="G88" s="20">
        <f>G86</f>
        <v>0.10839995843391746</v>
      </c>
      <c r="H88" s="1">
        <f t="shared" ref="H88:H90" si="8">F88*G88</f>
        <v>5951.4373899148277</v>
      </c>
      <c r="I88" s="1"/>
    </row>
    <row r="89" spans="1:9" x14ac:dyDescent="0.2">
      <c r="A89" s="6" t="s">
        <v>140</v>
      </c>
      <c r="B89" s="15" t="s">
        <v>141</v>
      </c>
      <c r="D89" s="6" t="s">
        <v>126</v>
      </c>
      <c r="E89" s="15" t="s">
        <v>127</v>
      </c>
      <c r="F89" s="1">
        <v>102765</v>
      </c>
      <c r="G89" s="20">
        <f>G86</f>
        <v>0.10839995843391746</v>
      </c>
      <c r="H89" s="1">
        <f t="shared" si="8"/>
        <v>11139.721728461527</v>
      </c>
      <c r="I89" s="1"/>
    </row>
    <row r="90" spans="1:9" x14ac:dyDescent="0.2">
      <c r="A90" s="6" t="s">
        <v>140</v>
      </c>
      <c r="B90" s="15" t="s">
        <v>141</v>
      </c>
      <c r="D90" s="6" t="s">
        <v>176</v>
      </c>
      <c r="E90" s="15" t="s">
        <v>177</v>
      </c>
      <c r="F90" s="1">
        <v>11139.17</v>
      </c>
      <c r="G90" s="20">
        <f>G86</f>
        <v>0.10839995843391746</v>
      </c>
      <c r="H90" s="1">
        <f t="shared" si="8"/>
        <v>1207.4855649883405</v>
      </c>
      <c r="I90" s="1"/>
    </row>
    <row r="91" spans="1:9" ht="13.5" thickBot="1" x14ac:dyDescent="0.25">
      <c r="A91" s="6" t="s">
        <v>254</v>
      </c>
      <c r="F91" s="8">
        <f>SUM(F86:F90)</f>
        <v>-2.0000000031359377E-2</v>
      </c>
      <c r="G91" s="19"/>
      <c r="H91" s="8">
        <f>SUM(H86:H90)</f>
        <v>-2.1679991666587739E-3</v>
      </c>
      <c r="I91" s="1"/>
    </row>
    <row r="92" spans="1:9" ht="13.5" thickTop="1" x14ac:dyDescent="0.2">
      <c r="F92" s="9"/>
      <c r="G92" s="19"/>
      <c r="H92" s="1"/>
      <c r="I92" s="1"/>
    </row>
    <row r="93" spans="1:9" ht="13.5" thickBot="1" x14ac:dyDescent="0.25">
      <c r="A93" s="7" t="s">
        <v>0</v>
      </c>
      <c r="B93" s="4" t="s">
        <v>1</v>
      </c>
      <c r="C93" s="10" t="s">
        <v>340</v>
      </c>
      <c r="D93" s="7" t="s">
        <v>2</v>
      </c>
      <c r="E93" s="4" t="s">
        <v>3</v>
      </c>
      <c r="F93" s="5" t="s">
        <v>244</v>
      </c>
      <c r="G93" s="16" t="s">
        <v>348</v>
      </c>
      <c r="H93" s="3" t="s">
        <v>339</v>
      </c>
    </row>
    <row r="94" spans="1:9" x14ac:dyDescent="0.2">
      <c r="A94" s="6" t="s">
        <v>20</v>
      </c>
      <c r="B94" s="15" t="s">
        <v>21</v>
      </c>
      <c r="C94" s="11" t="s">
        <v>350</v>
      </c>
      <c r="D94" s="6" t="s">
        <v>6</v>
      </c>
      <c r="E94" s="15" t="s">
        <v>7</v>
      </c>
      <c r="F94" s="1">
        <v>-695346.7300000001</v>
      </c>
      <c r="G94" s="18">
        <f>H94/F94</f>
        <v>0.11259999741423964</v>
      </c>
      <c r="H94" s="1">
        <v>-78296.039999999994</v>
      </c>
      <c r="I94" s="1"/>
    </row>
    <row r="95" spans="1:9" x14ac:dyDescent="0.2">
      <c r="A95" s="6" t="s">
        <v>20</v>
      </c>
      <c r="B95" s="15" t="s">
        <v>21</v>
      </c>
      <c r="D95" s="6" t="s">
        <v>228</v>
      </c>
      <c r="E95" s="15" t="s">
        <v>229</v>
      </c>
      <c r="F95" s="1">
        <v>622.29</v>
      </c>
      <c r="G95" s="20">
        <f>G94</f>
        <v>0.11259999741423964</v>
      </c>
      <c r="H95" s="1">
        <f>F95*G95</f>
        <v>70.069852390907172</v>
      </c>
      <c r="I95" s="1"/>
    </row>
    <row r="96" spans="1:9" x14ac:dyDescent="0.2">
      <c r="A96" s="6" t="s">
        <v>20</v>
      </c>
      <c r="B96" s="15" t="s">
        <v>21</v>
      </c>
      <c r="D96" s="6" t="s">
        <v>194</v>
      </c>
      <c r="E96" s="15" t="s">
        <v>195</v>
      </c>
      <c r="F96" s="1">
        <v>12163.2</v>
      </c>
      <c r="G96" s="20">
        <f>G94</f>
        <v>0.11259999741423964</v>
      </c>
      <c r="H96" s="1">
        <f t="shared" ref="H96:H102" si="9">F96*G96</f>
        <v>1369.5762885488796</v>
      </c>
      <c r="I96" s="1"/>
    </row>
    <row r="97" spans="1:9" x14ac:dyDescent="0.2">
      <c r="A97" s="6" t="s">
        <v>20</v>
      </c>
      <c r="B97" s="15" t="s">
        <v>21</v>
      </c>
      <c r="D97" s="6" t="s">
        <v>114</v>
      </c>
      <c r="E97" s="15" t="s">
        <v>115</v>
      </c>
      <c r="F97" s="1">
        <v>400572.06000000006</v>
      </c>
      <c r="G97" s="22">
        <f>G94</f>
        <v>0.11259999741423964</v>
      </c>
      <c r="H97" s="1">
        <f t="shared" si="9"/>
        <v>45104.412920216651</v>
      </c>
      <c r="I97" s="1"/>
    </row>
    <row r="98" spans="1:9" x14ac:dyDescent="0.2">
      <c r="A98" s="6" t="s">
        <v>20</v>
      </c>
      <c r="B98" s="15" t="s">
        <v>21</v>
      </c>
      <c r="D98" s="6" t="s">
        <v>174</v>
      </c>
      <c r="E98" s="15" t="s">
        <v>175</v>
      </c>
      <c r="F98" s="1">
        <v>71674.299999999974</v>
      </c>
      <c r="G98" s="20">
        <f>G94</f>
        <v>0.11259999741423964</v>
      </c>
      <c r="H98" s="1">
        <f t="shared" si="9"/>
        <v>8070.5259946674332</v>
      </c>
      <c r="I98" s="1"/>
    </row>
    <row r="99" spans="1:9" x14ac:dyDescent="0.2">
      <c r="A99" s="6" t="s">
        <v>20</v>
      </c>
      <c r="B99" s="15" t="s">
        <v>21</v>
      </c>
      <c r="D99" s="6" t="s">
        <v>126</v>
      </c>
      <c r="E99" s="15" t="s">
        <v>127</v>
      </c>
      <c r="F99" s="1">
        <v>155601.25000000006</v>
      </c>
      <c r="G99" s="20">
        <f>G94</f>
        <v>0.11259999741423964</v>
      </c>
      <c r="H99" s="1">
        <f t="shared" si="9"/>
        <v>17520.700347652462</v>
      </c>
      <c r="I99" s="1"/>
    </row>
    <row r="100" spans="1:9" x14ac:dyDescent="0.2">
      <c r="A100" s="6" t="s">
        <v>20</v>
      </c>
      <c r="B100" s="15" t="s">
        <v>21</v>
      </c>
      <c r="D100" s="6" t="s">
        <v>242</v>
      </c>
      <c r="E100" s="15" t="s">
        <v>243</v>
      </c>
      <c r="F100" s="1">
        <v>18900</v>
      </c>
      <c r="G100" s="20">
        <f>G94</f>
        <v>0.11259999741423964</v>
      </c>
      <c r="H100" s="1">
        <f t="shared" si="9"/>
        <v>2128.1399511291293</v>
      </c>
      <c r="I100" s="1"/>
    </row>
    <row r="101" spans="1:9" x14ac:dyDescent="0.2">
      <c r="A101" s="6" t="s">
        <v>20</v>
      </c>
      <c r="B101" s="15" t="s">
        <v>21</v>
      </c>
      <c r="D101" s="6" t="s">
        <v>176</v>
      </c>
      <c r="E101" s="15" t="s">
        <v>177</v>
      </c>
      <c r="F101" s="1">
        <v>35389.19999999999</v>
      </c>
      <c r="G101" s="20">
        <f>G94</f>
        <v>0.11259999741423964</v>
      </c>
      <c r="H101" s="1">
        <f t="shared" si="9"/>
        <v>3984.823828492008</v>
      </c>
      <c r="I101" s="1"/>
    </row>
    <row r="102" spans="1:9" x14ac:dyDescent="0.2">
      <c r="A102" s="6" t="s">
        <v>20</v>
      </c>
      <c r="B102" s="15" t="s">
        <v>21</v>
      </c>
      <c r="D102" s="6" t="s">
        <v>186</v>
      </c>
      <c r="E102" s="15" t="s">
        <v>187</v>
      </c>
      <c r="F102" s="1">
        <v>424.40999999999997</v>
      </c>
      <c r="G102" s="20">
        <f>G94</f>
        <v>0.11259999741423964</v>
      </c>
      <c r="H102" s="1">
        <f t="shared" si="9"/>
        <v>47.788564902577441</v>
      </c>
      <c r="I102" s="1"/>
    </row>
    <row r="103" spans="1:9" ht="13.5" thickBot="1" x14ac:dyDescent="0.25">
      <c r="A103" s="6" t="s">
        <v>255</v>
      </c>
      <c r="F103" s="8">
        <f>SUM(F94:F102)</f>
        <v>-2.0000000014874786E-2</v>
      </c>
      <c r="G103" s="19"/>
      <c r="H103" s="8">
        <f>SUM(H94:H102)</f>
        <v>-2.2519999420680392E-3</v>
      </c>
      <c r="I103" s="1"/>
    </row>
    <row r="104" spans="1:9" ht="13.5" thickTop="1" x14ac:dyDescent="0.2">
      <c r="F104" s="9"/>
      <c r="G104" s="19"/>
      <c r="H104" s="1"/>
      <c r="I104" s="1"/>
    </row>
    <row r="105" spans="1:9" ht="13.5" thickBot="1" x14ac:dyDescent="0.25">
      <c r="A105" s="7" t="s">
        <v>0</v>
      </c>
      <c r="B105" s="4" t="s">
        <v>1</v>
      </c>
      <c r="C105" s="10" t="s">
        <v>340</v>
      </c>
      <c r="D105" s="7" t="s">
        <v>2</v>
      </c>
      <c r="E105" s="4" t="s">
        <v>3</v>
      </c>
      <c r="F105" s="5" t="s">
        <v>244</v>
      </c>
      <c r="G105" s="16" t="s">
        <v>348</v>
      </c>
      <c r="H105" s="3" t="s">
        <v>339</v>
      </c>
    </row>
    <row r="106" spans="1:9" x14ac:dyDescent="0.2">
      <c r="A106" s="6" t="s">
        <v>134</v>
      </c>
      <c r="B106" s="15" t="s">
        <v>135</v>
      </c>
      <c r="C106" s="11" t="s">
        <v>349</v>
      </c>
      <c r="D106" s="6" t="s">
        <v>6</v>
      </c>
      <c r="E106" s="15" t="s">
        <v>7</v>
      </c>
      <c r="F106" s="1">
        <v>-819488.78999999957</v>
      </c>
      <c r="G106" s="18">
        <f>H106/F106</f>
        <v>0.1083999940987601</v>
      </c>
      <c r="H106" s="1">
        <v>-88832.58</v>
      </c>
      <c r="I106" s="1"/>
    </row>
    <row r="107" spans="1:9" x14ac:dyDescent="0.2">
      <c r="A107" s="6" t="s">
        <v>134</v>
      </c>
      <c r="B107" s="15" t="s">
        <v>135</v>
      </c>
      <c r="D107" s="6" t="s">
        <v>114</v>
      </c>
      <c r="E107" s="15" t="s">
        <v>115</v>
      </c>
      <c r="F107" s="1">
        <v>509373.75999999995</v>
      </c>
      <c r="G107" s="20">
        <f>G106</f>
        <v>0.1083999940987601</v>
      </c>
      <c r="H107" s="1">
        <f>F107*G107</f>
        <v>55216.112578063236</v>
      </c>
      <c r="I107" s="1"/>
    </row>
    <row r="108" spans="1:9" x14ac:dyDescent="0.2">
      <c r="A108" s="6" t="s">
        <v>134</v>
      </c>
      <c r="B108" s="15" t="s">
        <v>135</v>
      </c>
      <c r="D108" s="6" t="s">
        <v>174</v>
      </c>
      <c r="E108" s="15" t="s">
        <v>175</v>
      </c>
      <c r="F108" s="1">
        <v>21574.680000000004</v>
      </c>
      <c r="G108" s="20">
        <f>G106</f>
        <v>0.1083999940987601</v>
      </c>
      <c r="H108" s="1">
        <f t="shared" ref="H108:H111" si="10">F108*G108</f>
        <v>2338.6951846826378</v>
      </c>
      <c r="I108" s="1"/>
    </row>
    <row r="109" spans="1:9" x14ac:dyDescent="0.2">
      <c r="A109" s="6" t="s">
        <v>134</v>
      </c>
      <c r="B109" s="15" t="s">
        <v>135</v>
      </c>
      <c r="D109" s="6" t="s">
        <v>126</v>
      </c>
      <c r="E109" s="15" t="s">
        <v>127</v>
      </c>
      <c r="F109" s="1">
        <v>192033.90000000002</v>
      </c>
      <c r="G109" s="20">
        <f>G106</f>
        <v>0.1083999940987601</v>
      </c>
      <c r="H109" s="1">
        <f t="shared" si="10"/>
        <v>20816.47362676189</v>
      </c>
      <c r="I109" s="1"/>
    </row>
    <row r="110" spans="1:9" x14ac:dyDescent="0.2">
      <c r="A110" s="6" t="s">
        <v>134</v>
      </c>
      <c r="B110" s="15" t="s">
        <v>135</v>
      </c>
      <c r="D110" s="6" t="s">
        <v>176</v>
      </c>
      <c r="E110" s="15" t="s">
        <v>177</v>
      </c>
      <c r="F110" s="1">
        <v>95473.640000000014</v>
      </c>
      <c r="G110" s="20">
        <f>G106</f>
        <v>0.1083999940987601</v>
      </c>
      <c r="H110" s="1">
        <f t="shared" si="10"/>
        <v>10349.342012587147</v>
      </c>
      <c r="I110" s="1"/>
    </row>
    <row r="111" spans="1:9" x14ac:dyDescent="0.2">
      <c r="A111" s="6" t="s">
        <v>134</v>
      </c>
      <c r="B111" s="15" t="s">
        <v>135</v>
      </c>
      <c r="D111" s="6" t="s">
        <v>186</v>
      </c>
      <c r="E111" s="15" t="s">
        <v>187</v>
      </c>
      <c r="F111" s="1">
        <v>1032.75</v>
      </c>
      <c r="G111" s="20">
        <f>G106</f>
        <v>0.1083999940987601</v>
      </c>
      <c r="H111" s="1">
        <f t="shared" si="10"/>
        <v>111.95009390549448</v>
      </c>
      <c r="I111" s="1"/>
    </row>
    <row r="112" spans="1:9" ht="13.5" thickBot="1" x14ac:dyDescent="0.25">
      <c r="A112" s="6" t="s">
        <v>256</v>
      </c>
      <c r="F112" s="8">
        <f>SUM(F106:F111)</f>
        <v>-5.9999999590218067E-2</v>
      </c>
      <c r="G112" s="19"/>
      <c r="H112" s="8">
        <f>SUM(H106:H111)</f>
        <v>-6.5039995967737241E-3</v>
      </c>
      <c r="I112" s="1"/>
    </row>
    <row r="113" spans="1:9" ht="13.5" thickTop="1" x14ac:dyDescent="0.2">
      <c r="F113" s="9"/>
      <c r="G113" s="19"/>
      <c r="H113" s="1"/>
      <c r="I113" s="1"/>
    </row>
    <row r="114" spans="1:9" ht="13.5" thickBot="1" x14ac:dyDescent="0.25">
      <c r="A114" s="7" t="s">
        <v>0</v>
      </c>
      <c r="B114" s="4" t="s">
        <v>1</v>
      </c>
      <c r="C114" s="10" t="s">
        <v>340</v>
      </c>
      <c r="D114" s="7" t="s">
        <v>2</v>
      </c>
      <c r="E114" s="4" t="s">
        <v>3</v>
      </c>
      <c r="F114" s="5" t="s">
        <v>244</v>
      </c>
      <c r="G114" s="16" t="s">
        <v>348</v>
      </c>
      <c r="H114" s="3" t="s">
        <v>339</v>
      </c>
    </row>
    <row r="115" spans="1:9" x14ac:dyDescent="0.2">
      <c r="A115" s="6" t="s">
        <v>10</v>
      </c>
      <c r="B115" s="15" t="s">
        <v>11</v>
      </c>
      <c r="C115" s="11" t="s">
        <v>349</v>
      </c>
      <c r="D115" s="6" t="s">
        <v>6</v>
      </c>
      <c r="E115" s="15" t="s">
        <v>7</v>
      </c>
      <c r="F115" s="1">
        <v>-947308.25000000012</v>
      </c>
      <c r="G115" s="18">
        <f>H115/F115</f>
        <v>0.10839999546082282</v>
      </c>
      <c r="H115" s="1">
        <v>-102688.21000000002</v>
      </c>
      <c r="I115" s="1"/>
    </row>
    <row r="116" spans="1:9" x14ac:dyDescent="0.2">
      <c r="A116" s="6" t="s">
        <v>10</v>
      </c>
      <c r="B116" s="15" t="s">
        <v>11</v>
      </c>
      <c r="D116" s="6" t="s">
        <v>194</v>
      </c>
      <c r="E116" s="15" t="s">
        <v>195</v>
      </c>
      <c r="F116" s="1">
        <v>15280.239999999998</v>
      </c>
      <c r="G116" s="20">
        <f>G115</f>
        <v>0.10839999546082282</v>
      </c>
      <c r="H116" s="1">
        <f>F116*G116</f>
        <v>1656.3779466402832</v>
      </c>
      <c r="I116" s="1"/>
    </row>
    <row r="117" spans="1:9" x14ac:dyDescent="0.2">
      <c r="A117" s="6" t="s">
        <v>10</v>
      </c>
      <c r="B117" s="15" t="s">
        <v>11</v>
      </c>
      <c r="D117" s="6" t="s">
        <v>114</v>
      </c>
      <c r="E117" s="15" t="s">
        <v>115</v>
      </c>
      <c r="F117" s="1">
        <v>574845.79999999993</v>
      </c>
      <c r="G117" s="20">
        <f>G115</f>
        <v>0.10839999546082282</v>
      </c>
      <c r="H117" s="1">
        <f t="shared" ref="H117:H121" si="11">F117*G117</f>
        <v>62313.282110673055</v>
      </c>
      <c r="I117" s="1"/>
    </row>
    <row r="118" spans="1:9" x14ac:dyDescent="0.2">
      <c r="A118" s="6" t="s">
        <v>10</v>
      </c>
      <c r="B118" s="15" t="s">
        <v>11</v>
      </c>
      <c r="D118" s="6" t="s">
        <v>174</v>
      </c>
      <c r="E118" s="15" t="s">
        <v>175</v>
      </c>
      <c r="F118" s="1">
        <v>23514.919999999995</v>
      </c>
      <c r="G118" s="20">
        <f>G115</f>
        <v>0.10839999546082282</v>
      </c>
      <c r="H118" s="1">
        <f t="shared" si="11"/>
        <v>2549.0172212616112</v>
      </c>
      <c r="I118" s="1"/>
    </row>
    <row r="119" spans="1:9" x14ac:dyDescent="0.2">
      <c r="A119" s="6" t="s">
        <v>10</v>
      </c>
      <c r="B119" s="15" t="s">
        <v>11</v>
      </c>
      <c r="D119" s="6" t="s">
        <v>126</v>
      </c>
      <c r="E119" s="15" t="s">
        <v>127</v>
      </c>
      <c r="F119" s="1">
        <v>214937.49999999997</v>
      </c>
      <c r="G119" s="20">
        <f>G115</f>
        <v>0.10839999546082282</v>
      </c>
      <c r="H119" s="1">
        <f t="shared" si="11"/>
        <v>23299.224024360603</v>
      </c>
      <c r="I119" s="1"/>
    </row>
    <row r="120" spans="1:9" x14ac:dyDescent="0.2">
      <c r="A120" s="6" t="s">
        <v>10</v>
      </c>
      <c r="B120" s="15" t="s">
        <v>11</v>
      </c>
      <c r="D120" s="6" t="s">
        <v>176</v>
      </c>
      <c r="E120" s="15" t="s">
        <v>177</v>
      </c>
      <c r="F120" s="1">
        <v>118579.78000000003</v>
      </c>
      <c r="G120" s="20">
        <f>G115</f>
        <v>0.10839999546082282</v>
      </c>
      <c r="H120" s="1">
        <f t="shared" si="11"/>
        <v>12854.047613745372</v>
      </c>
      <c r="I120" s="1"/>
    </row>
    <row r="121" spans="1:9" x14ac:dyDescent="0.2">
      <c r="A121" s="6" t="s">
        <v>10</v>
      </c>
      <c r="B121" s="15" t="s">
        <v>11</v>
      </c>
      <c r="D121" s="6" t="s">
        <v>186</v>
      </c>
      <c r="E121" s="15" t="s">
        <v>187</v>
      </c>
      <c r="F121" s="1">
        <v>150</v>
      </c>
      <c r="G121" s="20">
        <f>G115</f>
        <v>0.10839999546082282</v>
      </c>
      <c r="H121" s="1">
        <f t="shared" si="11"/>
        <v>16.259999319123423</v>
      </c>
      <c r="I121" s="1"/>
    </row>
    <row r="122" spans="1:9" ht="13.5" thickBot="1" x14ac:dyDescent="0.25">
      <c r="A122" s="6" t="s">
        <v>257</v>
      </c>
      <c r="F122" s="8">
        <f>SUM(F115:F121)</f>
        <v>-1.0000000213040039E-2</v>
      </c>
      <c r="G122" s="19"/>
      <c r="H122" s="8">
        <f>SUM(H115:H121)</f>
        <v>-1.0839999813043733E-3</v>
      </c>
      <c r="I122" s="1"/>
    </row>
    <row r="123" spans="1:9" ht="13.5" thickTop="1" x14ac:dyDescent="0.2">
      <c r="F123" s="9"/>
      <c r="G123" s="19"/>
      <c r="H123" s="1"/>
      <c r="I123" s="1"/>
    </row>
    <row r="124" spans="1:9" ht="13.5" thickBot="1" x14ac:dyDescent="0.25">
      <c r="A124" s="7" t="s">
        <v>0</v>
      </c>
      <c r="B124" s="4" t="s">
        <v>1</v>
      </c>
      <c r="C124" s="10" t="s">
        <v>340</v>
      </c>
      <c r="D124" s="7" t="s">
        <v>2</v>
      </c>
      <c r="E124" s="4" t="s">
        <v>3</v>
      </c>
      <c r="F124" s="5" t="s">
        <v>244</v>
      </c>
      <c r="G124" s="16" t="s">
        <v>348</v>
      </c>
      <c r="H124" s="3" t="s">
        <v>339</v>
      </c>
    </row>
    <row r="125" spans="1:9" x14ac:dyDescent="0.2">
      <c r="A125" s="6" t="s">
        <v>12</v>
      </c>
      <c r="B125" s="15" t="s">
        <v>13</v>
      </c>
      <c r="C125" s="11" t="s">
        <v>349</v>
      </c>
      <c r="D125" s="6" t="s">
        <v>6</v>
      </c>
      <c r="E125" s="15" t="s">
        <v>7</v>
      </c>
      <c r="F125" s="1">
        <v>-923538.51999999979</v>
      </c>
      <c r="G125" s="18">
        <f>H125/F125</f>
        <v>0.10840000479893361</v>
      </c>
      <c r="H125" s="1">
        <v>-100111.58000000002</v>
      </c>
      <c r="I125" s="1"/>
    </row>
    <row r="126" spans="1:9" x14ac:dyDescent="0.2">
      <c r="A126" s="6" t="s">
        <v>12</v>
      </c>
      <c r="B126" s="15" t="s">
        <v>13</v>
      </c>
      <c r="D126" s="6" t="s">
        <v>204</v>
      </c>
      <c r="E126" s="15" t="s">
        <v>205</v>
      </c>
      <c r="F126" s="1">
        <v>83.08</v>
      </c>
      <c r="G126" s="20">
        <f>G125</f>
        <v>0.10840000479893361</v>
      </c>
      <c r="H126" s="1">
        <f>F126*G126</f>
        <v>9.0058723986954039</v>
      </c>
      <c r="I126" s="1"/>
    </row>
    <row r="127" spans="1:9" x14ac:dyDescent="0.2">
      <c r="A127" s="6" t="s">
        <v>12</v>
      </c>
      <c r="B127" s="15" t="s">
        <v>13</v>
      </c>
      <c r="D127" s="6" t="s">
        <v>228</v>
      </c>
      <c r="E127" s="15" t="s">
        <v>229</v>
      </c>
      <c r="F127" s="1">
        <v>9561.02</v>
      </c>
      <c r="G127" s="22">
        <f>G125</f>
        <v>0.10840000479893361</v>
      </c>
      <c r="H127" s="1">
        <f t="shared" ref="H127:H132" si="12">F127*G127</f>
        <v>1036.4146138827002</v>
      </c>
      <c r="I127" s="1"/>
    </row>
    <row r="128" spans="1:9" x14ac:dyDescent="0.2">
      <c r="A128" s="6" t="s">
        <v>12</v>
      </c>
      <c r="B128" s="15" t="s">
        <v>13</v>
      </c>
      <c r="D128" s="6" t="s">
        <v>114</v>
      </c>
      <c r="E128" s="15" t="s">
        <v>115</v>
      </c>
      <c r="F128" s="1">
        <v>556129.69999999995</v>
      </c>
      <c r="G128" s="20">
        <f>G125</f>
        <v>0.10840000479893361</v>
      </c>
      <c r="H128" s="1">
        <f t="shared" si="12"/>
        <v>60284.462148829502</v>
      </c>
      <c r="I128" s="1"/>
    </row>
    <row r="129" spans="1:9" x14ac:dyDescent="0.2">
      <c r="A129" s="6" t="s">
        <v>12</v>
      </c>
      <c r="B129" s="15" t="s">
        <v>13</v>
      </c>
      <c r="D129" s="6" t="s">
        <v>174</v>
      </c>
      <c r="E129" s="15" t="s">
        <v>175</v>
      </c>
      <c r="F129" s="1">
        <v>98405.359999999971</v>
      </c>
      <c r="G129" s="20">
        <f>G125</f>
        <v>0.10840000479893361</v>
      </c>
      <c r="H129" s="1">
        <f t="shared" si="12"/>
        <v>10667.141496240787</v>
      </c>
      <c r="I129" s="1"/>
    </row>
    <row r="130" spans="1:9" x14ac:dyDescent="0.2">
      <c r="A130" s="6" t="s">
        <v>12</v>
      </c>
      <c r="B130" s="15" t="s">
        <v>13</v>
      </c>
      <c r="D130" s="6" t="s">
        <v>126</v>
      </c>
      <c r="E130" s="15" t="s">
        <v>127</v>
      </c>
      <c r="F130" s="1">
        <v>209660.87999999998</v>
      </c>
      <c r="G130" s="20">
        <f>G125</f>
        <v>0.10840000479893361</v>
      </c>
      <c r="H130" s="1">
        <f t="shared" si="12"/>
        <v>22727.240398148642</v>
      </c>
      <c r="I130" s="1"/>
    </row>
    <row r="131" spans="1:9" x14ac:dyDescent="0.2">
      <c r="A131" s="6" t="s">
        <v>12</v>
      </c>
      <c r="B131" s="15" t="s">
        <v>13</v>
      </c>
      <c r="D131" s="6" t="s">
        <v>176</v>
      </c>
      <c r="E131" s="15" t="s">
        <v>177</v>
      </c>
      <c r="F131" s="1">
        <v>49017.320000000007</v>
      </c>
      <c r="G131" s="20">
        <f>G125</f>
        <v>0.10840000479893361</v>
      </c>
      <c r="H131" s="1">
        <f t="shared" si="12"/>
        <v>5313.4777232308652</v>
      </c>
      <c r="I131" s="1"/>
    </row>
    <row r="132" spans="1:9" x14ac:dyDescent="0.2">
      <c r="A132" s="6" t="s">
        <v>12</v>
      </c>
      <c r="B132" s="15" t="s">
        <v>13</v>
      </c>
      <c r="D132" s="6" t="s">
        <v>186</v>
      </c>
      <c r="E132" s="15" t="s">
        <v>187</v>
      </c>
      <c r="F132" s="1">
        <v>681.17000000000007</v>
      </c>
      <c r="G132" s="20">
        <f>G125</f>
        <v>0.10840000479893361</v>
      </c>
      <c r="H132" s="1">
        <f t="shared" si="12"/>
        <v>73.838831268889621</v>
      </c>
      <c r="I132" s="1"/>
    </row>
    <row r="133" spans="1:9" ht="13.5" thickBot="1" x14ac:dyDescent="0.25">
      <c r="A133" s="6" t="s">
        <v>258</v>
      </c>
      <c r="F133" s="8">
        <f>SUM(F125:F132)</f>
        <v>1.0000000112995622E-2</v>
      </c>
      <c r="G133" s="19"/>
      <c r="H133" s="8">
        <f>SUM(H125:H132)</f>
        <v>1.0840000770571123E-3</v>
      </c>
      <c r="I133" s="1"/>
    </row>
    <row r="134" spans="1:9" ht="13.5" thickTop="1" x14ac:dyDescent="0.2">
      <c r="F134" s="9"/>
      <c r="G134" s="19"/>
      <c r="H134" s="1"/>
      <c r="I134" s="1"/>
    </row>
    <row r="135" spans="1:9" ht="13.5" thickBot="1" x14ac:dyDescent="0.25">
      <c r="A135" s="7" t="s">
        <v>0</v>
      </c>
      <c r="B135" s="4" t="s">
        <v>1</v>
      </c>
      <c r="C135" s="10" t="s">
        <v>340</v>
      </c>
      <c r="D135" s="7" t="s">
        <v>2</v>
      </c>
      <c r="E135" s="4" t="s">
        <v>3</v>
      </c>
      <c r="F135" s="5" t="s">
        <v>244</v>
      </c>
      <c r="G135" s="16" t="s">
        <v>348</v>
      </c>
      <c r="H135" s="3" t="s">
        <v>339</v>
      </c>
    </row>
    <row r="136" spans="1:9" x14ac:dyDescent="0.2">
      <c r="A136" s="6" t="s">
        <v>14</v>
      </c>
      <c r="B136" s="15" t="s">
        <v>15</v>
      </c>
      <c r="C136" s="11" t="s">
        <v>350</v>
      </c>
      <c r="D136" s="6" t="s">
        <v>6</v>
      </c>
      <c r="E136" s="15" t="s">
        <v>7</v>
      </c>
      <c r="F136" s="1">
        <v>-485123.70999999973</v>
      </c>
      <c r="G136" s="18">
        <f>H136/F136</f>
        <v>0.11260002113687667</v>
      </c>
      <c r="H136" s="1">
        <v>-54624.939999999995</v>
      </c>
      <c r="I136" s="1"/>
    </row>
    <row r="137" spans="1:9" x14ac:dyDescent="0.2">
      <c r="A137" s="6" t="s">
        <v>14</v>
      </c>
      <c r="B137" s="15" t="s">
        <v>15</v>
      </c>
      <c r="D137" s="6" t="s">
        <v>204</v>
      </c>
      <c r="E137" s="15" t="s">
        <v>205</v>
      </c>
      <c r="F137" s="1">
        <v>352.2</v>
      </c>
      <c r="G137" s="20">
        <f>G136</f>
        <v>0.11260002113687667</v>
      </c>
      <c r="H137" s="1">
        <f>F137*G137</f>
        <v>39.657727444407961</v>
      </c>
      <c r="I137" s="1"/>
    </row>
    <row r="138" spans="1:9" x14ac:dyDescent="0.2">
      <c r="A138" s="6" t="s">
        <v>14</v>
      </c>
      <c r="B138" s="15" t="s">
        <v>15</v>
      </c>
      <c r="D138" s="6" t="s">
        <v>114</v>
      </c>
      <c r="E138" s="15" t="s">
        <v>115</v>
      </c>
      <c r="F138" s="1">
        <v>258270.75</v>
      </c>
      <c r="G138" s="20">
        <f>G136</f>
        <v>0.11260002113687667</v>
      </c>
      <c r="H138" s="1">
        <f t="shared" ref="H138:H141" si="13">F138*G138</f>
        <v>29081.291909036991</v>
      </c>
      <c r="I138" s="1"/>
    </row>
    <row r="139" spans="1:9" x14ac:dyDescent="0.2">
      <c r="A139" s="6" t="s">
        <v>14</v>
      </c>
      <c r="B139" s="15" t="s">
        <v>15</v>
      </c>
      <c r="D139" s="6" t="s">
        <v>174</v>
      </c>
      <c r="E139" s="15" t="s">
        <v>175</v>
      </c>
      <c r="F139" s="1">
        <v>9577.3999999999978</v>
      </c>
      <c r="G139" s="20">
        <f>G136</f>
        <v>0.11260002113687667</v>
      </c>
      <c r="H139" s="1">
        <f t="shared" si="13"/>
        <v>1078.4154424363223</v>
      </c>
      <c r="I139" s="1"/>
    </row>
    <row r="140" spans="1:9" x14ac:dyDescent="0.2">
      <c r="A140" s="6" t="s">
        <v>14</v>
      </c>
      <c r="B140" s="15" t="s">
        <v>15</v>
      </c>
      <c r="D140" s="6" t="s">
        <v>126</v>
      </c>
      <c r="E140" s="15" t="s">
        <v>127</v>
      </c>
      <c r="F140" s="1">
        <v>144221.41</v>
      </c>
      <c r="G140" s="20">
        <f>G136</f>
        <v>0.11260002113687667</v>
      </c>
      <c r="H140" s="1">
        <f t="shared" si="13"/>
        <v>16239.333814390156</v>
      </c>
      <c r="I140" s="1"/>
    </row>
    <row r="141" spans="1:9" x14ac:dyDescent="0.2">
      <c r="A141" s="6" t="s">
        <v>14</v>
      </c>
      <c r="B141" s="15" t="s">
        <v>15</v>
      </c>
      <c r="D141" s="6" t="s">
        <v>176</v>
      </c>
      <c r="E141" s="15" t="s">
        <v>177</v>
      </c>
      <c r="F141" s="1">
        <v>72701.95</v>
      </c>
      <c r="G141" s="20">
        <f>G136</f>
        <v>0.11260002113687667</v>
      </c>
      <c r="H141" s="1">
        <f t="shared" si="13"/>
        <v>8186.2411066921504</v>
      </c>
      <c r="I141" s="1"/>
    </row>
    <row r="142" spans="1:9" ht="13.5" thickBot="1" x14ac:dyDescent="0.25">
      <c r="A142" s="6" t="s">
        <v>259</v>
      </c>
      <c r="F142" s="8">
        <f>SUM(F136:F141)</f>
        <v>2.7648638933897018E-10</v>
      </c>
      <c r="G142" s="19"/>
      <c r="H142" s="8">
        <f>SUM(H136:H141)</f>
        <v>3.092281986027956E-11</v>
      </c>
      <c r="I142" s="1"/>
    </row>
    <row r="143" spans="1:9" ht="13.5" thickTop="1" x14ac:dyDescent="0.2">
      <c r="F143" s="9"/>
      <c r="G143" s="19"/>
      <c r="H143" s="1"/>
      <c r="I143" s="1"/>
    </row>
    <row r="144" spans="1:9" ht="13.5" thickBot="1" x14ac:dyDescent="0.25">
      <c r="A144" s="7" t="s">
        <v>0</v>
      </c>
      <c r="B144" s="4" t="s">
        <v>1</v>
      </c>
      <c r="C144" s="10" t="s">
        <v>340</v>
      </c>
      <c r="D144" s="7" t="s">
        <v>2</v>
      </c>
      <c r="E144" s="4" t="s">
        <v>3</v>
      </c>
      <c r="F144" s="5" t="s">
        <v>244</v>
      </c>
      <c r="G144" s="16" t="s">
        <v>348</v>
      </c>
      <c r="H144" s="3" t="s">
        <v>339</v>
      </c>
    </row>
    <row r="145" spans="1:9" x14ac:dyDescent="0.2">
      <c r="A145" s="6" t="s">
        <v>16</v>
      </c>
      <c r="B145" s="15" t="s">
        <v>17</v>
      </c>
      <c r="C145" s="11" t="s">
        <v>349</v>
      </c>
      <c r="D145" s="6" t="s">
        <v>6</v>
      </c>
      <c r="E145" s="15" t="s">
        <v>7</v>
      </c>
      <c r="F145" s="1">
        <v>-1353780.56</v>
      </c>
      <c r="G145" s="18">
        <f>H145/F145</f>
        <v>0.10839999800263049</v>
      </c>
      <c r="H145" s="1">
        <v>-146749.81</v>
      </c>
      <c r="I145" s="1"/>
    </row>
    <row r="146" spans="1:9" x14ac:dyDescent="0.2">
      <c r="A146" s="6" t="s">
        <v>16</v>
      </c>
      <c r="B146" s="15" t="s">
        <v>17</v>
      </c>
      <c r="D146" s="6" t="s">
        <v>114</v>
      </c>
      <c r="E146" s="15" t="s">
        <v>115</v>
      </c>
      <c r="F146" s="1">
        <v>749175.1399999999</v>
      </c>
      <c r="G146" s="20">
        <f>G145</f>
        <v>0.10839999800263049</v>
      </c>
      <c r="H146" s="1">
        <f>F146*G146</f>
        <v>81210.583679620409</v>
      </c>
      <c r="I146" s="1"/>
    </row>
    <row r="147" spans="1:9" x14ac:dyDescent="0.2">
      <c r="A147" s="6" t="s">
        <v>16</v>
      </c>
      <c r="B147" s="15" t="s">
        <v>17</v>
      </c>
      <c r="D147" s="6" t="s">
        <v>174</v>
      </c>
      <c r="E147" s="15" t="s">
        <v>175</v>
      </c>
      <c r="F147" s="1">
        <v>19285.729999999996</v>
      </c>
      <c r="G147" s="20">
        <f>G145</f>
        <v>0.10839999800263049</v>
      </c>
      <c r="H147" s="1">
        <f t="shared" ref="H147:H152" si="14">F147*G147</f>
        <v>2090.5730934792705</v>
      </c>
      <c r="I147" s="1"/>
    </row>
    <row r="148" spans="1:9" x14ac:dyDescent="0.2">
      <c r="A148" s="6" t="s">
        <v>16</v>
      </c>
      <c r="B148" s="15" t="s">
        <v>17</v>
      </c>
      <c r="D148" s="6" t="s">
        <v>178</v>
      </c>
      <c r="E148" s="15" t="s">
        <v>179</v>
      </c>
      <c r="F148" s="1">
        <v>35341.24</v>
      </c>
      <c r="G148" s="20">
        <f>G145</f>
        <v>0.10839999800263049</v>
      </c>
      <c r="H148" s="1">
        <f t="shared" si="14"/>
        <v>3830.9903454104847</v>
      </c>
      <c r="I148" s="1"/>
    </row>
    <row r="149" spans="1:9" x14ac:dyDescent="0.2">
      <c r="A149" s="6" t="s">
        <v>16</v>
      </c>
      <c r="B149" s="15" t="s">
        <v>17</v>
      </c>
      <c r="D149" s="6" t="s">
        <v>126</v>
      </c>
      <c r="E149" s="15" t="s">
        <v>127</v>
      </c>
      <c r="F149" s="1">
        <v>388215.78999999992</v>
      </c>
      <c r="G149" s="20">
        <f>G145</f>
        <v>0.10839999800263049</v>
      </c>
      <c r="H149" s="1">
        <f t="shared" si="14"/>
        <v>42082.590860589611</v>
      </c>
      <c r="I149" s="1"/>
    </row>
    <row r="150" spans="1:9" x14ac:dyDescent="0.2">
      <c r="A150" s="6" t="s">
        <v>16</v>
      </c>
      <c r="B150" s="15" t="s">
        <v>17</v>
      </c>
      <c r="D150" s="6" t="s">
        <v>202</v>
      </c>
      <c r="E150" s="15" t="s">
        <v>203</v>
      </c>
      <c r="F150" s="1">
        <v>37527.869999999995</v>
      </c>
      <c r="G150" s="22">
        <f>G145</f>
        <v>0.10839999800263049</v>
      </c>
      <c r="H150" s="1">
        <f t="shared" si="14"/>
        <v>4068.0210330429763</v>
      </c>
      <c r="I150" s="1"/>
    </row>
    <row r="151" spans="1:9" x14ac:dyDescent="0.2">
      <c r="A151" s="6" t="s">
        <v>16</v>
      </c>
      <c r="B151" s="15" t="s">
        <v>17</v>
      </c>
      <c r="D151" s="6" t="s">
        <v>176</v>
      </c>
      <c r="E151" s="15" t="s">
        <v>177</v>
      </c>
      <c r="F151" s="1">
        <v>122354.18000000002</v>
      </c>
      <c r="G151" s="20">
        <f>G145</f>
        <v>0.10839999800263049</v>
      </c>
      <c r="H151" s="1">
        <f t="shared" si="14"/>
        <v>13263.192867613494</v>
      </c>
      <c r="I151" s="1"/>
    </row>
    <row r="152" spans="1:9" x14ac:dyDescent="0.2">
      <c r="A152" s="6" t="s">
        <v>16</v>
      </c>
      <c r="B152" s="15" t="s">
        <v>17</v>
      </c>
      <c r="D152" s="6" t="s">
        <v>186</v>
      </c>
      <c r="E152" s="15" t="s">
        <v>187</v>
      </c>
      <c r="F152" s="1">
        <v>1880.62</v>
      </c>
      <c r="G152" s="20">
        <f>G145</f>
        <v>0.10839999800263049</v>
      </c>
      <c r="H152" s="1">
        <f t="shared" si="14"/>
        <v>203.85920424370696</v>
      </c>
      <c r="I152" s="1"/>
    </row>
    <row r="153" spans="1:9" ht="13.5" thickBot="1" x14ac:dyDescent="0.25">
      <c r="A153" s="6" t="s">
        <v>260</v>
      </c>
      <c r="F153" s="8">
        <f>SUM(F145:F152)</f>
        <v>9.9999997519262251E-3</v>
      </c>
      <c r="G153" s="19"/>
      <c r="H153" s="8">
        <f>SUM(H145:H152)</f>
        <v>1.0839999597749284E-3</v>
      </c>
      <c r="I153" s="1"/>
    </row>
    <row r="154" spans="1:9" ht="13.5" thickTop="1" x14ac:dyDescent="0.2">
      <c r="F154" s="9"/>
      <c r="G154" s="19"/>
      <c r="H154" s="1"/>
      <c r="I154" s="1"/>
    </row>
    <row r="155" spans="1:9" ht="13.5" thickBot="1" x14ac:dyDescent="0.25">
      <c r="A155" s="7" t="s">
        <v>0</v>
      </c>
      <c r="B155" s="4" t="s">
        <v>1</v>
      </c>
      <c r="C155" s="10" t="s">
        <v>340</v>
      </c>
      <c r="D155" s="7" t="s">
        <v>2</v>
      </c>
      <c r="E155" s="4" t="s">
        <v>3</v>
      </c>
      <c r="F155" s="5" t="s">
        <v>244</v>
      </c>
      <c r="G155" s="16" t="s">
        <v>348</v>
      </c>
      <c r="H155" s="3" t="s">
        <v>339</v>
      </c>
    </row>
    <row r="156" spans="1:9" x14ac:dyDescent="0.2">
      <c r="A156" s="6" t="s">
        <v>94</v>
      </c>
      <c r="B156" s="15" t="s">
        <v>95</v>
      </c>
      <c r="C156" s="11" t="s">
        <v>349</v>
      </c>
      <c r="D156" s="6" t="s">
        <v>6</v>
      </c>
      <c r="E156" s="15" t="s">
        <v>7</v>
      </c>
      <c r="F156" s="1">
        <v>-752544.45000000042</v>
      </c>
      <c r="G156" s="18">
        <f>H156/F156</f>
        <v>0.10840001544094831</v>
      </c>
      <c r="H156" s="1">
        <v>-81575.83</v>
      </c>
      <c r="I156" s="1"/>
    </row>
    <row r="157" spans="1:9" x14ac:dyDescent="0.2">
      <c r="A157" s="6" t="s">
        <v>94</v>
      </c>
      <c r="B157" s="15" t="s">
        <v>95</v>
      </c>
      <c r="D157" s="6" t="s">
        <v>114</v>
      </c>
      <c r="E157" s="15" t="s">
        <v>115</v>
      </c>
      <c r="F157" s="1">
        <v>435131.75</v>
      </c>
      <c r="G157" s="20">
        <f>G156</f>
        <v>0.10840001544094831</v>
      </c>
      <c r="H157" s="1">
        <f>F157*G157</f>
        <v>47168.28841884686</v>
      </c>
      <c r="I157" s="1"/>
    </row>
    <row r="158" spans="1:9" x14ac:dyDescent="0.2">
      <c r="A158" s="6" t="s">
        <v>94</v>
      </c>
      <c r="B158" s="15" t="s">
        <v>95</v>
      </c>
      <c r="D158" s="6" t="s">
        <v>174</v>
      </c>
      <c r="E158" s="15" t="s">
        <v>175</v>
      </c>
      <c r="F158" s="1">
        <v>49492.74000000002</v>
      </c>
      <c r="G158" s="20">
        <f>G156</f>
        <v>0.10840001544094831</v>
      </c>
      <c r="H158" s="1">
        <f t="shared" ref="H158:H160" si="15">F158*G158</f>
        <v>5365.013780214842</v>
      </c>
      <c r="I158" s="1"/>
    </row>
    <row r="159" spans="1:9" x14ac:dyDescent="0.2">
      <c r="A159" s="6" t="s">
        <v>94</v>
      </c>
      <c r="B159" s="15" t="s">
        <v>95</v>
      </c>
      <c r="D159" s="6" t="s">
        <v>126</v>
      </c>
      <c r="E159" s="15" t="s">
        <v>127</v>
      </c>
      <c r="F159" s="1">
        <v>159408.20999999996</v>
      </c>
      <c r="G159" s="20">
        <f>G156</f>
        <v>0.10840001544094831</v>
      </c>
      <c r="H159" s="1">
        <f t="shared" si="15"/>
        <v>17279.852425413927</v>
      </c>
      <c r="I159" s="1"/>
    </row>
    <row r="160" spans="1:9" x14ac:dyDescent="0.2">
      <c r="A160" s="6" t="s">
        <v>94</v>
      </c>
      <c r="B160" s="15" t="s">
        <v>95</v>
      </c>
      <c r="D160" s="6" t="s">
        <v>176</v>
      </c>
      <c r="E160" s="15" t="s">
        <v>177</v>
      </c>
      <c r="F160" s="1">
        <v>108511.70000000001</v>
      </c>
      <c r="G160" s="22">
        <f>G156</f>
        <v>0.10840001544094831</v>
      </c>
      <c r="H160" s="1">
        <f t="shared" si="15"/>
        <v>11762.669955523552</v>
      </c>
      <c r="I160" s="1"/>
    </row>
    <row r="161" spans="1:9" ht="13.5" thickBot="1" x14ac:dyDescent="0.25">
      <c r="A161" s="6" t="s">
        <v>261</v>
      </c>
      <c r="F161" s="8">
        <f>SUM(F156:F160)</f>
        <v>-5.0000000454019755E-2</v>
      </c>
      <c r="G161" s="19"/>
      <c r="H161" s="8">
        <f>SUM(H156:H160)</f>
        <v>-5.4200008216866991E-3</v>
      </c>
      <c r="I161" s="1"/>
    </row>
    <row r="162" spans="1:9" ht="13.5" thickTop="1" x14ac:dyDescent="0.2">
      <c r="F162" s="9"/>
      <c r="G162" s="19"/>
      <c r="H162" s="1"/>
      <c r="I162" s="1"/>
    </row>
    <row r="163" spans="1:9" ht="13.5" thickBot="1" x14ac:dyDescent="0.25">
      <c r="A163" s="7" t="s">
        <v>0</v>
      </c>
      <c r="B163" s="4" t="s">
        <v>1</v>
      </c>
      <c r="C163" s="10" t="s">
        <v>340</v>
      </c>
      <c r="D163" s="7" t="s">
        <v>2</v>
      </c>
      <c r="E163" s="4" t="s">
        <v>3</v>
      </c>
      <c r="F163" s="5" t="s">
        <v>244</v>
      </c>
      <c r="G163" s="16" t="s">
        <v>348</v>
      </c>
      <c r="H163" s="3" t="s">
        <v>339</v>
      </c>
    </row>
    <row r="164" spans="1:9" x14ac:dyDescent="0.2">
      <c r="A164" s="6" t="s">
        <v>128</v>
      </c>
      <c r="B164" s="15" t="s">
        <v>129</v>
      </c>
      <c r="C164" s="11" t="s">
        <v>349</v>
      </c>
      <c r="D164" s="6" t="s">
        <v>6</v>
      </c>
      <c r="E164" s="15" t="s">
        <v>7</v>
      </c>
      <c r="F164" s="1">
        <v>-2167876.5799999991</v>
      </c>
      <c r="G164" s="18">
        <f>H164/F164</f>
        <v>0.10839999480044202</v>
      </c>
      <c r="H164" s="1">
        <v>-234997.80999999994</v>
      </c>
      <c r="I164" s="1"/>
    </row>
    <row r="165" spans="1:9" x14ac:dyDescent="0.2">
      <c r="A165" s="6" t="s">
        <v>128</v>
      </c>
      <c r="B165" s="15" t="s">
        <v>129</v>
      </c>
      <c r="D165" s="6" t="s">
        <v>120</v>
      </c>
      <c r="E165" s="15" t="s">
        <v>121</v>
      </c>
      <c r="F165" s="1">
        <v>35920.649999999994</v>
      </c>
      <c r="G165" s="20">
        <f>G164</f>
        <v>0.10839999480044202</v>
      </c>
      <c r="H165" s="1">
        <f>F165*G165</f>
        <v>3893.7982732284968</v>
      </c>
      <c r="I165" s="1"/>
    </row>
    <row r="166" spans="1:9" x14ac:dyDescent="0.2">
      <c r="A166" s="6" t="s">
        <v>128</v>
      </c>
      <c r="B166" s="15" t="s">
        <v>129</v>
      </c>
      <c r="D166" s="6" t="s">
        <v>114</v>
      </c>
      <c r="E166" s="15" t="s">
        <v>115</v>
      </c>
      <c r="F166" s="1">
        <v>1183351.4199999997</v>
      </c>
      <c r="G166" s="20">
        <f>G164</f>
        <v>0.10839999480044202</v>
      </c>
      <c r="H166" s="1">
        <f t="shared" ref="H166:H171" si="16">F166*G166</f>
        <v>128275.28777509564</v>
      </c>
      <c r="I166" s="1"/>
    </row>
    <row r="167" spans="1:9" x14ac:dyDescent="0.2">
      <c r="A167" s="6" t="s">
        <v>128</v>
      </c>
      <c r="B167" s="15" t="s">
        <v>129</v>
      </c>
      <c r="D167" s="6" t="s">
        <v>174</v>
      </c>
      <c r="E167" s="15" t="s">
        <v>175</v>
      </c>
      <c r="F167" s="1">
        <v>56637.950000000012</v>
      </c>
      <c r="G167" s="20">
        <f>G164</f>
        <v>0.10839999480044202</v>
      </c>
      <c r="H167" s="1">
        <f t="shared" si="16"/>
        <v>6139.5534855076967</v>
      </c>
      <c r="I167" s="1"/>
    </row>
    <row r="168" spans="1:9" x14ac:dyDescent="0.2">
      <c r="A168" s="6" t="s">
        <v>128</v>
      </c>
      <c r="B168" s="15" t="s">
        <v>129</v>
      </c>
      <c r="D168" s="6" t="s">
        <v>178</v>
      </c>
      <c r="E168" s="15" t="s">
        <v>179</v>
      </c>
      <c r="F168" s="1">
        <v>279669.40999999997</v>
      </c>
      <c r="G168" s="20">
        <f>G164</f>
        <v>0.10839999480044202</v>
      </c>
      <c r="H168" s="1">
        <f t="shared" si="16"/>
        <v>30316.162589842683</v>
      </c>
      <c r="I168" s="1"/>
    </row>
    <row r="169" spans="1:9" x14ac:dyDescent="0.2">
      <c r="A169" s="6" t="s">
        <v>128</v>
      </c>
      <c r="B169" s="15" t="s">
        <v>129</v>
      </c>
      <c r="D169" s="6" t="s">
        <v>126</v>
      </c>
      <c r="E169" s="15" t="s">
        <v>127</v>
      </c>
      <c r="F169" s="1">
        <v>490720.26000000007</v>
      </c>
      <c r="G169" s="22">
        <f>G164</f>
        <v>0.10839999480044202</v>
      </c>
      <c r="H169" s="1">
        <f t="shared" si="16"/>
        <v>53194.073632471562</v>
      </c>
      <c r="I169" s="1"/>
    </row>
    <row r="170" spans="1:9" x14ac:dyDescent="0.2">
      <c r="A170" s="6" t="s">
        <v>128</v>
      </c>
      <c r="B170" s="15" t="s">
        <v>129</v>
      </c>
      <c r="D170" s="6" t="s">
        <v>176</v>
      </c>
      <c r="E170" s="15" t="s">
        <v>177</v>
      </c>
      <c r="F170" s="1">
        <v>118146.73</v>
      </c>
      <c r="G170" s="20">
        <f>G164</f>
        <v>0.10839999480044202</v>
      </c>
      <c r="H170" s="1">
        <f t="shared" si="16"/>
        <v>12807.104917689227</v>
      </c>
      <c r="I170" s="1"/>
    </row>
    <row r="171" spans="1:9" x14ac:dyDescent="0.2">
      <c r="A171" s="6" t="s">
        <v>128</v>
      </c>
      <c r="B171" s="15" t="s">
        <v>129</v>
      </c>
      <c r="D171" s="6" t="s">
        <v>186</v>
      </c>
      <c r="E171" s="15" t="s">
        <v>187</v>
      </c>
      <c r="F171" s="1">
        <v>3430.1699999999996</v>
      </c>
      <c r="G171" s="20">
        <f>G164</f>
        <v>0.10839999480044202</v>
      </c>
      <c r="H171" s="1">
        <f t="shared" si="16"/>
        <v>371.83041016463216</v>
      </c>
      <c r="I171" s="1"/>
    </row>
    <row r="172" spans="1:9" ht="13.5" thickBot="1" x14ac:dyDescent="0.25">
      <c r="A172" s="6" t="s">
        <v>262</v>
      </c>
      <c r="F172" s="8">
        <f>SUM(F164:F171)</f>
        <v>1.0000000389027264E-2</v>
      </c>
      <c r="G172" s="19"/>
      <c r="H172" s="8">
        <f>SUM(H164:H171)</f>
        <v>1.0839999926588462E-3</v>
      </c>
      <c r="I172" s="1"/>
    </row>
    <row r="173" spans="1:9" ht="13.5" thickTop="1" x14ac:dyDescent="0.2">
      <c r="F173" s="9"/>
      <c r="G173" s="19"/>
      <c r="H173" s="1"/>
      <c r="I173" s="1"/>
    </row>
    <row r="174" spans="1:9" ht="13.5" thickBot="1" x14ac:dyDescent="0.25">
      <c r="A174" s="7" t="s">
        <v>0</v>
      </c>
      <c r="B174" s="4" t="s">
        <v>1</v>
      </c>
      <c r="C174" s="10" t="s">
        <v>340</v>
      </c>
      <c r="D174" s="7" t="s">
        <v>2</v>
      </c>
      <c r="E174" s="4" t="s">
        <v>3</v>
      </c>
      <c r="F174" s="5" t="s">
        <v>244</v>
      </c>
      <c r="G174" s="16" t="s">
        <v>348</v>
      </c>
      <c r="H174" s="3" t="s">
        <v>339</v>
      </c>
    </row>
    <row r="175" spans="1:9" x14ac:dyDescent="0.2">
      <c r="A175" s="6" t="s">
        <v>138</v>
      </c>
      <c r="B175" s="15" t="s">
        <v>139</v>
      </c>
      <c r="C175" s="11" t="s">
        <v>349</v>
      </c>
      <c r="D175" s="6" t="s">
        <v>6</v>
      </c>
      <c r="E175" s="15" t="s">
        <v>7</v>
      </c>
      <c r="F175" s="1">
        <v>-663856.01999999979</v>
      </c>
      <c r="G175" s="18">
        <f>H175/F175</f>
        <v>0.10840001119519864</v>
      </c>
      <c r="H175" s="1">
        <v>-71961.999999999985</v>
      </c>
      <c r="I175" s="1"/>
    </row>
    <row r="176" spans="1:9" x14ac:dyDescent="0.2">
      <c r="A176" s="6" t="s">
        <v>138</v>
      </c>
      <c r="B176" s="15" t="s">
        <v>139</v>
      </c>
      <c r="D176" s="6" t="s">
        <v>114</v>
      </c>
      <c r="E176" s="15" t="s">
        <v>115</v>
      </c>
      <c r="F176" s="1">
        <v>419333.89999999991</v>
      </c>
      <c r="G176" s="20">
        <f>G175</f>
        <v>0.10840001119519864</v>
      </c>
      <c r="H176" s="1">
        <f>F176*G176</f>
        <v>45455.799454526299</v>
      </c>
      <c r="I176" s="1"/>
    </row>
    <row r="177" spans="1:9" x14ac:dyDescent="0.2">
      <c r="A177" s="6" t="s">
        <v>138</v>
      </c>
      <c r="B177" s="15" t="s">
        <v>139</v>
      </c>
      <c r="D177" s="6" t="s">
        <v>174</v>
      </c>
      <c r="E177" s="15" t="s">
        <v>175</v>
      </c>
      <c r="F177" s="1">
        <v>24454.46000000001</v>
      </c>
      <c r="G177" s="20">
        <f>G175</f>
        <v>0.10840001119519864</v>
      </c>
      <c r="H177" s="1">
        <f t="shared" ref="H177:H181" si="17">F177*G177</f>
        <v>2650.8637377725386</v>
      </c>
      <c r="I177" s="1"/>
    </row>
    <row r="178" spans="1:9" x14ac:dyDescent="0.2">
      <c r="A178" s="6" t="s">
        <v>138</v>
      </c>
      <c r="B178" s="15" t="s">
        <v>139</v>
      </c>
      <c r="D178" s="6" t="s">
        <v>178</v>
      </c>
      <c r="E178" s="15" t="s">
        <v>179</v>
      </c>
      <c r="F178" s="1">
        <v>15300</v>
      </c>
      <c r="G178" s="20">
        <f>G175</f>
        <v>0.10840001119519864</v>
      </c>
      <c r="H178" s="1">
        <f t="shared" si="17"/>
        <v>1658.5201712865392</v>
      </c>
      <c r="I178" s="1"/>
    </row>
    <row r="179" spans="1:9" x14ac:dyDescent="0.2">
      <c r="A179" s="6" t="s">
        <v>138</v>
      </c>
      <c r="B179" s="15" t="s">
        <v>139</v>
      </c>
      <c r="D179" s="6" t="s">
        <v>126</v>
      </c>
      <c r="E179" s="15" t="s">
        <v>127</v>
      </c>
      <c r="F179" s="1">
        <v>188314.71000000014</v>
      </c>
      <c r="G179" s="20">
        <f>G175</f>
        <v>0.10840001119519864</v>
      </c>
      <c r="H179" s="1">
        <f t="shared" si="17"/>
        <v>20413.316672220601</v>
      </c>
      <c r="I179" s="1"/>
    </row>
    <row r="180" spans="1:9" x14ac:dyDescent="0.2">
      <c r="A180" s="6" t="s">
        <v>138</v>
      </c>
      <c r="B180" s="15" t="s">
        <v>139</v>
      </c>
      <c r="D180" s="6" t="s">
        <v>176</v>
      </c>
      <c r="E180" s="15" t="s">
        <v>177</v>
      </c>
      <c r="F180" s="1">
        <v>16403.010000000002</v>
      </c>
      <c r="G180" s="20">
        <f>G175</f>
        <v>0.10840001119519864</v>
      </c>
      <c r="H180" s="1">
        <f t="shared" si="17"/>
        <v>1778.0864676349554</v>
      </c>
      <c r="I180" s="1"/>
    </row>
    <row r="181" spans="1:9" x14ac:dyDescent="0.2">
      <c r="A181" s="6" t="s">
        <v>138</v>
      </c>
      <c r="B181" s="15" t="s">
        <v>139</v>
      </c>
      <c r="D181" s="6" t="s">
        <v>186</v>
      </c>
      <c r="E181" s="15" t="s">
        <v>187</v>
      </c>
      <c r="F181" s="1">
        <v>50</v>
      </c>
      <c r="G181" s="20">
        <f>G175</f>
        <v>0.10840001119519864</v>
      </c>
      <c r="H181" s="1">
        <f t="shared" si="17"/>
        <v>5.4200005597599317</v>
      </c>
      <c r="I181" s="1"/>
    </row>
    <row r="182" spans="1:9" ht="13.5" thickBot="1" x14ac:dyDescent="0.25">
      <c r="A182" s="6" t="s">
        <v>263</v>
      </c>
      <c r="F182" s="8">
        <f>SUM(F175:F181)</f>
        <v>6.0000000281434041E-2</v>
      </c>
      <c r="G182" s="19"/>
      <c r="H182" s="8">
        <f>SUM(H175:H181)</f>
        <v>6.5040007068306593E-3</v>
      </c>
      <c r="I182" s="1"/>
    </row>
    <row r="183" spans="1:9" ht="13.5" thickTop="1" x14ac:dyDescent="0.2">
      <c r="F183" s="9"/>
      <c r="G183" s="19"/>
      <c r="H183" s="1"/>
      <c r="I183" s="1"/>
    </row>
    <row r="184" spans="1:9" ht="13.5" thickBot="1" x14ac:dyDescent="0.25">
      <c r="A184" s="7" t="s">
        <v>0</v>
      </c>
      <c r="B184" s="4" t="s">
        <v>1</v>
      </c>
      <c r="C184" s="10" t="s">
        <v>340</v>
      </c>
      <c r="D184" s="7" t="s">
        <v>2</v>
      </c>
      <c r="E184" s="4" t="s">
        <v>3</v>
      </c>
      <c r="F184" s="5" t="s">
        <v>244</v>
      </c>
      <c r="G184" s="16" t="s">
        <v>348</v>
      </c>
      <c r="H184" s="3" t="s">
        <v>339</v>
      </c>
    </row>
    <row r="185" spans="1:9" x14ac:dyDescent="0.2">
      <c r="A185" s="6" t="s">
        <v>152</v>
      </c>
      <c r="B185" s="15" t="s">
        <v>153</v>
      </c>
      <c r="C185" s="11" t="s">
        <v>349</v>
      </c>
      <c r="D185" s="6" t="s">
        <v>6</v>
      </c>
      <c r="E185" s="15" t="s">
        <v>7</v>
      </c>
      <c r="F185" s="1">
        <v>-1037003.8999999999</v>
      </c>
      <c r="G185" s="18">
        <f>H185/F185</f>
        <v>0.10839999733848639</v>
      </c>
      <c r="H185" s="1">
        <v>-112411.22</v>
      </c>
      <c r="I185" s="1"/>
    </row>
    <row r="186" spans="1:9" x14ac:dyDescent="0.2">
      <c r="A186" s="6" t="s">
        <v>152</v>
      </c>
      <c r="B186" s="15" t="s">
        <v>153</v>
      </c>
      <c r="D186" s="6" t="s">
        <v>204</v>
      </c>
      <c r="E186" s="15" t="s">
        <v>205</v>
      </c>
      <c r="F186" s="1">
        <v>850</v>
      </c>
      <c r="G186" s="20">
        <f>G185</f>
        <v>0.10839999733848639</v>
      </c>
      <c r="H186" s="1">
        <f>F186*G186</f>
        <v>92.139997737713429</v>
      </c>
      <c r="I186" s="1"/>
    </row>
    <row r="187" spans="1:9" x14ac:dyDescent="0.2">
      <c r="A187" s="6" t="s">
        <v>152</v>
      </c>
      <c r="B187" s="15" t="s">
        <v>153</v>
      </c>
      <c r="D187" s="6" t="s">
        <v>114</v>
      </c>
      <c r="E187" s="15" t="s">
        <v>115</v>
      </c>
      <c r="F187" s="1">
        <v>630436.34</v>
      </c>
      <c r="G187" s="20">
        <f>G185</f>
        <v>0.10839999733848639</v>
      </c>
      <c r="H187" s="1">
        <f t="shared" ref="H187:H191" si="18">F187*G187</f>
        <v>68339.297578085097</v>
      </c>
      <c r="I187" s="1"/>
    </row>
    <row r="188" spans="1:9" x14ac:dyDescent="0.2">
      <c r="A188" s="6" t="s">
        <v>152</v>
      </c>
      <c r="B188" s="15" t="s">
        <v>153</v>
      </c>
      <c r="D188" s="6" t="s">
        <v>174</v>
      </c>
      <c r="E188" s="15" t="s">
        <v>175</v>
      </c>
      <c r="F188" s="1">
        <v>44286.35</v>
      </c>
      <c r="G188" s="20">
        <f>G185</f>
        <v>0.10839999733848639</v>
      </c>
      <c r="H188" s="1">
        <f t="shared" si="18"/>
        <v>4800.6402221312765</v>
      </c>
      <c r="I188" s="1"/>
    </row>
    <row r="189" spans="1:9" x14ac:dyDescent="0.2">
      <c r="A189" s="6" t="s">
        <v>152</v>
      </c>
      <c r="B189" s="15" t="s">
        <v>153</v>
      </c>
      <c r="D189" s="6" t="s">
        <v>126</v>
      </c>
      <c r="E189" s="15" t="s">
        <v>127</v>
      </c>
      <c r="F189" s="1">
        <v>320330.24999999988</v>
      </c>
      <c r="G189" s="20">
        <f>G185</f>
        <v>0.10839999733848639</v>
      </c>
      <c r="H189" s="1">
        <f t="shared" si="18"/>
        <v>34723.798247436665</v>
      </c>
      <c r="I189" s="1"/>
    </row>
    <row r="190" spans="1:9" x14ac:dyDescent="0.2">
      <c r="A190" s="6" t="s">
        <v>152</v>
      </c>
      <c r="B190" s="15" t="s">
        <v>153</v>
      </c>
      <c r="D190" s="6" t="s">
        <v>176</v>
      </c>
      <c r="E190" s="15" t="s">
        <v>177</v>
      </c>
      <c r="F190" s="1">
        <v>41004</v>
      </c>
      <c r="G190" s="22">
        <f>G185</f>
        <v>0.10839999733848639</v>
      </c>
      <c r="H190" s="1">
        <f t="shared" si="18"/>
        <v>4444.833490867296</v>
      </c>
      <c r="I190" s="1"/>
    </row>
    <row r="191" spans="1:9" x14ac:dyDescent="0.2">
      <c r="A191" s="6" t="s">
        <v>152</v>
      </c>
      <c r="B191" s="15" t="s">
        <v>153</v>
      </c>
      <c r="D191" s="6" t="s">
        <v>186</v>
      </c>
      <c r="E191" s="15" t="s">
        <v>187</v>
      </c>
      <c r="F191" s="1">
        <v>96.98</v>
      </c>
      <c r="G191" s="20">
        <f>G185</f>
        <v>0.10839999733848639</v>
      </c>
      <c r="H191" s="1">
        <f t="shared" si="18"/>
        <v>10.512631741886411</v>
      </c>
      <c r="I191" s="1"/>
    </row>
    <row r="192" spans="1:9" ht="13.5" thickBot="1" x14ac:dyDescent="0.25">
      <c r="A192" s="6" t="s">
        <v>264</v>
      </c>
      <c r="F192" s="8">
        <f>SUM(F185:F191)</f>
        <v>1.999999992084156E-2</v>
      </c>
      <c r="G192" s="19"/>
      <c r="H192" s="8">
        <f>SUM(H185:H191)</f>
        <v>2.1679999337482769E-3</v>
      </c>
      <c r="I192" s="1"/>
    </row>
    <row r="193" spans="1:9" ht="13.5" thickTop="1" x14ac:dyDescent="0.2">
      <c r="F193" s="9"/>
      <c r="G193" s="19"/>
      <c r="H193" s="1"/>
      <c r="I193" s="1"/>
    </row>
    <row r="194" spans="1:9" ht="13.5" thickBot="1" x14ac:dyDescent="0.25">
      <c r="A194" s="7" t="s">
        <v>0</v>
      </c>
      <c r="B194" s="4" t="s">
        <v>1</v>
      </c>
      <c r="C194" s="10" t="s">
        <v>340</v>
      </c>
      <c r="D194" s="7" t="s">
        <v>2</v>
      </c>
      <c r="E194" s="4" t="s">
        <v>3</v>
      </c>
      <c r="F194" s="5" t="s">
        <v>244</v>
      </c>
      <c r="G194" s="16" t="s">
        <v>348</v>
      </c>
      <c r="H194" s="3" t="s">
        <v>339</v>
      </c>
    </row>
    <row r="195" spans="1:9" x14ac:dyDescent="0.2">
      <c r="A195" s="6" t="s">
        <v>170</v>
      </c>
      <c r="B195" s="15" t="s">
        <v>171</v>
      </c>
      <c r="C195" s="11" t="s">
        <v>350</v>
      </c>
      <c r="D195" s="6" t="s">
        <v>6</v>
      </c>
      <c r="E195" s="15" t="s">
        <v>7</v>
      </c>
      <c r="F195" s="1">
        <v>-198641.18000000002</v>
      </c>
      <c r="G195" s="18">
        <f>H195/F195</f>
        <v>0.11260001576712338</v>
      </c>
      <c r="H195" s="1">
        <v>-22366.999999999996</v>
      </c>
      <c r="I195" s="1"/>
    </row>
    <row r="196" spans="1:9" x14ac:dyDescent="0.2">
      <c r="A196" s="6" t="s">
        <v>170</v>
      </c>
      <c r="B196" s="15" t="s">
        <v>171</v>
      </c>
      <c r="D196" s="6" t="s">
        <v>114</v>
      </c>
      <c r="E196" s="15" t="s">
        <v>115</v>
      </c>
      <c r="F196" s="1">
        <v>108566.08000000002</v>
      </c>
      <c r="G196" s="20">
        <f>G195</f>
        <v>0.11260001576712338</v>
      </c>
      <c r="H196" s="1">
        <f>F196*G196</f>
        <v>12224.54231977478</v>
      </c>
      <c r="I196" s="1"/>
    </row>
    <row r="197" spans="1:9" x14ac:dyDescent="0.2">
      <c r="A197" s="6" t="s">
        <v>170</v>
      </c>
      <c r="B197" s="15" t="s">
        <v>171</v>
      </c>
      <c r="D197" s="6" t="s">
        <v>174</v>
      </c>
      <c r="E197" s="15" t="s">
        <v>175</v>
      </c>
      <c r="F197" s="1">
        <v>22131.059999999998</v>
      </c>
      <c r="G197" s="20">
        <f>G195</f>
        <v>0.11260001576712338</v>
      </c>
      <c r="H197" s="1">
        <f t="shared" ref="H197:H198" si="19">F197*G197</f>
        <v>2491.9577049431532</v>
      </c>
      <c r="I197" s="1"/>
    </row>
    <row r="198" spans="1:9" x14ac:dyDescent="0.2">
      <c r="A198" s="6" t="s">
        <v>170</v>
      </c>
      <c r="B198" s="15" t="s">
        <v>171</v>
      </c>
      <c r="D198" s="6" t="s">
        <v>126</v>
      </c>
      <c r="E198" s="15" t="s">
        <v>127</v>
      </c>
      <c r="F198" s="1">
        <v>67944.039999999979</v>
      </c>
      <c r="G198" s="20">
        <f>G195</f>
        <v>0.11260001576712338</v>
      </c>
      <c r="H198" s="1">
        <f t="shared" si="19"/>
        <v>7650.4999752820586</v>
      </c>
      <c r="I198" s="1"/>
    </row>
    <row r="199" spans="1:9" ht="13.5" thickBot="1" x14ac:dyDescent="0.25">
      <c r="A199" s="6" t="s">
        <v>265</v>
      </c>
      <c r="F199" s="8">
        <f>SUM(F195:F198)</f>
        <v>0</v>
      </c>
      <c r="G199" s="19"/>
      <c r="H199" s="8">
        <f>SUM(H195:H198)</f>
        <v>0</v>
      </c>
      <c r="I199" s="1"/>
    </row>
    <row r="200" spans="1:9" ht="13.5" thickTop="1" x14ac:dyDescent="0.2">
      <c r="F200" s="9"/>
      <c r="G200" s="19"/>
      <c r="H200" s="1"/>
      <c r="I200" s="1"/>
    </row>
    <row r="201" spans="1:9" ht="13.5" thickBot="1" x14ac:dyDescent="0.25">
      <c r="A201" s="7" t="s">
        <v>0</v>
      </c>
      <c r="B201" s="4" t="s">
        <v>1</v>
      </c>
      <c r="C201" s="10" t="s">
        <v>340</v>
      </c>
      <c r="D201" s="7" t="s">
        <v>2</v>
      </c>
      <c r="E201" s="4" t="s">
        <v>3</v>
      </c>
      <c r="F201" s="5" t="s">
        <v>244</v>
      </c>
      <c r="G201" s="16" t="s">
        <v>348</v>
      </c>
      <c r="H201" s="3" t="s">
        <v>339</v>
      </c>
    </row>
    <row r="202" spans="1:9" x14ac:dyDescent="0.2">
      <c r="A202" s="6" t="s">
        <v>100</v>
      </c>
      <c r="B202" s="15" t="s">
        <v>101</v>
      </c>
      <c r="C202" s="11" t="s">
        <v>349</v>
      </c>
      <c r="D202" s="6" t="s">
        <v>6</v>
      </c>
      <c r="E202" s="15" t="s">
        <v>7</v>
      </c>
      <c r="F202" s="1">
        <v>-1057886.56</v>
      </c>
      <c r="G202" s="18">
        <f>H202/F202</f>
        <v>0.10839998761303858</v>
      </c>
      <c r="H202" s="1">
        <v>-114674.89</v>
      </c>
      <c r="I202" s="1"/>
    </row>
    <row r="203" spans="1:9" x14ac:dyDescent="0.2">
      <c r="A203" s="6" t="s">
        <v>100</v>
      </c>
      <c r="B203" s="15" t="s">
        <v>101</v>
      </c>
      <c r="D203" s="6" t="s">
        <v>114</v>
      </c>
      <c r="E203" s="15" t="s">
        <v>115</v>
      </c>
      <c r="F203" s="1">
        <v>383652.39999999991</v>
      </c>
      <c r="G203" s="20">
        <f>G202</f>
        <v>0.10839998761303858</v>
      </c>
      <c r="H203" s="1">
        <f>F203*G203</f>
        <v>41587.915407712513</v>
      </c>
      <c r="I203" s="1"/>
    </row>
    <row r="204" spans="1:9" x14ac:dyDescent="0.2">
      <c r="A204" s="6" t="s">
        <v>100</v>
      </c>
      <c r="B204" s="15" t="s">
        <v>101</v>
      </c>
      <c r="D204" s="6" t="s">
        <v>174</v>
      </c>
      <c r="E204" s="15" t="s">
        <v>175</v>
      </c>
      <c r="F204" s="1">
        <v>31373.019999999993</v>
      </c>
      <c r="G204" s="20">
        <f>G202</f>
        <v>0.10839998761303858</v>
      </c>
      <c r="H204" s="1">
        <f t="shared" ref="H204:H207" si="20">F204*G204</f>
        <v>3400.834979383611</v>
      </c>
      <c r="I204" s="1"/>
    </row>
    <row r="205" spans="1:9" x14ac:dyDescent="0.2">
      <c r="A205" s="6" t="s">
        <v>100</v>
      </c>
      <c r="B205" s="15" t="s">
        <v>101</v>
      </c>
      <c r="D205" s="6" t="s">
        <v>126</v>
      </c>
      <c r="E205" s="15" t="s">
        <v>127</v>
      </c>
      <c r="F205" s="1">
        <v>267426.73999999987</v>
      </c>
      <c r="G205" s="20">
        <f>G202</f>
        <v>0.10839998761303858</v>
      </c>
      <c r="H205" s="1">
        <f t="shared" si="20"/>
        <v>28989.055303395275</v>
      </c>
      <c r="I205" s="1"/>
    </row>
    <row r="206" spans="1:9" x14ac:dyDescent="0.2">
      <c r="A206" s="6" t="s">
        <v>100</v>
      </c>
      <c r="B206" s="15" t="s">
        <v>101</v>
      </c>
      <c r="D206" s="6" t="s">
        <v>202</v>
      </c>
      <c r="E206" s="15" t="s">
        <v>203</v>
      </c>
      <c r="F206" s="1">
        <v>246810.7</v>
      </c>
      <c r="G206" s="20">
        <f>G202</f>
        <v>0.10839998761303858</v>
      </c>
      <c r="H206" s="1">
        <f t="shared" si="20"/>
        <v>26754.276822765383</v>
      </c>
      <c r="I206" s="1"/>
    </row>
    <row r="207" spans="1:9" x14ac:dyDescent="0.2">
      <c r="A207" s="6" t="s">
        <v>100</v>
      </c>
      <c r="B207" s="15" t="s">
        <v>101</v>
      </c>
      <c r="D207" s="6" t="s">
        <v>176</v>
      </c>
      <c r="E207" s="15" t="s">
        <v>177</v>
      </c>
      <c r="F207" s="1">
        <v>128623.68000000001</v>
      </c>
      <c r="G207" s="20">
        <f>G202</f>
        <v>0.10839998761303858</v>
      </c>
      <c r="H207" s="1">
        <f t="shared" si="20"/>
        <v>13942.80531874344</v>
      </c>
      <c r="I207" s="1"/>
    </row>
    <row r="208" spans="1:9" ht="13.5" thickBot="1" x14ac:dyDescent="0.25">
      <c r="A208" s="6" t="s">
        <v>266</v>
      </c>
      <c r="F208" s="8">
        <f>SUM(F202:F207)</f>
        <v>-2.000000023690518E-2</v>
      </c>
      <c r="G208" s="19"/>
      <c r="H208" s="8">
        <f>SUM(H202:H207)</f>
        <v>-2.1679997789760819E-3</v>
      </c>
      <c r="I208" s="1"/>
    </row>
    <row r="209" spans="1:9" ht="13.5" thickTop="1" x14ac:dyDescent="0.2">
      <c r="F209" s="9"/>
      <c r="G209" s="19"/>
      <c r="H209" s="1"/>
      <c r="I209" s="1"/>
    </row>
    <row r="210" spans="1:9" ht="13.5" thickBot="1" x14ac:dyDescent="0.25">
      <c r="A210" s="7" t="s">
        <v>0</v>
      </c>
      <c r="B210" s="4" t="s">
        <v>1</v>
      </c>
      <c r="C210" s="10" t="s">
        <v>340</v>
      </c>
      <c r="D210" s="7" t="s">
        <v>2</v>
      </c>
      <c r="E210" s="4" t="s">
        <v>3</v>
      </c>
      <c r="F210" s="5" t="s">
        <v>244</v>
      </c>
      <c r="G210" s="16" t="s">
        <v>348</v>
      </c>
      <c r="H210" s="3" t="s">
        <v>339</v>
      </c>
    </row>
    <row r="211" spans="1:9" x14ac:dyDescent="0.2">
      <c r="A211" s="6" t="s">
        <v>108</v>
      </c>
      <c r="B211" s="15" t="s">
        <v>109</v>
      </c>
      <c r="C211" s="11" t="s">
        <v>349</v>
      </c>
      <c r="D211" s="6" t="s">
        <v>6</v>
      </c>
      <c r="E211" s="15" t="s">
        <v>7</v>
      </c>
      <c r="F211" s="1">
        <v>-2186112.5500000003</v>
      </c>
      <c r="G211" s="18">
        <f>H211/F211</f>
        <v>0.10839999980787814</v>
      </c>
      <c r="H211" s="1">
        <v>-236974.6</v>
      </c>
      <c r="I211" s="1"/>
    </row>
    <row r="212" spans="1:9" x14ac:dyDescent="0.2">
      <c r="A212" s="6" t="s">
        <v>108</v>
      </c>
      <c r="B212" s="15" t="s">
        <v>109</v>
      </c>
      <c r="D212" s="6" t="s">
        <v>214</v>
      </c>
      <c r="E212" s="15" t="s">
        <v>215</v>
      </c>
      <c r="F212" s="1">
        <v>25146.339999999997</v>
      </c>
      <c r="G212" s="20">
        <f>G211</f>
        <v>0.10839999980787814</v>
      </c>
      <c r="H212" s="1">
        <f>F212*G212</f>
        <v>2725.8632511688379</v>
      </c>
      <c r="I212" s="1"/>
    </row>
    <row r="213" spans="1:9" x14ac:dyDescent="0.2">
      <c r="A213" s="6" t="s">
        <v>108</v>
      </c>
      <c r="B213" s="15" t="s">
        <v>109</v>
      </c>
      <c r="D213" s="6" t="s">
        <v>114</v>
      </c>
      <c r="E213" s="15" t="s">
        <v>115</v>
      </c>
      <c r="F213" s="1">
        <v>699761.94</v>
      </c>
      <c r="G213" s="20">
        <f>G211</f>
        <v>0.10839999980787814</v>
      </c>
      <c r="H213" s="1">
        <f t="shared" ref="H213:H217" si="21">F213*G213</f>
        <v>75854.19416156043</v>
      </c>
      <c r="I213" s="1"/>
    </row>
    <row r="214" spans="1:9" x14ac:dyDescent="0.2">
      <c r="A214" s="6" t="s">
        <v>108</v>
      </c>
      <c r="B214" s="15" t="s">
        <v>109</v>
      </c>
      <c r="D214" s="6" t="s">
        <v>174</v>
      </c>
      <c r="E214" s="15" t="s">
        <v>175</v>
      </c>
      <c r="F214" s="1">
        <v>982563.1100000001</v>
      </c>
      <c r="G214" s="20">
        <f>G211</f>
        <v>0.10839999980787814</v>
      </c>
      <c r="H214" s="1">
        <f t="shared" si="21"/>
        <v>106509.84093522816</v>
      </c>
      <c r="I214" s="1"/>
    </row>
    <row r="215" spans="1:9" x14ac:dyDescent="0.2">
      <c r="A215" s="6" t="s">
        <v>108</v>
      </c>
      <c r="B215" s="15" t="s">
        <v>109</v>
      </c>
      <c r="D215" s="6" t="s">
        <v>126</v>
      </c>
      <c r="E215" s="15" t="s">
        <v>127</v>
      </c>
      <c r="F215" s="1">
        <v>323033.76000000007</v>
      </c>
      <c r="G215" s="20">
        <f>G211</f>
        <v>0.10839999980787814</v>
      </c>
      <c r="H215" s="1">
        <f t="shared" si="21"/>
        <v>35016.85952193816</v>
      </c>
      <c r="I215" s="1"/>
    </row>
    <row r="216" spans="1:9" x14ac:dyDescent="0.2">
      <c r="A216" s="6" t="s">
        <v>108</v>
      </c>
      <c r="B216" s="15" t="s">
        <v>109</v>
      </c>
      <c r="D216" s="6" t="s">
        <v>176</v>
      </c>
      <c r="E216" s="15" t="s">
        <v>177</v>
      </c>
      <c r="F216" s="1">
        <v>154810.52000000002</v>
      </c>
      <c r="G216" s="20">
        <f>G211</f>
        <v>0.10839999980787814</v>
      </c>
      <c r="H216" s="1">
        <f t="shared" si="21"/>
        <v>16781.460338257515</v>
      </c>
      <c r="I216" s="1"/>
    </row>
    <row r="217" spans="1:9" x14ac:dyDescent="0.2">
      <c r="A217" s="6" t="s">
        <v>108</v>
      </c>
      <c r="B217" s="15" t="s">
        <v>109</v>
      </c>
      <c r="D217" s="6" t="s">
        <v>186</v>
      </c>
      <c r="E217" s="15" t="s">
        <v>187</v>
      </c>
      <c r="F217" s="1">
        <v>796.83999999999992</v>
      </c>
      <c r="G217" s="20">
        <f>G211</f>
        <v>0.10839999980787814</v>
      </c>
      <c r="H217" s="1">
        <f t="shared" si="21"/>
        <v>86.377455846909612</v>
      </c>
      <c r="I217" s="1"/>
    </row>
    <row r="218" spans="1:9" ht="13.5" thickBot="1" x14ac:dyDescent="0.25">
      <c r="A218" s="6" t="s">
        <v>267</v>
      </c>
      <c r="F218" s="8">
        <f>SUM(F211:F217)</f>
        <v>-4.0000000295776772E-2</v>
      </c>
      <c r="G218" s="19"/>
      <c r="H218" s="8">
        <f>SUM(H211:H217)</f>
        <v>-4.3359999825440809E-3</v>
      </c>
      <c r="I218" s="1"/>
    </row>
    <row r="219" spans="1:9" ht="13.5" thickTop="1" x14ac:dyDescent="0.2">
      <c r="F219" s="9"/>
      <c r="G219" s="19"/>
      <c r="H219" s="1"/>
      <c r="I219" s="1"/>
    </row>
    <row r="220" spans="1:9" ht="13.5" thickBot="1" x14ac:dyDescent="0.25">
      <c r="A220" s="7" t="s">
        <v>0</v>
      </c>
      <c r="B220" s="4" t="s">
        <v>1</v>
      </c>
      <c r="C220" s="10" t="s">
        <v>340</v>
      </c>
      <c r="D220" s="7" t="s">
        <v>2</v>
      </c>
      <c r="E220" s="4" t="s">
        <v>3</v>
      </c>
      <c r="F220" s="5" t="s">
        <v>244</v>
      </c>
      <c r="G220" s="16" t="s">
        <v>348</v>
      </c>
      <c r="H220" s="3" t="s">
        <v>339</v>
      </c>
    </row>
    <row r="221" spans="1:9" x14ac:dyDescent="0.2">
      <c r="A221" s="6" t="s">
        <v>162</v>
      </c>
      <c r="B221" s="15" t="s">
        <v>163</v>
      </c>
      <c r="C221" s="11" t="s">
        <v>349</v>
      </c>
      <c r="D221" s="6" t="s">
        <v>6</v>
      </c>
      <c r="E221" s="15" t="s">
        <v>7</v>
      </c>
      <c r="F221" s="1">
        <v>-2750688.7299999991</v>
      </c>
      <c r="G221" s="18">
        <f>H221/F221</f>
        <v>0.10839999697094047</v>
      </c>
      <c r="H221" s="1">
        <v>-298174.64999999997</v>
      </c>
      <c r="I221" s="1"/>
    </row>
    <row r="222" spans="1:9" x14ac:dyDescent="0.2">
      <c r="A222" s="6" t="s">
        <v>162</v>
      </c>
      <c r="B222" s="15" t="s">
        <v>163</v>
      </c>
      <c r="D222" s="6" t="s">
        <v>204</v>
      </c>
      <c r="E222" s="15" t="s">
        <v>205</v>
      </c>
      <c r="F222" s="1">
        <v>229.57</v>
      </c>
      <c r="G222" s="20">
        <f>G221</f>
        <v>0.10839999697094047</v>
      </c>
      <c r="H222" s="1">
        <f>F222*G222</f>
        <v>24.885387304618803</v>
      </c>
      <c r="I222" s="1"/>
    </row>
    <row r="223" spans="1:9" x14ac:dyDescent="0.2">
      <c r="A223" s="6" t="s">
        <v>162</v>
      </c>
      <c r="B223" s="15" t="s">
        <v>163</v>
      </c>
      <c r="D223" s="6" t="s">
        <v>120</v>
      </c>
      <c r="E223" s="15" t="s">
        <v>121</v>
      </c>
      <c r="F223" s="1">
        <v>250.77</v>
      </c>
      <c r="G223" s="22">
        <f>G221</f>
        <v>0.10839999697094047</v>
      </c>
      <c r="H223" s="1">
        <f t="shared" ref="H223:H229" si="22">F223*G223</f>
        <v>27.183467240402742</v>
      </c>
      <c r="I223" s="1"/>
    </row>
    <row r="224" spans="1:9" x14ac:dyDescent="0.2">
      <c r="A224" s="6" t="s">
        <v>162</v>
      </c>
      <c r="B224" s="15" t="s">
        <v>163</v>
      </c>
      <c r="D224" s="6" t="s">
        <v>114</v>
      </c>
      <c r="E224" s="15" t="s">
        <v>115</v>
      </c>
      <c r="F224" s="1">
        <v>1262517.22</v>
      </c>
      <c r="G224" s="20">
        <f>G221</f>
        <v>0.10839999697094047</v>
      </c>
      <c r="H224" s="1">
        <f t="shared" si="22"/>
        <v>136856.86282376017</v>
      </c>
      <c r="I224" s="1"/>
    </row>
    <row r="225" spans="1:9" x14ac:dyDescent="0.2">
      <c r="A225" s="6" t="s">
        <v>162</v>
      </c>
      <c r="B225" s="15" t="s">
        <v>163</v>
      </c>
      <c r="D225" s="6" t="s">
        <v>174</v>
      </c>
      <c r="E225" s="15" t="s">
        <v>175</v>
      </c>
      <c r="F225" s="1">
        <v>178585.11999999997</v>
      </c>
      <c r="G225" s="20">
        <f>G221</f>
        <v>0.10839999697094047</v>
      </c>
      <c r="H225" s="1">
        <f t="shared" si="22"/>
        <v>19358.626467055037</v>
      </c>
      <c r="I225" s="1"/>
    </row>
    <row r="226" spans="1:9" x14ac:dyDescent="0.2">
      <c r="A226" s="6" t="s">
        <v>162</v>
      </c>
      <c r="B226" s="15" t="s">
        <v>163</v>
      </c>
      <c r="D226" s="6" t="s">
        <v>178</v>
      </c>
      <c r="E226" s="15" t="s">
        <v>179</v>
      </c>
      <c r="F226" s="1">
        <v>12978.759999999998</v>
      </c>
      <c r="G226" s="20">
        <f>G221</f>
        <v>0.10839999697094047</v>
      </c>
      <c r="H226" s="1">
        <f t="shared" si="22"/>
        <v>1406.8975446865632</v>
      </c>
      <c r="I226" s="1"/>
    </row>
    <row r="227" spans="1:9" x14ac:dyDescent="0.2">
      <c r="A227" s="6" t="s">
        <v>162</v>
      </c>
      <c r="B227" s="15" t="s">
        <v>163</v>
      </c>
      <c r="D227" s="6" t="s">
        <v>126</v>
      </c>
      <c r="E227" s="15" t="s">
        <v>127</v>
      </c>
      <c r="F227" s="1">
        <v>1147161.7499999998</v>
      </c>
      <c r="G227" s="20">
        <f>G221</f>
        <v>0.10839999697094047</v>
      </c>
      <c r="H227" s="1">
        <f t="shared" si="22"/>
        <v>124352.33022517874</v>
      </c>
      <c r="I227" s="1"/>
    </row>
    <row r="228" spans="1:9" x14ac:dyDescent="0.2">
      <c r="A228" s="6" t="s">
        <v>162</v>
      </c>
      <c r="B228" s="15" t="s">
        <v>163</v>
      </c>
      <c r="D228" s="6" t="s">
        <v>176</v>
      </c>
      <c r="E228" s="15" t="s">
        <v>177</v>
      </c>
      <c r="F228" s="1">
        <v>148701.18</v>
      </c>
      <c r="G228" s="20">
        <f>G221</f>
        <v>0.10839999697094047</v>
      </c>
      <c r="H228" s="1">
        <f t="shared" si="22"/>
        <v>16119.207461575272</v>
      </c>
      <c r="I228" s="1"/>
    </row>
    <row r="229" spans="1:9" x14ac:dyDescent="0.2">
      <c r="A229" s="6" t="s">
        <v>162</v>
      </c>
      <c r="B229" s="15" t="s">
        <v>163</v>
      </c>
      <c r="D229" s="6" t="s">
        <v>186</v>
      </c>
      <c r="E229" s="15" t="s">
        <v>187</v>
      </c>
      <c r="F229" s="1">
        <v>264.35000000000002</v>
      </c>
      <c r="G229" s="20">
        <f>G221</f>
        <v>0.10839999697094047</v>
      </c>
      <c r="H229" s="1">
        <f t="shared" si="22"/>
        <v>28.655539199268116</v>
      </c>
      <c r="I229" s="1"/>
    </row>
    <row r="230" spans="1:9" ht="13.5" thickBot="1" x14ac:dyDescent="0.25">
      <c r="A230" s="6" t="s">
        <v>268</v>
      </c>
      <c r="F230" s="8">
        <f>SUM(F221:F229)</f>
        <v>-9.9999995785537976E-3</v>
      </c>
      <c r="G230" s="19"/>
      <c r="H230" s="8">
        <f>SUM(H221:H229)</f>
        <v>-1.0839998555987052E-3</v>
      </c>
      <c r="I230" s="1"/>
    </row>
    <row r="231" spans="1:9" ht="13.5" thickTop="1" x14ac:dyDescent="0.2">
      <c r="F231" s="9"/>
      <c r="G231" s="19"/>
      <c r="H231" s="1"/>
      <c r="I231" s="1"/>
    </row>
    <row r="232" spans="1:9" ht="13.5" thickBot="1" x14ac:dyDescent="0.25">
      <c r="A232" s="7" t="s">
        <v>0</v>
      </c>
      <c r="B232" s="4" t="s">
        <v>1</v>
      </c>
      <c r="C232" s="10" t="s">
        <v>340</v>
      </c>
      <c r="D232" s="7" t="s">
        <v>2</v>
      </c>
      <c r="E232" s="4" t="s">
        <v>3</v>
      </c>
      <c r="F232" s="5" t="s">
        <v>244</v>
      </c>
      <c r="G232" s="16" t="s">
        <v>348</v>
      </c>
      <c r="H232" s="3" t="s">
        <v>339</v>
      </c>
    </row>
    <row r="233" spans="1:9" x14ac:dyDescent="0.2">
      <c r="A233" s="6" t="s">
        <v>142</v>
      </c>
      <c r="B233" s="15" t="s">
        <v>143</v>
      </c>
      <c r="C233" s="11" t="s">
        <v>349</v>
      </c>
      <c r="D233" s="6" t="s">
        <v>6</v>
      </c>
      <c r="E233" s="15" t="s">
        <v>7</v>
      </c>
      <c r="F233" s="1">
        <v>-7400091.6600000001</v>
      </c>
      <c r="G233" s="18">
        <f>H233/F233</f>
        <v>0.1083999991967667</v>
      </c>
      <c r="H233" s="1">
        <v>-802169.92999999993</v>
      </c>
      <c r="I233" s="1"/>
    </row>
    <row r="234" spans="1:9" x14ac:dyDescent="0.2">
      <c r="A234" s="6" t="s">
        <v>142</v>
      </c>
      <c r="B234" s="15" t="s">
        <v>143</v>
      </c>
      <c r="D234" s="6" t="s">
        <v>114</v>
      </c>
      <c r="E234" s="15" t="s">
        <v>115</v>
      </c>
      <c r="F234" s="1">
        <v>1850557.3300000005</v>
      </c>
      <c r="G234" s="20">
        <f>G233</f>
        <v>0.1083999991967667</v>
      </c>
      <c r="H234" s="1">
        <f>F234*G234</f>
        <v>200600.41308557079</v>
      </c>
      <c r="I234" s="1"/>
    </row>
    <row r="235" spans="1:9" x14ac:dyDescent="0.2">
      <c r="A235" s="6" t="s">
        <v>142</v>
      </c>
      <c r="B235" s="15" t="s">
        <v>143</v>
      </c>
      <c r="D235" s="6" t="s">
        <v>174</v>
      </c>
      <c r="E235" s="15" t="s">
        <v>175</v>
      </c>
      <c r="F235" s="1">
        <v>4247735.33</v>
      </c>
      <c r="G235" s="22">
        <f>G233</f>
        <v>0.1083999991967667</v>
      </c>
      <c r="H235" s="1">
        <f t="shared" ref="H235:H240" si="23">F235*G235</f>
        <v>460454.50636007753</v>
      </c>
      <c r="I235" s="1"/>
    </row>
    <row r="236" spans="1:9" x14ac:dyDescent="0.2">
      <c r="A236" s="6" t="s">
        <v>142</v>
      </c>
      <c r="B236" s="15" t="s">
        <v>143</v>
      </c>
      <c r="D236" s="6" t="s">
        <v>178</v>
      </c>
      <c r="E236" s="15" t="s">
        <v>179</v>
      </c>
      <c r="F236" s="1">
        <v>266254.25</v>
      </c>
      <c r="G236" s="20">
        <f>G233</f>
        <v>0.1083999991967667</v>
      </c>
      <c r="H236" s="1">
        <f t="shared" si="23"/>
        <v>28861.960486135718</v>
      </c>
      <c r="I236" s="1"/>
    </row>
    <row r="237" spans="1:9" x14ac:dyDescent="0.2">
      <c r="A237" s="6" t="s">
        <v>142</v>
      </c>
      <c r="B237" s="15" t="s">
        <v>143</v>
      </c>
      <c r="D237" s="6" t="s">
        <v>126</v>
      </c>
      <c r="E237" s="15" t="s">
        <v>127</v>
      </c>
      <c r="F237" s="1">
        <v>813011.32000000018</v>
      </c>
      <c r="G237" s="20">
        <f>G233</f>
        <v>0.1083999991967667</v>
      </c>
      <c r="H237" s="1">
        <f t="shared" si="23"/>
        <v>88130.426434962254</v>
      </c>
      <c r="I237" s="1"/>
    </row>
    <row r="238" spans="1:9" x14ac:dyDescent="0.2">
      <c r="A238" s="6" t="s">
        <v>142</v>
      </c>
      <c r="B238" s="15" t="s">
        <v>143</v>
      </c>
      <c r="D238" s="6" t="s">
        <v>202</v>
      </c>
      <c r="E238" s="15" t="s">
        <v>203</v>
      </c>
      <c r="F238" s="1">
        <v>7425</v>
      </c>
      <c r="G238" s="20">
        <f>G233</f>
        <v>0.1083999991967667</v>
      </c>
      <c r="H238" s="1">
        <f t="shared" si="23"/>
        <v>804.8699940359927</v>
      </c>
      <c r="I238" s="1"/>
    </row>
    <row r="239" spans="1:9" x14ac:dyDescent="0.2">
      <c r="A239" s="6" t="s">
        <v>142</v>
      </c>
      <c r="B239" s="15" t="s">
        <v>143</v>
      </c>
      <c r="D239" s="6" t="s">
        <v>176</v>
      </c>
      <c r="E239" s="15" t="s">
        <v>177</v>
      </c>
      <c r="F239" s="1">
        <v>79620</v>
      </c>
      <c r="G239" s="20">
        <f>G233</f>
        <v>0.1083999991967667</v>
      </c>
      <c r="H239" s="1">
        <f t="shared" si="23"/>
        <v>8630.8079360465636</v>
      </c>
      <c r="I239" s="1"/>
    </row>
    <row r="240" spans="1:9" x14ac:dyDescent="0.2">
      <c r="A240" s="6" t="s">
        <v>142</v>
      </c>
      <c r="B240" s="15" t="s">
        <v>143</v>
      </c>
      <c r="D240" s="6" t="s">
        <v>186</v>
      </c>
      <c r="E240" s="15" t="s">
        <v>187</v>
      </c>
      <c r="F240" s="1">
        <v>135488.43999999997</v>
      </c>
      <c r="G240" s="20">
        <f>G233</f>
        <v>0.1083999991967667</v>
      </c>
      <c r="H240" s="1">
        <f t="shared" si="23"/>
        <v>14686.946787171169</v>
      </c>
      <c r="I240" s="1"/>
    </row>
    <row r="241" spans="1:9" ht="13.5" thickBot="1" x14ac:dyDescent="0.25">
      <c r="A241" s="6" t="s">
        <v>269</v>
      </c>
      <c r="F241" s="8">
        <f>SUM(F233:F240)</f>
        <v>1.0000000154832378E-2</v>
      </c>
      <c r="G241" s="19"/>
      <c r="H241" s="8">
        <f>SUM(H233:H240)</f>
        <v>1.0840000886673806E-3</v>
      </c>
      <c r="I241" s="1"/>
    </row>
    <row r="242" spans="1:9" ht="13.5" thickTop="1" x14ac:dyDescent="0.2">
      <c r="F242" s="9"/>
      <c r="G242" s="19"/>
      <c r="H242" s="1"/>
      <c r="I242" s="1"/>
    </row>
    <row r="243" spans="1:9" ht="13.5" thickBot="1" x14ac:dyDescent="0.25">
      <c r="A243" s="7" t="s">
        <v>0</v>
      </c>
      <c r="B243" s="4" t="s">
        <v>1</v>
      </c>
      <c r="C243" s="10" t="s">
        <v>340</v>
      </c>
      <c r="D243" s="7" t="s">
        <v>2</v>
      </c>
      <c r="E243" s="4" t="s">
        <v>3</v>
      </c>
      <c r="F243" s="5" t="s">
        <v>244</v>
      </c>
      <c r="G243" s="16" t="s">
        <v>348</v>
      </c>
      <c r="H243" s="3" t="s">
        <v>339</v>
      </c>
    </row>
    <row r="244" spans="1:9" x14ac:dyDescent="0.2">
      <c r="A244" s="6" t="s">
        <v>158</v>
      </c>
      <c r="B244" s="15" t="s">
        <v>159</v>
      </c>
      <c r="C244" s="11" t="s">
        <v>349</v>
      </c>
      <c r="D244" s="6" t="s">
        <v>6</v>
      </c>
      <c r="E244" s="15" t="s">
        <v>7</v>
      </c>
      <c r="F244" s="1">
        <v>-11740115.530000001</v>
      </c>
      <c r="G244" s="18">
        <f>H244/F244</f>
        <v>0.10839999970596541</v>
      </c>
      <c r="H244" s="1">
        <v>-1272628.52</v>
      </c>
      <c r="I244" s="1"/>
    </row>
    <row r="245" spans="1:9" x14ac:dyDescent="0.2">
      <c r="A245" s="6" t="s">
        <v>158</v>
      </c>
      <c r="B245" s="15" t="s">
        <v>159</v>
      </c>
      <c r="D245" s="6" t="s">
        <v>226</v>
      </c>
      <c r="E245" s="15" t="s">
        <v>227</v>
      </c>
      <c r="F245" s="1">
        <v>150</v>
      </c>
      <c r="G245" s="20">
        <f>G244</f>
        <v>0.10839999970596541</v>
      </c>
      <c r="H245" s="1">
        <f>F245*G245</f>
        <v>16.259999955894813</v>
      </c>
      <c r="I245" s="1"/>
    </row>
    <row r="246" spans="1:9" x14ac:dyDescent="0.2">
      <c r="A246" s="6" t="s">
        <v>158</v>
      </c>
      <c r="B246" s="15" t="s">
        <v>159</v>
      </c>
      <c r="D246" s="6" t="s">
        <v>114</v>
      </c>
      <c r="E246" s="15" t="s">
        <v>115</v>
      </c>
      <c r="F246" s="1">
        <v>2609159.7300000004</v>
      </c>
      <c r="G246" s="20">
        <f>G244</f>
        <v>0.10839999970596541</v>
      </c>
      <c r="H246" s="1">
        <f t="shared" ref="H246:H251" si="24">F246*G246</f>
        <v>282832.91396481683</v>
      </c>
      <c r="I246" s="1"/>
    </row>
    <row r="247" spans="1:9" x14ac:dyDescent="0.2">
      <c r="A247" s="6" t="s">
        <v>158</v>
      </c>
      <c r="B247" s="15" t="s">
        <v>159</v>
      </c>
      <c r="D247" s="6" t="s">
        <v>174</v>
      </c>
      <c r="E247" s="15" t="s">
        <v>175</v>
      </c>
      <c r="F247" s="1">
        <v>6771436.7899999944</v>
      </c>
      <c r="G247" s="20">
        <f>G244</f>
        <v>0.10839999970596541</v>
      </c>
      <c r="H247" s="1">
        <f t="shared" si="24"/>
        <v>734023.74604496278</v>
      </c>
      <c r="I247" s="1"/>
    </row>
    <row r="248" spans="1:9" x14ac:dyDescent="0.2">
      <c r="A248" s="6" t="s">
        <v>158</v>
      </c>
      <c r="B248" s="15" t="s">
        <v>159</v>
      </c>
      <c r="D248" s="6" t="s">
        <v>178</v>
      </c>
      <c r="E248" s="15" t="s">
        <v>179</v>
      </c>
      <c r="F248" s="1">
        <v>490942.55</v>
      </c>
      <c r="G248" s="20">
        <f>G244</f>
        <v>0.10839999970596541</v>
      </c>
      <c r="H248" s="1">
        <f t="shared" si="24"/>
        <v>53218.172275645906</v>
      </c>
      <c r="I248" s="1"/>
    </row>
    <row r="249" spans="1:9" x14ac:dyDescent="0.2">
      <c r="A249" s="6" t="s">
        <v>158</v>
      </c>
      <c r="B249" s="15" t="s">
        <v>159</v>
      </c>
      <c r="D249" s="6" t="s">
        <v>126</v>
      </c>
      <c r="E249" s="15" t="s">
        <v>127</v>
      </c>
      <c r="F249" s="1">
        <v>983653.27999999991</v>
      </c>
      <c r="G249" s="22">
        <f>G244</f>
        <v>0.10839999970596541</v>
      </c>
      <c r="H249" s="1">
        <f t="shared" si="24"/>
        <v>106628.01526277189</v>
      </c>
      <c r="I249" s="1"/>
    </row>
    <row r="250" spans="1:9" x14ac:dyDescent="0.2">
      <c r="A250" s="6" t="s">
        <v>158</v>
      </c>
      <c r="B250" s="15" t="s">
        <v>159</v>
      </c>
      <c r="D250" s="6" t="s">
        <v>176</v>
      </c>
      <c r="E250" s="15" t="s">
        <v>177</v>
      </c>
      <c r="F250" s="1">
        <v>771122.30999999994</v>
      </c>
      <c r="G250" s="20">
        <f>G244</f>
        <v>0.10839999970596541</v>
      </c>
      <c r="H250" s="1">
        <f t="shared" si="24"/>
        <v>83589.658177263365</v>
      </c>
      <c r="I250" s="1"/>
    </row>
    <row r="251" spans="1:9" x14ac:dyDescent="0.2">
      <c r="A251" s="6" t="s">
        <v>158</v>
      </c>
      <c r="B251" s="15" t="s">
        <v>159</v>
      </c>
      <c r="D251" s="6" t="s">
        <v>186</v>
      </c>
      <c r="E251" s="15" t="s">
        <v>187</v>
      </c>
      <c r="F251" s="1">
        <v>113650.87</v>
      </c>
      <c r="G251" s="20">
        <f>G244</f>
        <v>0.10839999970596541</v>
      </c>
      <c r="H251" s="1">
        <f t="shared" si="24"/>
        <v>12319.754274582712</v>
      </c>
      <c r="I251" s="1"/>
    </row>
    <row r="252" spans="1:9" ht="13.5" thickBot="1" x14ac:dyDescent="0.25">
      <c r="A252" s="6" t="s">
        <v>270</v>
      </c>
      <c r="F252" s="8">
        <f>SUM(F244:F251)</f>
        <v>-6.4028427004814148E-9</v>
      </c>
      <c r="G252" s="19"/>
      <c r="H252" s="8">
        <f>SUM(H244:H251)</f>
        <v>-5.347828846424818E-10</v>
      </c>
      <c r="I252" s="1"/>
    </row>
    <row r="253" spans="1:9" ht="13.5" thickTop="1" x14ac:dyDescent="0.2">
      <c r="F253" s="9"/>
      <c r="G253" s="19"/>
      <c r="H253" s="1"/>
      <c r="I253" s="1"/>
    </row>
    <row r="254" spans="1:9" ht="13.5" thickBot="1" x14ac:dyDescent="0.25">
      <c r="A254" s="7" t="s">
        <v>0</v>
      </c>
      <c r="B254" s="4" t="s">
        <v>1</v>
      </c>
      <c r="C254" s="10" t="s">
        <v>340</v>
      </c>
      <c r="D254" s="7" t="s">
        <v>2</v>
      </c>
      <c r="E254" s="4" t="s">
        <v>3</v>
      </c>
      <c r="F254" s="5" t="s">
        <v>244</v>
      </c>
      <c r="G254" s="16" t="s">
        <v>348</v>
      </c>
      <c r="H254" s="3" t="s">
        <v>339</v>
      </c>
    </row>
    <row r="255" spans="1:9" x14ac:dyDescent="0.2">
      <c r="A255" s="6" t="s">
        <v>198</v>
      </c>
      <c r="B255" s="15" t="s">
        <v>199</v>
      </c>
      <c r="C255" s="11" t="s">
        <v>352</v>
      </c>
      <c r="D255" s="6" t="s">
        <v>6</v>
      </c>
      <c r="E255" s="15" t="s">
        <v>7</v>
      </c>
      <c r="F255" s="1">
        <v>-699861</v>
      </c>
      <c r="G255" s="18">
        <f>H255/F255</f>
        <v>0.13140002086128533</v>
      </c>
      <c r="H255" s="1">
        <v>-91961.750000000015</v>
      </c>
      <c r="I255" s="1"/>
    </row>
    <row r="256" spans="1:9" x14ac:dyDescent="0.2">
      <c r="A256" s="6" t="s">
        <v>198</v>
      </c>
      <c r="B256" s="15" t="s">
        <v>199</v>
      </c>
      <c r="D256" s="6" t="s">
        <v>114</v>
      </c>
      <c r="E256" s="15" t="s">
        <v>115</v>
      </c>
      <c r="F256" s="1">
        <v>481419.64</v>
      </c>
      <c r="G256" s="20">
        <f>G255</f>
        <v>0.13140002086128533</v>
      </c>
      <c r="H256" s="1">
        <f>F256*G256</f>
        <v>63258.550739032471</v>
      </c>
      <c r="I256" s="1"/>
    </row>
    <row r="257" spans="1:9" x14ac:dyDescent="0.2">
      <c r="A257" s="6" t="s">
        <v>198</v>
      </c>
      <c r="B257" s="15" t="s">
        <v>199</v>
      </c>
      <c r="D257" s="6" t="s">
        <v>174</v>
      </c>
      <c r="E257" s="15" t="s">
        <v>175</v>
      </c>
      <c r="F257" s="1">
        <v>1697.4499999999998</v>
      </c>
      <c r="G257" s="20">
        <f>G255</f>
        <v>0.13140002086128533</v>
      </c>
      <c r="H257" s="1">
        <f t="shared" ref="H257:H260" si="25">F257*G257</f>
        <v>223.04496541098877</v>
      </c>
      <c r="I257" s="1"/>
    </row>
    <row r="258" spans="1:9" x14ac:dyDescent="0.2">
      <c r="A258" s="6" t="s">
        <v>198</v>
      </c>
      <c r="B258" s="15" t="s">
        <v>199</v>
      </c>
      <c r="D258" s="6" t="s">
        <v>126</v>
      </c>
      <c r="E258" s="15" t="s">
        <v>127</v>
      </c>
      <c r="F258" s="1">
        <v>181495.22</v>
      </c>
      <c r="G258" s="20">
        <f>G255</f>
        <v>0.13140002086128533</v>
      </c>
      <c r="H258" s="1">
        <f t="shared" si="25"/>
        <v>23848.475694223569</v>
      </c>
      <c r="I258" s="1"/>
    </row>
    <row r="259" spans="1:9" x14ac:dyDescent="0.2">
      <c r="A259" s="6" t="s">
        <v>198</v>
      </c>
      <c r="B259" s="15" t="s">
        <v>199</v>
      </c>
      <c r="D259" s="6" t="s">
        <v>176</v>
      </c>
      <c r="E259" s="15" t="s">
        <v>177</v>
      </c>
      <c r="F259" s="1">
        <v>35148.639999999999</v>
      </c>
      <c r="G259" s="20">
        <f>G255</f>
        <v>0.13140002086128533</v>
      </c>
      <c r="H259" s="1">
        <f t="shared" si="25"/>
        <v>4618.5320292458082</v>
      </c>
      <c r="I259" s="1"/>
    </row>
    <row r="260" spans="1:9" x14ac:dyDescent="0.2">
      <c r="A260" s="6" t="s">
        <v>198</v>
      </c>
      <c r="B260" s="15" t="s">
        <v>199</v>
      </c>
      <c r="D260" s="6" t="s">
        <v>186</v>
      </c>
      <c r="E260" s="15" t="s">
        <v>187</v>
      </c>
      <c r="F260" s="1">
        <v>100</v>
      </c>
      <c r="G260" s="20">
        <f>G255</f>
        <v>0.13140002086128533</v>
      </c>
      <c r="H260" s="1">
        <f t="shared" si="25"/>
        <v>13.140002086128533</v>
      </c>
      <c r="I260" s="1"/>
    </row>
    <row r="261" spans="1:9" ht="13.5" thickBot="1" x14ac:dyDescent="0.25">
      <c r="A261" s="6" t="s">
        <v>271</v>
      </c>
      <c r="F261" s="8">
        <f>SUM(F255:F260)</f>
        <v>-4.9999999973806553E-2</v>
      </c>
      <c r="G261" s="19"/>
      <c r="H261" s="8">
        <f>SUM(H255:H260)</f>
        <v>-6.5700010507327988E-3</v>
      </c>
      <c r="I261" s="1"/>
    </row>
    <row r="262" spans="1:9" ht="13.5" thickTop="1" x14ac:dyDescent="0.2">
      <c r="F262" s="9"/>
      <c r="G262" s="19"/>
      <c r="H262" s="1"/>
      <c r="I262" s="1"/>
    </row>
    <row r="263" spans="1:9" ht="13.5" thickBot="1" x14ac:dyDescent="0.25">
      <c r="A263" s="7" t="s">
        <v>0</v>
      </c>
      <c r="B263" s="4" t="s">
        <v>1</v>
      </c>
      <c r="C263" s="10" t="s">
        <v>340</v>
      </c>
      <c r="D263" s="7" t="s">
        <v>2</v>
      </c>
      <c r="E263" s="4" t="s">
        <v>3</v>
      </c>
      <c r="F263" s="5" t="s">
        <v>244</v>
      </c>
      <c r="G263" s="16" t="s">
        <v>348</v>
      </c>
      <c r="H263" s="3" t="s">
        <v>339</v>
      </c>
    </row>
    <row r="264" spans="1:9" x14ac:dyDescent="0.2">
      <c r="A264" s="6" t="s">
        <v>150</v>
      </c>
      <c r="B264" s="15" t="s">
        <v>151</v>
      </c>
      <c r="C264" s="11" t="s">
        <v>352</v>
      </c>
      <c r="D264" s="6" t="s">
        <v>6</v>
      </c>
      <c r="E264" s="15" t="s">
        <v>7</v>
      </c>
      <c r="F264" s="1">
        <v>-912569.59999999986</v>
      </c>
      <c r="G264" s="18">
        <f>H264/F264</f>
        <v>0.13140001595494744</v>
      </c>
      <c r="H264" s="1">
        <v>-119911.65999999999</v>
      </c>
      <c r="I264" s="1"/>
    </row>
    <row r="265" spans="1:9" x14ac:dyDescent="0.2">
      <c r="A265" s="6" t="s">
        <v>150</v>
      </c>
      <c r="B265" s="15" t="s">
        <v>151</v>
      </c>
      <c r="D265" s="6" t="s">
        <v>114</v>
      </c>
      <c r="E265" s="15" t="s">
        <v>115</v>
      </c>
      <c r="F265" s="1">
        <v>613518.04000000015</v>
      </c>
      <c r="G265" s="20">
        <f>G264</f>
        <v>0.13140001595494744</v>
      </c>
      <c r="H265" s="1">
        <f>F265*G265</f>
        <v>80616.280244648093</v>
      </c>
      <c r="I265" s="1"/>
    </row>
    <row r="266" spans="1:9" x14ac:dyDescent="0.2">
      <c r="A266" s="6" t="s">
        <v>150</v>
      </c>
      <c r="B266" s="15" t="s">
        <v>151</v>
      </c>
      <c r="D266" s="6" t="s">
        <v>174</v>
      </c>
      <c r="E266" s="15" t="s">
        <v>175</v>
      </c>
      <c r="F266" s="1">
        <v>9980.2200000000012</v>
      </c>
      <c r="G266" s="20">
        <f>G264</f>
        <v>0.13140001595494744</v>
      </c>
      <c r="H266" s="1">
        <f t="shared" ref="H266:H269" si="26">F266*G266</f>
        <v>1311.4010672338857</v>
      </c>
      <c r="I266" s="1"/>
    </row>
    <row r="267" spans="1:9" x14ac:dyDescent="0.2">
      <c r="A267" s="6" t="s">
        <v>150</v>
      </c>
      <c r="B267" s="15" t="s">
        <v>151</v>
      </c>
      <c r="D267" s="6" t="s">
        <v>126</v>
      </c>
      <c r="E267" s="15" t="s">
        <v>127</v>
      </c>
      <c r="F267" s="1">
        <v>231296.3300000001</v>
      </c>
      <c r="G267" s="20">
        <f>G264</f>
        <v>0.13140001595494744</v>
      </c>
      <c r="H267" s="1">
        <f t="shared" si="26"/>
        <v>30392.341452320801</v>
      </c>
      <c r="I267" s="1"/>
    </row>
    <row r="268" spans="1:9" x14ac:dyDescent="0.2">
      <c r="A268" s="6" t="s">
        <v>150</v>
      </c>
      <c r="B268" s="15" t="s">
        <v>151</v>
      </c>
      <c r="D268" s="6" t="s">
        <v>176</v>
      </c>
      <c r="E268" s="15" t="s">
        <v>177</v>
      </c>
      <c r="F268" s="1">
        <v>56872.580000000009</v>
      </c>
      <c r="G268" s="20">
        <f>G264</f>
        <v>0.13140001595494744</v>
      </c>
      <c r="H268" s="1">
        <f t="shared" si="26"/>
        <v>7473.0579193990252</v>
      </c>
      <c r="I268" s="1"/>
    </row>
    <row r="269" spans="1:9" x14ac:dyDescent="0.2">
      <c r="A269" s="6" t="s">
        <v>150</v>
      </c>
      <c r="B269" s="15" t="s">
        <v>151</v>
      </c>
      <c r="D269" s="6" t="s">
        <v>186</v>
      </c>
      <c r="E269" s="15" t="s">
        <v>187</v>
      </c>
      <c r="F269" s="1">
        <v>902.42000000000007</v>
      </c>
      <c r="G269" s="20">
        <f>G264</f>
        <v>0.13140001595494744</v>
      </c>
      <c r="H269" s="1">
        <f t="shared" si="26"/>
        <v>118.57800239806367</v>
      </c>
      <c r="I269" s="1"/>
    </row>
    <row r="270" spans="1:9" ht="13.5" thickBot="1" x14ac:dyDescent="0.25">
      <c r="A270" s="6" t="s">
        <v>272</v>
      </c>
      <c r="F270" s="8">
        <f>SUM(F264:F269)</f>
        <v>-9.9999996218684828E-3</v>
      </c>
      <c r="G270" s="19"/>
      <c r="H270" s="8">
        <f>SUM(H264:H269)</f>
        <v>-1.314000121581671E-3</v>
      </c>
      <c r="I270" s="1"/>
    </row>
    <row r="271" spans="1:9" ht="13.5" thickTop="1" x14ac:dyDescent="0.2">
      <c r="F271" s="9"/>
      <c r="G271" s="19"/>
      <c r="H271" s="1"/>
      <c r="I271" s="1"/>
    </row>
    <row r="272" spans="1:9" ht="13.5" thickBot="1" x14ac:dyDescent="0.25">
      <c r="A272" s="7" t="s">
        <v>0</v>
      </c>
      <c r="B272" s="4" t="s">
        <v>1</v>
      </c>
      <c r="C272" s="10" t="s">
        <v>340</v>
      </c>
      <c r="D272" s="7" t="s">
        <v>2</v>
      </c>
      <c r="E272" s="4" t="s">
        <v>3</v>
      </c>
      <c r="F272" s="5" t="s">
        <v>244</v>
      </c>
      <c r="G272" s="16" t="s">
        <v>348</v>
      </c>
      <c r="H272" s="3" t="s">
        <v>339</v>
      </c>
    </row>
    <row r="273" spans="1:9" x14ac:dyDescent="0.2">
      <c r="A273" s="6" t="s">
        <v>71</v>
      </c>
      <c r="B273" s="15" t="s">
        <v>72</v>
      </c>
      <c r="C273" s="11" t="s">
        <v>352</v>
      </c>
      <c r="D273" s="6" t="s">
        <v>6</v>
      </c>
      <c r="E273" s="15" t="s">
        <v>7</v>
      </c>
      <c r="F273" s="1">
        <v>-453596.71</v>
      </c>
      <c r="G273" s="18">
        <f>H273/F273</f>
        <v>0.13140000508381111</v>
      </c>
      <c r="H273" s="1">
        <v>-59602.609999999993</v>
      </c>
      <c r="I273" s="1"/>
    </row>
    <row r="274" spans="1:9" x14ac:dyDescent="0.2">
      <c r="A274" s="6" t="s">
        <v>71</v>
      </c>
      <c r="B274" s="15" t="s">
        <v>72</v>
      </c>
      <c r="D274" s="6" t="s">
        <v>114</v>
      </c>
      <c r="E274" s="15" t="s">
        <v>115</v>
      </c>
      <c r="F274" s="1">
        <v>268576.07999999996</v>
      </c>
      <c r="G274" s="20">
        <f>G273</f>
        <v>0.13140000508381111</v>
      </c>
      <c r="H274" s="1">
        <f>F274*G274</f>
        <v>35290.898277390057</v>
      </c>
      <c r="I274" s="1"/>
    </row>
    <row r="275" spans="1:9" x14ac:dyDescent="0.2">
      <c r="A275" s="6" t="s">
        <v>71</v>
      </c>
      <c r="B275" s="15" t="s">
        <v>72</v>
      </c>
      <c r="D275" s="6" t="s">
        <v>174</v>
      </c>
      <c r="E275" s="15" t="s">
        <v>175</v>
      </c>
      <c r="F275" s="1">
        <v>7501.84</v>
      </c>
      <c r="G275" s="20">
        <f>G273</f>
        <v>0.13140000508381111</v>
      </c>
      <c r="H275" s="1">
        <f t="shared" ref="H275:H277" si="27">F275*G275</f>
        <v>985.74181413793758</v>
      </c>
      <c r="I275" s="1"/>
    </row>
    <row r="276" spans="1:9" x14ac:dyDescent="0.2">
      <c r="A276" s="6" t="s">
        <v>71</v>
      </c>
      <c r="B276" s="15" t="s">
        <v>72</v>
      </c>
      <c r="D276" s="6" t="s">
        <v>126</v>
      </c>
      <c r="E276" s="15" t="s">
        <v>127</v>
      </c>
      <c r="F276" s="1">
        <v>127707.06000000001</v>
      </c>
      <c r="G276" s="20">
        <f>G273</f>
        <v>0.13140000508381111</v>
      </c>
      <c r="H276" s="1">
        <f t="shared" si="27"/>
        <v>16780.708333238574</v>
      </c>
      <c r="I276" s="1"/>
    </row>
    <row r="277" spans="1:9" x14ac:dyDescent="0.2">
      <c r="A277" s="6" t="s">
        <v>71</v>
      </c>
      <c r="B277" s="15" t="s">
        <v>72</v>
      </c>
      <c r="D277" s="6" t="s">
        <v>176</v>
      </c>
      <c r="E277" s="15" t="s">
        <v>177</v>
      </c>
      <c r="F277" s="1">
        <v>49811.709999999992</v>
      </c>
      <c r="G277" s="20">
        <f>G273</f>
        <v>0.13140000508381111</v>
      </c>
      <c r="H277" s="1">
        <f t="shared" si="27"/>
        <v>6545.2589472333239</v>
      </c>
      <c r="I277" s="1"/>
    </row>
    <row r="278" spans="1:9" ht="13.5" thickBot="1" x14ac:dyDescent="0.25">
      <c r="A278" s="6" t="s">
        <v>273</v>
      </c>
      <c r="F278" s="8">
        <f>SUM(F273:F277)</f>
        <v>-2.0000000062282197E-2</v>
      </c>
      <c r="G278" s="19"/>
      <c r="H278" s="8">
        <f>SUM(H273:H277)</f>
        <v>-2.6280001002305653E-3</v>
      </c>
      <c r="I278" s="1"/>
    </row>
    <row r="279" spans="1:9" ht="13.5" thickTop="1" x14ac:dyDescent="0.2">
      <c r="F279" s="9"/>
      <c r="G279" s="19"/>
      <c r="H279" s="1"/>
      <c r="I279" s="1"/>
    </row>
    <row r="280" spans="1:9" ht="13.5" thickBot="1" x14ac:dyDescent="0.25">
      <c r="A280" s="7" t="s">
        <v>0</v>
      </c>
      <c r="B280" s="4" t="s">
        <v>1</v>
      </c>
      <c r="C280" s="10" t="s">
        <v>340</v>
      </c>
      <c r="D280" s="7" t="s">
        <v>2</v>
      </c>
      <c r="E280" s="4" t="s">
        <v>3</v>
      </c>
      <c r="F280" s="5" t="s">
        <v>244</v>
      </c>
      <c r="G280" s="16" t="s">
        <v>348</v>
      </c>
      <c r="H280" s="3" t="s">
        <v>339</v>
      </c>
    </row>
    <row r="281" spans="1:9" x14ac:dyDescent="0.2">
      <c r="A281" s="6" t="s">
        <v>73</v>
      </c>
      <c r="B281" s="15" t="s">
        <v>74</v>
      </c>
      <c r="C281" s="11" t="s">
        <v>349</v>
      </c>
      <c r="D281" s="6" t="s">
        <v>6</v>
      </c>
      <c r="E281" s="15" t="s">
        <v>7</v>
      </c>
      <c r="F281" s="1">
        <v>-1034457.7299999997</v>
      </c>
      <c r="G281" s="18">
        <f>H281/F281</f>
        <v>0.10840001166601562</v>
      </c>
      <c r="H281" s="1">
        <v>-112135.23000000001</v>
      </c>
      <c r="I281" s="1"/>
    </row>
    <row r="282" spans="1:9" x14ac:dyDescent="0.2">
      <c r="A282" s="6" t="s">
        <v>73</v>
      </c>
      <c r="B282" s="15" t="s">
        <v>74</v>
      </c>
      <c r="D282" s="6" t="s">
        <v>114</v>
      </c>
      <c r="E282" s="15" t="s">
        <v>115</v>
      </c>
      <c r="F282" s="1">
        <v>376841.35000000003</v>
      </c>
      <c r="G282" s="20">
        <f>G281</f>
        <v>0.10840001166601562</v>
      </c>
      <c r="H282" s="1">
        <f>F282*G282</f>
        <v>40849.606736237081</v>
      </c>
      <c r="I282" s="1"/>
    </row>
    <row r="283" spans="1:9" x14ac:dyDescent="0.2">
      <c r="A283" s="6" t="s">
        <v>73</v>
      </c>
      <c r="B283" s="15" t="s">
        <v>74</v>
      </c>
      <c r="D283" s="6" t="s">
        <v>174</v>
      </c>
      <c r="E283" s="15" t="s">
        <v>175</v>
      </c>
      <c r="F283" s="1">
        <v>56352.87</v>
      </c>
      <c r="G283" s="20">
        <f>G281</f>
        <v>0.10840001166601562</v>
      </c>
      <c r="H283" s="1">
        <f t="shared" ref="H283:H286" si="28">F283*G283</f>
        <v>6108.6517654134623</v>
      </c>
      <c r="I283" s="1"/>
    </row>
    <row r="284" spans="1:9" x14ac:dyDescent="0.2">
      <c r="A284" s="6" t="s">
        <v>73</v>
      </c>
      <c r="B284" s="15" t="s">
        <v>74</v>
      </c>
      <c r="D284" s="6" t="s">
        <v>178</v>
      </c>
      <c r="E284" s="15" t="s">
        <v>179</v>
      </c>
      <c r="F284" s="1">
        <v>50496.9</v>
      </c>
      <c r="G284" s="20">
        <f>G281</f>
        <v>0.10840001166601562</v>
      </c>
      <c r="H284" s="1">
        <f t="shared" si="28"/>
        <v>5473.8645490976241</v>
      </c>
      <c r="I284" s="1"/>
    </row>
    <row r="285" spans="1:9" x14ac:dyDescent="0.2">
      <c r="A285" s="6" t="s">
        <v>73</v>
      </c>
      <c r="B285" s="15" t="s">
        <v>74</v>
      </c>
      <c r="D285" s="6" t="s">
        <v>126</v>
      </c>
      <c r="E285" s="15" t="s">
        <v>127</v>
      </c>
      <c r="F285" s="1">
        <v>510311.33999999979</v>
      </c>
      <c r="G285" s="20">
        <f>G281</f>
        <v>0.10840001166601562</v>
      </c>
      <c r="H285" s="1">
        <f t="shared" si="28"/>
        <v>55317.755209300041</v>
      </c>
      <c r="I285" s="1"/>
    </row>
    <row r="286" spans="1:9" x14ac:dyDescent="0.2">
      <c r="A286" s="6" t="s">
        <v>73</v>
      </c>
      <c r="B286" s="15" t="s">
        <v>74</v>
      </c>
      <c r="D286" s="6" t="s">
        <v>176</v>
      </c>
      <c r="E286" s="15" t="s">
        <v>177</v>
      </c>
      <c r="F286" s="1">
        <v>40455.25</v>
      </c>
      <c r="G286" s="22">
        <f>G281</f>
        <v>0.10840001166601562</v>
      </c>
      <c r="H286" s="1">
        <f t="shared" si="28"/>
        <v>4385.3495719515786</v>
      </c>
      <c r="I286" s="1"/>
    </row>
    <row r="287" spans="1:9" ht="13.5" thickBot="1" x14ac:dyDescent="0.25">
      <c r="A287" s="6" t="s">
        <v>274</v>
      </c>
      <c r="F287" s="8">
        <f>SUM(F281:F286)</f>
        <v>-1.9999999844003469E-2</v>
      </c>
      <c r="G287" s="19"/>
      <c r="H287" s="8">
        <f>SUM(H281:H286)</f>
        <v>-2.1680002164430334E-3</v>
      </c>
      <c r="I287" s="1"/>
    </row>
    <row r="288" spans="1:9" ht="13.5" thickTop="1" x14ac:dyDescent="0.2">
      <c r="F288" s="9"/>
      <c r="G288" s="19"/>
      <c r="H288" s="1"/>
      <c r="I288" s="1"/>
    </row>
    <row r="289" spans="1:9" ht="13.5" thickBot="1" x14ac:dyDescent="0.25">
      <c r="A289" s="7" t="s">
        <v>0</v>
      </c>
      <c r="B289" s="4" t="s">
        <v>1</v>
      </c>
      <c r="C289" s="10" t="s">
        <v>340</v>
      </c>
      <c r="D289" s="7" t="s">
        <v>2</v>
      </c>
      <c r="E289" s="4" t="s">
        <v>3</v>
      </c>
      <c r="F289" s="5" t="s">
        <v>244</v>
      </c>
      <c r="G289" s="16" t="s">
        <v>348</v>
      </c>
      <c r="H289" s="3" t="s">
        <v>339</v>
      </c>
    </row>
    <row r="290" spans="1:9" x14ac:dyDescent="0.2">
      <c r="A290" s="6" t="s">
        <v>148</v>
      </c>
      <c r="B290" s="15" t="s">
        <v>149</v>
      </c>
      <c r="C290" s="11" t="s">
        <v>352</v>
      </c>
      <c r="D290" s="6" t="s">
        <v>6</v>
      </c>
      <c r="E290" s="15" t="s">
        <v>7</v>
      </c>
      <c r="F290" s="1">
        <v>-880269.55999999982</v>
      </c>
      <c r="G290" s="18">
        <f>H290/F290</f>
        <v>0.13140001115112968</v>
      </c>
      <c r="H290" s="1">
        <v>-115667.43</v>
      </c>
      <c r="I290" s="1"/>
    </row>
    <row r="291" spans="1:9" x14ac:dyDescent="0.2">
      <c r="A291" s="6" t="s">
        <v>148</v>
      </c>
      <c r="B291" s="15" t="s">
        <v>149</v>
      </c>
      <c r="C291" s="11"/>
      <c r="D291" s="6" t="s">
        <v>114</v>
      </c>
      <c r="E291" s="15" t="s">
        <v>115</v>
      </c>
      <c r="F291" s="1">
        <v>587322.33000000007</v>
      </c>
      <c r="G291" s="20">
        <f>G290</f>
        <v>0.13140001115112968</v>
      </c>
      <c r="H291" s="1">
        <f>F291*G291</f>
        <v>77174.160711307472</v>
      </c>
      <c r="I291" s="1"/>
    </row>
    <row r="292" spans="1:9" x14ac:dyDescent="0.2">
      <c r="A292" s="6" t="s">
        <v>148</v>
      </c>
      <c r="B292" s="15" t="s">
        <v>149</v>
      </c>
      <c r="D292" s="6" t="s">
        <v>174</v>
      </c>
      <c r="E292" s="15" t="s">
        <v>175</v>
      </c>
      <c r="F292" s="1">
        <v>3898.9400000000005</v>
      </c>
      <c r="G292" s="20">
        <f>G290</f>
        <v>0.13140001115112968</v>
      </c>
      <c r="H292" s="1">
        <f t="shared" ref="H292:H295" si="29">F292*G292</f>
        <v>512.32075947758563</v>
      </c>
      <c r="I292" s="1"/>
    </row>
    <row r="293" spans="1:9" x14ac:dyDescent="0.2">
      <c r="A293" s="6" t="s">
        <v>148</v>
      </c>
      <c r="B293" s="15" t="s">
        <v>149</v>
      </c>
      <c r="D293" s="6" t="s">
        <v>126</v>
      </c>
      <c r="E293" s="15" t="s">
        <v>127</v>
      </c>
      <c r="F293" s="1">
        <v>221420.60000000015</v>
      </c>
      <c r="G293" s="20">
        <f>G290</f>
        <v>0.13140001115112968</v>
      </c>
      <c r="H293" s="1">
        <f t="shared" si="29"/>
        <v>29094.669309089844</v>
      </c>
      <c r="I293" s="1"/>
    </row>
    <row r="294" spans="1:9" x14ac:dyDescent="0.2">
      <c r="A294" s="6" t="s">
        <v>148</v>
      </c>
      <c r="B294" s="15" t="s">
        <v>149</v>
      </c>
      <c r="D294" s="6" t="s">
        <v>176</v>
      </c>
      <c r="E294" s="15" t="s">
        <v>177</v>
      </c>
      <c r="F294" s="1">
        <v>67577.699999999983</v>
      </c>
      <c r="G294" s="22">
        <f>G290</f>
        <v>0.13140001115112968</v>
      </c>
      <c r="H294" s="1">
        <f t="shared" si="29"/>
        <v>8879.7105335676933</v>
      </c>
      <c r="I294" s="1"/>
    </row>
    <row r="295" spans="1:9" x14ac:dyDescent="0.2">
      <c r="A295" s="6" t="s">
        <v>148</v>
      </c>
      <c r="B295" s="15" t="s">
        <v>149</v>
      </c>
      <c r="D295" s="6" t="s">
        <v>186</v>
      </c>
      <c r="E295" s="15" t="s">
        <v>187</v>
      </c>
      <c r="F295" s="1">
        <v>50</v>
      </c>
      <c r="G295" s="22">
        <f>G290</f>
        <v>0.13140001115112968</v>
      </c>
      <c r="H295" s="1">
        <f t="shared" si="29"/>
        <v>6.5700005575564839</v>
      </c>
      <c r="I295" s="1"/>
    </row>
    <row r="296" spans="1:9" ht="13.5" thickBot="1" x14ac:dyDescent="0.25">
      <c r="A296" s="6" t="s">
        <v>275</v>
      </c>
      <c r="F296" s="8">
        <f>SUM(F290:F295)</f>
        <v>1.0000000387663022E-2</v>
      </c>
      <c r="G296" s="19"/>
      <c r="H296" s="8">
        <f>SUM(H290:H295)</f>
        <v>1.314000161216633E-3</v>
      </c>
      <c r="I296" s="1"/>
    </row>
    <row r="297" spans="1:9" ht="13.5" thickTop="1" x14ac:dyDescent="0.2">
      <c r="F297" s="9"/>
      <c r="G297" s="19"/>
      <c r="H297" s="1"/>
      <c r="I297" s="1"/>
    </row>
    <row r="298" spans="1:9" ht="13.5" thickBot="1" x14ac:dyDescent="0.25">
      <c r="A298" s="7" t="s">
        <v>0</v>
      </c>
      <c r="B298" s="4" t="s">
        <v>1</v>
      </c>
      <c r="C298" s="10" t="s">
        <v>340</v>
      </c>
      <c r="D298" s="7" t="s">
        <v>2</v>
      </c>
      <c r="E298" s="4" t="s">
        <v>3</v>
      </c>
      <c r="F298" s="5" t="s">
        <v>244</v>
      </c>
      <c r="G298" s="16" t="s">
        <v>348</v>
      </c>
      <c r="H298" s="3" t="s">
        <v>339</v>
      </c>
    </row>
    <row r="299" spans="1:9" x14ac:dyDescent="0.2">
      <c r="A299" s="6" t="s">
        <v>79</v>
      </c>
      <c r="B299" s="15" t="s">
        <v>80</v>
      </c>
      <c r="C299" s="11" t="s">
        <v>350</v>
      </c>
      <c r="D299" s="6" t="s">
        <v>6</v>
      </c>
      <c r="E299" s="15" t="s">
        <v>7</v>
      </c>
      <c r="F299" s="1">
        <v>-2891504.7600000007</v>
      </c>
      <c r="G299" s="18">
        <f>H299/F299</f>
        <v>0.11260000485006981</v>
      </c>
      <c r="H299" s="1">
        <v>-325583.45</v>
      </c>
      <c r="I299" s="1"/>
    </row>
    <row r="300" spans="1:9" x14ac:dyDescent="0.2">
      <c r="A300" s="6" t="s">
        <v>79</v>
      </c>
      <c r="B300" s="15" t="s">
        <v>80</v>
      </c>
      <c r="D300" s="6" t="s">
        <v>214</v>
      </c>
      <c r="E300" s="15" t="s">
        <v>215</v>
      </c>
      <c r="F300" s="1">
        <v>5054.62</v>
      </c>
      <c r="G300" s="20">
        <f>G299</f>
        <v>0.11260000485006981</v>
      </c>
      <c r="H300" s="1">
        <f>F300*G300</f>
        <v>569.15023651525985</v>
      </c>
      <c r="I300" s="1"/>
    </row>
    <row r="301" spans="1:9" x14ac:dyDescent="0.2">
      <c r="A301" s="6" t="s">
        <v>79</v>
      </c>
      <c r="B301" s="15" t="s">
        <v>80</v>
      </c>
      <c r="D301" s="6" t="s">
        <v>114</v>
      </c>
      <c r="E301" s="15" t="s">
        <v>115</v>
      </c>
      <c r="F301" s="1">
        <v>1614197.23</v>
      </c>
      <c r="G301" s="20">
        <f>G299</f>
        <v>0.11260000485006981</v>
      </c>
      <c r="H301" s="1">
        <f t="shared" ref="H301:H306" si="30">F301*G301</f>
        <v>181758.61592696924</v>
      </c>
      <c r="I301" s="1"/>
    </row>
    <row r="302" spans="1:9" x14ac:dyDescent="0.2">
      <c r="A302" s="6" t="s">
        <v>79</v>
      </c>
      <c r="B302" s="15" t="s">
        <v>80</v>
      </c>
      <c r="D302" s="6" t="s">
        <v>174</v>
      </c>
      <c r="E302" s="15" t="s">
        <v>175</v>
      </c>
      <c r="F302" s="1">
        <v>237888.07000000007</v>
      </c>
      <c r="G302" s="20">
        <f>G299</f>
        <v>0.11260000485006981</v>
      </c>
      <c r="H302" s="1">
        <f t="shared" si="30"/>
        <v>26786.197835773753</v>
      </c>
      <c r="I302" s="1"/>
    </row>
    <row r="303" spans="1:9" x14ac:dyDescent="0.2">
      <c r="A303" s="6" t="s">
        <v>79</v>
      </c>
      <c r="B303" s="15" t="s">
        <v>80</v>
      </c>
      <c r="D303" s="6" t="s">
        <v>178</v>
      </c>
      <c r="E303" s="15" t="s">
        <v>179</v>
      </c>
      <c r="F303" s="1">
        <v>7130.52</v>
      </c>
      <c r="G303" s="22">
        <f>G299</f>
        <v>0.11260000485006981</v>
      </c>
      <c r="H303" s="1">
        <f t="shared" si="30"/>
        <v>802.89658658351982</v>
      </c>
      <c r="I303" s="1"/>
    </row>
    <row r="304" spans="1:9" x14ac:dyDescent="0.2">
      <c r="A304" s="6" t="s">
        <v>79</v>
      </c>
      <c r="B304" s="15" t="s">
        <v>80</v>
      </c>
      <c r="D304" s="6" t="s">
        <v>126</v>
      </c>
      <c r="E304" s="15" t="s">
        <v>127</v>
      </c>
      <c r="F304" s="1">
        <v>893022.71000000008</v>
      </c>
      <c r="G304" s="20">
        <f>G299</f>
        <v>0.11260000485006981</v>
      </c>
      <c r="H304" s="1">
        <f t="shared" si="30"/>
        <v>100554.3614772225</v>
      </c>
      <c r="I304" s="1"/>
    </row>
    <row r="305" spans="1:9" x14ac:dyDescent="0.2">
      <c r="A305" s="6" t="s">
        <v>79</v>
      </c>
      <c r="B305" s="15" t="s">
        <v>80</v>
      </c>
      <c r="D305" s="6" t="s">
        <v>176</v>
      </c>
      <c r="E305" s="15" t="s">
        <v>177</v>
      </c>
      <c r="F305" s="1">
        <v>133872</v>
      </c>
      <c r="G305" s="20">
        <f>G299</f>
        <v>0.11260000485006981</v>
      </c>
      <c r="H305" s="1">
        <f t="shared" si="30"/>
        <v>15073.987849288545</v>
      </c>
      <c r="I305" s="1"/>
    </row>
    <row r="306" spans="1:9" x14ac:dyDescent="0.2">
      <c r="A306" s="6" t="s">
        <v>79</v>
      </c>
      <c r="B306" s="15" t="s">
        <v>80</v>
      </c>
      <c r="D306" s="6" t="s">
        <v>186</v>
      </c>
      <c r="E306" s="15" t="s">
        <v>187</v>
      </c>
      <c r="F306" s="1">
        <v>339.57</v>
      </c>
      <c r="G306" s="20">
        <f>G299</f>
        <v>0.11260000485006981</v>
      </c>
      <c r="H306" s="1">
        <f t="shared" si="30"/>
        <v>38.235583646938203</v>
      </c>
      <c r="I306" s="1"/>
    </row>
    <row r="307" spans="1:9" ht="13.5" thickBot="1" x14ac:dyDescent="0.25">
      <c r="A307" s="6" t="s">
        <v>276</v>
      </c>
      <c r="F307" s="8">
        <f>SUM(F299:F306)</f>
        <v>-4.000000045169827E-2</v>
      </c>
      <c r="G307" s="19"/>
      <c r="H307" s="8">
        <f>SUM(H299:H306)</f>
        <v>-4.5040002438057058E-3</v>
      </c>
      <c r="I307" s="1"/>
    </row>
    <row r="308" spans="1:9" ht="13.5" thickTop="1" x14ac:dyDescent="0.2">
      <c r="F308" s="9"/>
      <c r="G308" s="19"/>
      <c r="H308" s="1"/>
      <c r="I308" s="1"/>
    </row>
    <row r="309" spans="1:9" ht="13.5" thickBot="1" x14ac:dyDescent="0.25">
      <c r="A309" s="7" t="s">
        <v>0</v>
      </c>
      <c r="B309" s="4" t="s">
        <v>1</v>
      </c>
      <c r="C309" s="10" t="s">
        <v>340</v>
      </c>
      <c r="D309" s="7" t="s">
        <v>2</v>
      </c>
      <c r="E309" s="4" t="s">
        <v>3</v>
      </c>
      <c r="F309" s="5" t="s">
        <v>244</v>
      </c>
      <c r="G309" s="16" t="s">
        <v>348</v>
      </c>
      <c r="H309" s="3" t="s">
        <v>339</v>
      </c>
    </row>
    <row r="310" spans="1:9" x14ac:dyDescent="0.2">
      <c r="A310" s="6" t="s">
        <v>218</v>
      </c>
      <c r="B310" s="15" t="s">
        <v>219</v>
      </c>
      <c r="C310" s="11" t="s">
        <v>353</v>
      </c>
      <c r="D310" s="6" t="s">
        <v>6</v>
      </c>
      <c r="E310" s="15" t="s">
        <v>7</v>
      </c>
      <c r="F310" s="1">
        <v>-47385.409999999996</v>
      </c>
      <c r="G310" s="18">
        <f>H310/F310</f>
        <v>0</v>
      </c>
      <c r="H310" s="1">
        <v>0</v>
      </c>
      <c r="I310" s="1"/>
    </row>
    <row r="311" spans="1:9" x14ac:dyDescent="0.2">
      <c r="A311" s="6" t="s">
        <v>218</v>
      </c>
      <c r="B311" s="15" t="s">
        <v>219</v>
      </c>
      <c r="D311" s="6" t="s">
        <v>114</v>
      </c>
      <c r="E311" s="15" t="s">
        <v>115</v>
      </c>
      <c r="F311" s="1">
        <v>28539.710000000003</v>
      </c>
      <c r="G311" s="20">
        <f>G310</f>
        <v>0</v>
      </c>
      <c r="H311" s="1">
        <f>F311*G311</f>
        <v>0</v>
      </c>
      <c r="I311" s="1"/>
    </row>
    <row r="312" spans="1:9" x14ac:dyDescent="0.2">
      <c r="A312" s="6" t="s">
        <v>218</v>
      </c>
      <c r="B312" s="15" t="s">
        <v>219</v>
      </c>
      <c r="D312" s="6" t="s">
        <v>174</v>
      </c>
      <c r="E312" s="15" t="s">
        <v>175</v>
      </c>
      <c r="F312" s="1">
        <v>7234.8899999999985</v>
      </c>
      <c r="G312" s="20">
        <f>G310</f>
        <v>0</v>
      </c>
      <c r="H312" s="1">
        <f t="shared" ref="H312:H314" si="31">F312*G312</f>
        <v>0</v>
      </c>
      <c r="I312" s="1"/>
    </row>
    <row r="313" spans="1:9" x14ac:dyDescent="0.2">
      <c r="A313" s="6" t="s">
        <v>218</v>
      </c>
      <c r="B313" s="15" t="s">
        <v>219</v>
      </c>
      <c r="D313" s="6" t="s">
        <v>126</v>
      </c>
      <c r="E313" s="15" t="s">
        <v>127</v>
      </c>
      <c r="F313" s="1">
        <v>10759.439999999999</v>
      </c>
      <c r="G313" s="20">
        <f>G310</f>
        <v>0</v>
      </c>
      <c r="H313" s="1">
        <f t="shared" si="31"/>
        <v>0</v>
      </c>
      <c r="I313" s="1"/>
    </row>
    <row r="314" spans="1:9" x14ac:dyDescent="0.2">
      <c r="A314" s="6" t="s">
        <v>218</v>
      </c>
      <c r="B314" s="15" t="s">
        <v>219</v>
      </c>
      <c r="D314" s="6" t="s">
        <v>186</v>
      </c>
      <c r="E314" s="15" t="s">
        <v>187</v>
      </c>
      <c r="F314" s="1">
        <v>851.36999999999989</v>
      </c>
      <c r="G314" s="20">
        <f>G310</f>
        <v>0</v>
      </c>
      <c r="H314" s="1">
        <f t="shared" si="31"/>
        <v>0</v>
      </c>
      <c r="I314" s="1"/>
    </row>
    <row r="315" spans="1:9" ht="13.5" thickBot="1" x14ac:dyDescent="0.25">
      <c r="A315" s="6" t="s">
        <v>277</v>
      </c>
      <c r="F315" s="8">
        <f>SUM(F310:F314)</f>
        <v>4.5474735088646412E-12</v>
      </c>
      <c r="G315" s="19"/>
      <c r="H315" s="8">
        <f>SUM(H310:H314)</f>
        <v>0</v>
      </c>
      <c r="I315" s="1"/>
    </row>
    <row r="316" spans="1:9" ht="13.5" thickTop="1" x14ac:dyDescent="0.2">
      <c r="F316" s="9"/>
      <c r="G316" s="19"/>
      <c r="H316" s="1"/>
      <c r="I316" s="1"/>
    </row>
    <row r="317" spans="1:9" ht="13.5" thickBot="1" x14ac:dyDescent="0.25">
      <c r="A317" s="7" t="s">
        <v>0</v>
      </c>
      <c r="B317" s="4" t="s">
        <v>1</v>
      </c>
      <c r="C317" s="10" t="s">
        <v>340</v>
      </c>
      <c r="D317" s="7" t="s">
        <v>2</v>
      </c>
      <c r="E317" s="4" t="s">
        <v>3</v>
      </c>
      <c r="F317" s="5" t="s">
        <v>244</v>
      </c>
      <c r="G317" s="16" t="s">
        <v>348</v>
      </c>
      <c r="H317" s="3" t="s">
        <v>339</v>
      </c>
    </row>
    <row r="318" spans="1:9" x14ac:dyDescent="0.2">
      <c r="A318" s="6" t="s">
        <v>81</v>
      </c>
      <c r="B318" s="15" t="s">
        <v>82</v>
      </c>
      <c r="C318" s="11" t="s">
        <v>349</v>
      </c>
      <c r="D318" s="6" t="s">
        <v>6</v>
      </c>
      <c r="E318" s="15" t="s">
        <v>7</v>
      </c>
      <c r="F318" s="1">
        <v>-5391980.7999999998</v>
      </c>
      <c r="G318" s="18">
        <f>H318/F318</f>
        <v>0.10840000023738956</v>
      </c>
      <c r="H318" s="1">
        <v>-584490.72</v>
      </c>
      <c r="I318" s="1"/>
    </row>
    <row r="319" spans="1:9" x14ac:dyDescent="0.2">
      <c r="A319" s="6" t="s">
        <v>81</v>
      </c>
      <c r="B319" s="15" t="s">
        <v>82</v>
      </c>
      <c r="D319" s="6" t="s">
        <v>120</v>
      </c>
      <c r="E319" s="15" t="s">
        <v>121</v>
      </c>
      <c r="F319" s="1">
        <v>43263.7</v>
      </c>
      <c r="G319" s="20">
        <f>G318</f>
        <v>0.10840000023738956</v>
      </c>
      <c r="H319" s="1">
        <f>F319*G319</f>
        <v>4689.7850902703503</v>
      </c>
      <c r="I319" s="1"/>
    </row>
    <row r="320" spans="1:9" x14ac:dyDescent="0.2">
      <c r="A320" s="6" t="s">
        <v>81</v>
      </c>
      <c r="B320" s="15" t="s">
        <v>82</v>
      </c>
      <c r="D320" s="6" t="s">
        <v>114</v>
      </c>
      <c r="E320" s="15" t="s">
        <v>115</v>
      </c>
      <c r="F320" s="1">
        <v>1472260.5899999996</v>
      </c>
      <c r="G320" s="20">
        <f>G318</f>
        <v>0.10840000023738956</v>
      </c>
      <c r="H320" s="1">
        <f t="shared" ref="H320:H326" si="32">F320*G320</f>
        <v>159593.04830549925</v>
      </c>
      <c r="I320" s="1"/>
    </row>
    <row r="321" spans="1:9" x14ac:dyDescent="0.2">
      <c r="A321" s="6" t="s">
        <v>81</v>
      </c>
      <c r="B321" s="15" t="s">
        <v>82</v>
      </c>
      <c r="D321" s="6" t="s">
        <v>174</v>
      </c>
      <c r="E321" s="15" t="s">
        <v>175</v>
      </c>
      <c r="F321" s="1">
        <v>2586576.0699999994</v>
      </c>
      <c r="G321" s="20">
        <f>G318</f>
        <v>0.10840000023738956</v>
      </c>
      <c r="H321" s="1">
        <f t="shared" si="32"/>
        <v>280384.84660202608</v>
      </c>
      <c r="I321" s="1"/>
    </row>
    <row r="322" spans="1:9" x14ac:dyDescent="0.2">
      <c r="A322" s="6" t="s">
        <v>81</v>
      </c>
      <c r="B322" s="15" t="s">
        <v>82</v>
      </c>
      <c r="D322" s="6" t="s">
        <v>178</v>
      </c>
      <c r="E322" s="15" t="s">
        <v>179</v>
      </c>
      <c r="F322" s="1">
        <v>479741.32000000007</v>
      </c>
      <c r="G322" s="20">
        <f>G318</f>
        <v>0.10840000023738956</v>
      </c>
      <c r="H322" s="1">
        <f t="shared" si="32"/>
        <v>52003.959201885591</v>
      </c>
      <c r="I322" s="1"/>
    </row>
    <row r="323" spans="1:9" x14ac:dyDescent="0.2">
      <c r="A323" s="6" t="s">
        <v>81</v>
      </c>
      <c r="B323" s="15" t="s">
        <v>82</v>
      </c>
      <c r="D323" s="6" t="s">
        <v>126</v>
      </c>
      <c r="E323" s="15" t="s">
        <v>127</v>
      </c>
      <c r="F323" s="1">
        <v>583059.24</v>
      </c>
      <c r="G323" s="20">
        <f>G318</f>
        <v>0.10840000023738956</v>
      </c>
      <c r="H323" s="1">
        <f t="shared" si="32"/>
        <v>63203.621754412176</v>
      </c>
      <c r="I323" s="1"/>
    </row>
    <row r="324" spans="1:9" x14ac:dyDescent="0.2">
      <c r="A324" s="6" t="s">
        <v>81</v>
      </c>
      <c r="B324" s="15" t="s">
        <v>82</v>
      </c>
      <c r="D324" s="6" t="s">
        <v>202</v>
      </c>
      <c r="E324" s="15" t="s">
        <v>203</v>
      </c>
      <c r="F324" s="1">
        <v>104.98</v>
      </c>
      <c r="G324" s="20">
        <f>G318</f>
        <v>0.10840000023738956</v>
      </c>
      <c r="H324" s="1">
        <f t="shared" si="32"/>
        <v>11.379832024921157</v>
      </c>
      <c r="I324" s="1"/>
    </row>
    <row r="325" spans="1:9" x14ac:dyDescent="0.2">
      <c r="A325" s="6" t="s">
        <v>81</v>
      </c>
      <c r="B325" s="15" t="s">
        <v>82</v>
      </c>
      <c r="D325" s="6" t="s">
        <v>176</v>
      </c>
      <c r="E325" s="15" t="s">
        <v>177</v>
      </c>
      <c r="F325" s="1">
        <v>226338.23999999996</v>
      </c>
      <c r="G325" s="20">
        <f>G318</f>
        <v>0.10840000023738956</v>
      </c>
      <c r="H325" s="1">
        <f t="shared" si="32"/>
        <v>24535.06526973033</v>
      </c>
      <c r="I325" s="1"/>
    </row>
    <row r="326" spans="1:9" x14ac:dyDescent="0.2">
      <c r="A326" s="6" t="s">
        <v>81</v>
      </c>
      <c r="B326" s="15" t="s">
        <v>82</v>
      </c>
      <c r="D326" s="6" t="s">
        <v>186</v>
      </c>
      <c r="E326" s="15" t="s">
        <v>187</v>
      </c>
      <c r="F326" s="1">
        <v>800.7</v>
      </c>
      <c r="G326" s="20">
        <f>G318</f>
        <v>0.10840000023738956</v>
      </c>
      <c r="H326" s="1">
        <f t="shared" si="32"/>
        <v>86.795880190077824</v>
      </c>
      <c r="I326" s="1"/>
    </row>
    <row r="327" spans="1:9" ht="13.5" thickBot="1" x14ac:dyDescent="0.25">
      <c r="A327" s="6" t="s">
        <v>278</v>
      </c>
      <c r="F327" s="8">
        <f>SUM(F318:F326)</f>
        <v>164.0399999996182</v>
      </c>
      <c r="G327" s="19"/>
      <c r="H327" s="8">
        <f>SUM(H318:H326)</f>
        <v>17.781936038794029</v>
      </c>
      <c r="I327" s="1"/>
    </row>
    <row r="328" spans="1:9" ht="13.5" thickTop="1" x14ac:dyDescent="0.2">
      <c r="F328" s="9"/>
      <c r="G328" s="19"/>
      <c r="H328" s="1"/>
      <c r="I328" s="1"/>
    </row>
    <row r="329" spans="1:9" ht="13.5" thickBot="1" x14ac:dyDescent="0.25">
      <c r="A329" s="7" t="s">
        <v>0</v>
      </c>
      <c r="B329" s="4" t="s">
        <v>1</v>
      </c>
      <c r="C329" s="10" t="s">
        <v>340</v>
      </c>
      <c r="D329" s="7" t="s">
        <v>2</v>
      </c>
      <c r="E329" s="4" t="s">
        <v>3</v>
      </c>
      <c r="F329" s="5" t="s">
        <v>244</v>
      </c>
      <c r="G329" s="16" t="s">
        <v>348</v>
      </c>
      <c r="H329" s="3" t="s">
        <v>339</v>
      </c>
    </row>
    <row r="330" spans="1:9" x14ac:dyDescent="0.2">
      <c r="A330" s="6" t="s">
        <v>83</v>
      </c>
      <c r="B330" s="15" t="s">
        <v>84</v>
      </c>
      <c r="C330" s="11" t="s">
        <v>349</v>
      </c>
      <c r="D330" s="6" t="s">
        <v>6</v>
      </c>
      <c r="E330" s="15" t="s">
        <v>7</v>
      </c>
      <c r="F330" s="1">
        <v>-2027052.2299999995</v>
      </c>
      <c r="G330" s="18">
        <f>H330/F330</f>
        <v>0.10840000901210131</v>
      </c>
      <c r="H330" s="1">
        <v>-219732.48000000001</v>
      </c>
      <c r="I330" s="1"/>
    </row>
    <row r="331" spans="1:9" x14ac:dyDescent="0.2">
      <c r="A331" s="6" t="s">
        <v>83</v>
      </c>
      <c r="B331" s="15" t="s">
        <v>84</v>
      </c>
      <c r="D331" s="6" t="s">
        <v>204</v>
      </c>
      <c r="E331" s="15" t="s">
        <v>205</v>
      </c>
      <c r="F331" s="1">
        <v>6859.2000000000016</v>
      </c>
      <c r="G331" s="20">
        <f>G330</f>
        <v>0.10840000901210131</v>
      </c>
      <c r="H331" s="1">
        <f>F331*G331</f>
        <v>743.53734181580546</v>
      </c>
      <c r="I331" s="1"/>
    </row>
    <row r="332" spans="1:9" x14ac:dyDescent="0.2">
      <c r="A332" s="6" t="s">
        <v>83</v>
      </c>
      <c r="B332" s="15" t="s">
        <v>84</v>
      </c>
      <c r="D332" s="6" t="s">
        <v>212</v>
      </c>
      <c r="E332" s="15" t="s">
        <v>213</v>
      </c>
      <c r="F332" s="1">
        <v>2976.88</v>
      </c>
      <c r="G332" s="20">
        <f>G330</f>
        <v>0.10840000901210131</v>
      </c>
      <c r="H332" s="1">
        <f t="shared" ref="H332:H334" si="33">F332*G332</f>
        <v>322.69381882794414</v>
      </c>
      <c r="I332" s="1"/>
    </row>
    <row r="333" spans="1:9" x14ac:dyDescent="0.2">
      <c r="A333" s="6" t="s">
        <v>83</v>
      </c>
      <c r="B333" s="15" t="s">
        <v>84</v>
      </c>
      <c r="D333" s="6" t="s">
        <v>174</v>
      </c>
      <c r="E333" s="15" t="s">
        <v>175</v>
      </c>
      <c r="F333" s="1">
        <v>1998860.0000000002</v>
      </c>
      <c r="G333" s="20">
        <f>G330</f>
        <v>0.10840000901210131</v>
      </c>
      <c r="H333" s="1">
        <f t="shared" si="33"/>
        <v>216676.44201392884</v>
      </c>
      <c r="I333" s="1"/>
    </row>
    <row r="334" spans="1:9" x14ac:dyDescent="0.2">
      <c r="A334" s="6" t="s">
        <v>83</v>
      </c>
      <c r="B334" s="15" t="s">
        <v>84</v>
      </c>
      <c r="D334" s="6" t="s">
        <v>186</v>
      </c>
      <c r="E334" s="15" t="s">
        <v>187</v>
      </c>
      <c r="F334" s="1">
        <v>18356.170000000002</v>
      </c>
      <c r="G334" s="20">
        <f>G330</f>
        <v>0.10840000901210131</v>
      </c>
      <c r="H334" s="1">
        <f t="shared" si="33"/>
        <v>1989.8089934276638</v>
      </c>
      <c r="I334" s="1"/>
    </row>
    <row r="335" spans="1:9" ht="13.5" thickBot="1" x14ac:dyDescent="0.25">
      <c r="A335" s="6" t="s">
        <v>279</v>
      </c>
      <c r="F335" s="8">
        <f>SUM(F330:F334)</f>
        <v>2.0000000560685294E-2</v>
      </c>
      <c r="G335" s="19"/>
      <c r="H335" s="8">
        <f>SUM(H330:H334)</f>
        <v>2.1680002380435326E-3</v>
      </c>
      <c r="I335" s="1"/>
    </row>
    <row r="336" spans="1:9" ht="13.5" thickTop="1" x14ac:dyDescent="0.2">
      <c r="F336" s="9"/>
      <c r="G336" s="19"/>
      <c r="H336" s="1"/>
      <c r="I336" s="1"/>
    </row>
    <row r="337" spans="1:9" ht="13.5" thickBot="1" x14ac:dyDescent="0.25">
      <c r="A337" s="7" t="s">
        <v>0</v>
      </c>
      <c r="B337" s="4" t="s">
        <v>1</v>
      </c>
      <c r="C337" s="10" t="s">
        <v>340</v>
      </c>
      <c r="D337" s="7" t="s">
        <v>2</v>
      </c>
      <c r="E337" s="4" t="s">
        <v>3</v>
      </c>
      <c r="F337" s="5" t="s">
        <v>244</v>
      </c>
      <c r="G337" s="16" t="s">
        <v>348</v>
      </c>
      <c r="H337" s="3" t="s">
        <v>339</v>
      </c>
    </row>
    <row r="338" spans="1:9" x14ac:dyDescent="0.2">
      <c r="A338" s="6" t="s">
        <v>184</v>
      </c>
      <c r="B338" s="15" t="s">
        <v>185</v>
      </c>
      <c r="C338" s="11" t="s">
        <v>350</v>
      </c>
      <c r="D338" s="6" t="s">
        <v>6</v>
      </c>
      <c r="E338" s="15" t="s">
        <v>7</v>
      </c>
      <c r="F338" s="1">
        <v>-1041316.0599999998</v>
      </c>
      <c r="G338" s="18">
        <f>H338/F338</f>
        <v>0.11260002078523595</v>
      </c>
      <c r="H338" s="1">
        <v>-117252.20999999999</v>
      </c>
      <c r="I338" s="1"/>
    </row>
    <row r="339" spans="1:9" x14ac:dyDescent="0.2">
      <c r="A339" s="6" t="s">
        <v>184</v>
      </c>
      <c r="B339" s="15" t="s">
        <v>185</v>
      </c>
      <c r="D339" s="6" t="s">
        <v>114</v>
      </c>
      <c r="E339" s="15" t="s">
        <v>115</v>
      </c>
      <c r="F339" s="1">
        <v>229855.9200000001</v>
      </c>
      <c r="G339" s="20">
        <f>G338</f>
        <v>0.11260002078523595</v>
      </c>
      <c r="H339" s="1">
        <f>F339*G339</f>
        <v>25881.781369609544</v>
      </c>
      <c r="I339" s="1"/>
    </row>
    <row r="340" spans="1:9" x14ac:dyDescent="0.2">
      <c r="A340" s="6" t="s">
        <v>184</v>
      </c>
      <c r="B340" s="15" t="s">
        <v>185</v>
      </c>
      <c r="D340" s="6" t="s">
        <v>174</v>
      </c>
      <c r="E340" s="15" t="s">
        <v>175</v>
      </c>
      <c r="F340" s="1">
        <v>691954.45000000007</v>
      </c>
      <c r="G340" s="20">
        <f>G338</f>
        <v>0.11260002078523595</v>
      </c>
      <c r="H340" s="1">
        <f t="shared" ref="H340:H341" si="34">F340*G340</f>
        <v>77914.085452436528</v>
      </c>
      <c r="I340" s="1"/>
    </row>
    <row r="341" spans="1:9" x14ac:dyDescent="0.2">
      <c r="A341" s="6" t="s">
        <v>184</v>
      </c>
      <c r="B341" s="15" t="s">
        <v>185</v>
      </c>
      <c r="D341" s="6" t="s">
        <v>126</v>
      </c>
      <c r="E341" s="15" t="s">
        <v>127</v>
      </c>
      <c r="F341" s="1">
        <v>119505.67999999996</v>
      </c>
      <c r="G341" s="20">
        <f>G338</f>
        <v>0.11260002078523595</v>
      </c>
      <c r="H341" s="1">
        <f t="shared" si="34"/>
        <v>13456.342051953752</v>
      </c>
      <c r="I341" s="1"/>
    </row>
    <row r="342" spans="1:9" ht="13.5" thickBot="1" x14ac:dyDescent="0.25">
      <c r="A342" s="6" t="s">
        <v>280</v>
      </c>
      <c r="F342" s="8">
        <f>SUM(F338:F341)</f>
        <v>-9.9999996309634298E-3</v>
      </c>
      <c r="G342" s="19"/>
      <c r="H342" s="8">
        <f>SUM(H338:H341)</f>
        <v>-1.1260001720074797E-3</v>
      </c>
      <c r="I342" s="1"/>
    </row>
    <row r="343" spans="1:9" ht="13.5" thickTop="1" x14ac:dyDescent="0.2">
      <c r="F343" s="9"/>
      <c r="G343" s="19"/>
      <c r="H343" s="1"/>
      <c r="I343" s="1"/>
    </row>
    <row r="344" spans="1:9" ht="13.5" thickBot="1" x14ac:dyDescent="0.25">
      <c r="A344" s="7" t="s">
        <v>0</v>
      </c>
      <c r="B344" s="4" t="s">
        <v>1</v>
      </c>
      <c r="C344" s="10" t="s">
        <v>340</v>
      </c>
      <c r="D344" s="7" t="s">
        <v>2</v>
      </c>
      <c r="E344" s="4" t="s">
        <v>3</v>
      </c>
      <c r="F344" s="5" t="s">
        <v>244</v>
      </c>
      <c r="G344" s="16" t="s">
        <v>348</v>
      </c>
      <c r="H344" s="3" t="s">
        <v>339</v>
      </c>
    </row>
    <row r="345" spans="1:9" x14ac:dyDescent="0.2">
      <c r="A345" s="6" t="s">
        <v>85</v>
      </c>
      <c r="B345" s="15" t="s">
        <v>86</v>
      </c>
      <c r="C345" s="11" t="s">
        <v>349</v>
      </c>
      <c r="D345" s="6" t="s">
        <v>6</v>
      </c>
      <c r="E345" s="15" t="s">
        <v>7</v>
      </c>
      <c r="F345" s="1">
        <v>-380700.75999999983</v>
      </c>
      <c r="G345" s="18">
        <f>H345/F345</f>
        <v>0.10840004627256329</v>
      </c>
      <c r="H345" s="1">
        <v>-41267.979999999996</v>
      </c>
      <c r="I345" s="1"/>
    </row>
    <row r="346" spans="1:9" x14ac:dyDescent="0.2">
      <c r="A346" s="6" t="s">
        <v>85</v>
      </c>
      <c r="B346" s="15" t="s">
        <v>86</v>
      </c>
      <c r="D346" s="6" t="s">
        <v>114</v>
      </c>
      <c r="E346" s="15" t="s">
        <v>115</v>
      </c>
      <c r="F346" s="1">
        <v>273201.13999999996</v>
      </c>
      <c r="G346" s="20">
        <f>G345</f>
        <v>0.10840004627256329</v>
      </c>
      <c r="H346" s="1">
        <f>F346*G346</f>
        <v>29615.016217717039</v>
      </c>
      <c r="I346" s="1"/>
    </row>
    <row r="347" spans="1:9" x14ac:dyDescent="0.2">
      <c r="A347" s="6" t="s">
        <v>85</v>
      </c>
      <c r="B347" s="15" t="s">
        <v>86</v>
      </c>
      <c r="D347" s="6" t="s">
        <v>174</v>
      </c>
      <c r="E347" s="15" t="s">
        <v>175</v>
      </c>
      <c r="F347" s="1">
        <v>4502.75</v>
      </c>
      <c r="G347" s="20">
        <f>G345</f>
        <v>0.10840004627256329</v>
      </c>
      <c r="H347" s="1">
        <f t="shared" ref="H347:H348" si="35">F347*G347</f>
        <v>488.09830835378438</v>
      </c>
      <c r="I347" s="1"/>
    </row>
    <row r="348" spans="1:9" x14ac:dyDescent="0.2">
      <c r="A348" s="6" t="s">
        <v>85</v>
      </c>
      <c r="B348" s="15" t="s">
        <v>86</v>
      </c>
      <c r="D348" s="6" t="s">
        <v>126</v>
      </c>
      <c r="E348" s="15" t="s">
        <v>127</v>
      </c>
      <c r="F348" s="1">
        <v>102996.83000000002</v>
      </c>
      <c r="G348" s="20">
        <f>G345</f>
        <v>0.10840004627256329</v>
      </c>
      <c r="H348" s="1">
        <f t="shared" si="35"/>
        <v>11164.861137927337</v>
      </c>
      <c r="I348" s="1"/>
    </row>
    <row r="349" spans="1:9" ht="13.5" thickBot="1" x14ac:dyDescent="0.25">
      <c r="A349" s="6" t="s">
        <v>281</v>
      </c>
      <c r="F349" s="8">
        <f>SUM(F345:F348)</f>
        <v>-3.999999986262992E-2</v>
      </c>
      <c r="G349" s="19"/>
      <c r="H349" s="8">
        <f>SUM(H345:H348)</f>
        <v>-4.336001835326897E-3</v>
      </c>
      <c r="I349" s="1"/>
    </row>
    <row r="350" spans="1:9" ht="13.5" thickTop="1" x14ac:dyDescent="0.2">
      <c r="F350" s="9"/>
      <c r="G350" s="19"/>
      <c r="H350" s="1"/>
      <c r="I350" s="1"/>
    </row>
    <row r="351" spans="1:9" ht="13.5" thickBot="1" x14ac:dyDescent="0.25">
      <c r="A351" s="7" t="s">
        <v>0</v>
      </c>
      <c r="B351" s="4" t="s">
        <v>1</v>
      </c>
      <c r="C351" s="10" t="s">
        <v>340</v>
      </c>
      <c r="D351" s="7" t="s">
        <v>2</v>
      </c>
      <c r="E351" s="4" t="s">
        <v>3</v>
      </c>
      <c r="F351" s="5" t="s">
        <v>244</v>
      </c>
      <c r="G351" s="16" t="s">
        <v>348</v>
      </c>
      <c r="H351" s="3" t="s">
        <v>339</v>
      </c>
    </row>
    <row r="352" spans="1:9" x14ac:dyDescent="0.2">
      <c r="A352" s="6" t="s">
        <v>91</v>
      </c>
      <c r="B352" s="12" t="s">
        <v>342</v>
      </c>
      <c r="C352" s="11" t="s">
        <v>349</v>
      </c>
      <c r="D352" s="6" t="s">
        <v>6</v>
      </c>
      <c r="E352" s="15" t="s">
        <v>7</v>
      </c>
      <c r="F352" s="1">
        <v>-5021787.879999999</v>
      </c>
      <c r="G352" s="18">
        <f>H352/F352</f>
        <v>0.10840000274961836</v>
      </c>
      <c r="H352" s="1">
        <v>-544361.82000000007</v>
      </c>
      <c r="I352" s="1"/>
    </row>
    <row r="353" spans="1:9" x14ac:dyDescent="0.2">
      <c r="A353" s="6" t="s">
        <v>91</v>
      </c>
      <c r="B353" s="12" t="s">
        <v>342</v>
      </c>
      <c r="D353" s="6" t="s">
        <v>220</v>
      </c>
      <c r="E353" s="15" t="s">
        <v>221</v>
      </c>
      <c r="F353" s="1">
        <v>-5.6843418860808015E-14</v>
      </c>
      <c r="G353" s="20">
        <f>G352</f>
        <v>0.10840000274961836</v>
      </c>
      <c r="H353" s="1">
        <f>F353*G353</f>
        <v>-6.1618267608092971E-15</v>
      </c>
      <c r="I353" s="1"/>
    </row>
    <row r="354" spans="1:9" x14ac:dyDescent="0.2">
      <c r="A354" s="6" t="s">
        <v>91</v>
      </c>
      <c r="B354" s="12" t="s">
        <v>342</v>
      </c>
      <c r="D354" s="6" t="s">
        <v>114</v>
      </c>
      <c r="E354" s="15" t="s">
        <v>115</v>
      </c>
      <c r="F354" s="1">
        <v>2075123.0699999998</v>
      </c>
      <c r="G354" s="20">
        <f>G352</f>
        <v>0.10840000274961836</v>
      </c>
      <c r="H354" s="1">
        <f t="shared" ref="H354:H359" si="36">F354*G354</f>
        <v>224943.34649379647</v>
      </c>
      <c r="I354" s="1"/>
    </row>
    <row r="355" spans="1:9" x14ac:dyDescent="0.2">
      <c r="A355" s="6" t="s">
        <v>91</v>
      </c>
      <c r="B355" s="12" t="s">
        <v>342</v>
      </c>
      <c r="D355" s="6" t="s">
        <v>174</v>
      </c>
      <c r="E355" s="15" t="s">
        <v>175</v>
      </c>
      <c r="F355" s="1">
        <v>1086420.2599999998</v>
      </c>
      <c r="G355" s="20">
        <f>G352</f>
        <v>0.10840000274961836</v>
      </c>
      <c r="H355" s="1">
        <f t="shared" si="36"/>
        <v>117767.95917124108</v>
      </c>
      <c r="I355" s="1"/>
    </row>
    <row r="356" spans="1:9" x14ac:dyDescent="0.2">
      <c r="A356" s="6" t="s">
        <v>91</v>
      </c>
      <c r="B356" s="12" t="s">
        <v>342</v>
      </c>
      <c r="D356" s="6" t="s">
        <v>178</v>
      </c>
      <c r="E356" s="15" t="s">
        <v>179</v>
      </c>
      <c r="F356" s="1">
        <v>1021591.51</v>
      </c>
      <c r="G356" s="20">
        <f>G352</f>
        <v>0.10840000274961836</v>
      </c>
      <c r="H356" s="1">
        <f t="shared" si="36"/>
        <v>110740.52249298677</v>
      </c>
      <c r="I356" s="1"/>
    </row>
    <row r="357" spans="1:9" x14ac:dyDescent="0.2">
      <c r="A357" s="6" t="s">
        <v>91</v>
      </c>
      <c r="B357" s="12" t="s">
        <v>342</v>
      </c>
      <c r="D357" s="6" t="s">
        <v>126</v>
      </c>
      <c r="E357" s="15" t="s">
        <v>127</v>
      </c>
      <c r="F357" s="1">
        <v>777407.74999999988</v>
      </c>
      <c r="G357" s="20">
        <f>G352</f>
        <v>0.10840000274961836</v>
      </c>
      <c r="H357" s="1">
        <f t="shared" si="36"/>
        <v>84271.002237574605</v>
      </c>
      <c r="I357" s="1"/>
    </row>
    <row r="358" spans="1:9" x14ac:dyDescent="0.2">
      <c r="A358" s="6" t="s">
        <v>91</v>
      </c>
      <c r="B358" s="12" t="s">
        <v>342</v>
      </c>
      <c r="D358" s="6" t="s">
        <v>176</v>
      </c>
      <c r="E358" s="15" t="s">
        <v>177</v>
      </c>
      <c r="F358" s="1">
        <v>57492</v>
      </c>
      <c r="G358" s="20">
        <f>G352</f>
        <v>0.10840000274961836</v>
      </c>
      <c r="H358" s="1">
        <f t="shared" si="36"/>
        <v>6232.1329580810589</v>
      </c>
      <c r="I358" s="1"/>
    </row>
    <row r="359" spans="1:9" x14ac:dyDescent="0.2">
      <c r="A359" s="6" t="s">
        <v>91</v>
      </c>
      <c r="B359" s="12" t="s">
        <v>342</v>
      </c>
      <c r="D359" s="6" t="s">
        <v>186</v>
      </c>
      <c r="E359" s="15" t="s">
        <v>187</v>
      </c>
      <c r="F359" s="1">
        <v>3753.2700000000004</v>
      </c>
      <c r="G359" s="20">
        <f>G352</f>
        <v>0.10840000274961836</v>
      </c>
      <c r="H359" s="1">
        <f t="shared" si="36"/>
        <v>406.85447832006014</v>
      </c>
      <c r="I359" s="1"/>
    </row>
    <row r="360" spans="1:9" ht="13.5" thickBot="1" x14ac:dyDescent="0.25">
      <c r="A360" s="6" t="s">
        <v>282</v>
      </c>
      <c r="F360" s="8">
        <f>SUM(F352:F359)</f>
        <v>-1.9999999454739736E-2</v>
      </c>
      <c r="G360" s="19"/>
      <c r="H360" s="8">
        <f>SUM(H352:H359)</f>
        <v>-2.1680000357946483E-3</v>
      </c>
      <c r="I360" s="1"/>
    </row>
    <row r="361" spans="1:9" ht="13.5" thickTop="1" x14ac:dyDescent="0.2">
      <c r="F361" s="9"/>
      <c r="G361" s="19"/>
      <c r="H361" s="1"/>
      <c r="I361" s="1"/>
    </row>
    <row r="362" spans="1:9" ht="13.5" thickBot="1" x14ac:dyDescent="0.25">
      <c r="A362" s="7" t="s">
        <v>0</v>
      </c>
      <c r="B362" s="4" t="s">
        <v>1</v>
      </c>
      <c r="C362" s="10" t="s">
        <v>340</v>
      </c>
      <c r="D362" s="7" t="s">
        <v>2</v>
      </c>
      <c r="E362" s="4" t="s">
        <v>3</v>
      </c>
      <c r="F362" s="5" t="s">
        <v>244</v>
      </c>
      <c r="G362" s="16" t="s">
        <v>348</v>
      </c>
      <c r="H362" s="3" t="s">
        <v>339</v>
      </c>
    </row>
    <row r="363" spans="1:9" x14ac:dyDescent="0.2">
      <c r="A363" s="6" t="s">
        <v>188</v>
      </c>
      <c r="B363" s="15" t="s">
        <v>189</v>
      </c>
      <c r="C363" s="11" t="s">
        <v>350</v>
      </c>
      <c r="D363" s="6" t="s">
        <v>6</v>
      </c>
      <c r="E363" s="15" t="s">
        <v>7</v>
      </c>
      <c r="F363" s="1">
        <v>-253365.28000000003</v>
      </c>
      <c r="G363" s="18">
        <f>H363/F363</f>
        <v>0.11259999791605223</v>
      </c>
      <c r="H363" s="1">
        <v>-28528.929999999993</v>
      </c>
      <c r="I363" s="1"/>
    </row>
    <row r="364" spans="1:9" x14ac:dyDescent="0.2">
      <c r="A364" s="6" t="s">
        <v>188</v>
      </c>
      <c r="B364" s="15" t="s">
        <v>189</v>
      </c>
      <c r="D364" s="6" t="s">
        <v>114</v>
      </c>
      <c r="E364" s="15" t="s">
        <v>115</v>
      </c>
      <c r="F364" s="1">
        <v>176302.68000000002</v>
      </c>
      <c r="G364" s="20">
        <f>G363</f>
        <v>0.11259999791605223</v>
      </c>
      <c r="H364" s="1">
        <f>F364*G364</f>
        <v>19851.681400594425</v>
      </c>
      <c r="I364" s="1"/>
    </row>
    <row r="365" spans="1:9" x14ac:dyDescent="0.2">
      <c r="A365" s="6" t="s">
        <v>188</v>
      </c>
      <c r="B365" s="15" t="s">
        <v>189</v>
      </c>
      <c r="D365" s="6" t="s">
        <v>174</v>
      </c>
      <c r="E365" s="15" t="s">
        <v>175</v>
      </c>
      <c r="F365" s="1">
        <v>3547.1</v>
      </c>
      <c r="G365" s="20">
        <f>G363</f>
        <v>0.11259999791605223</v>
      </c>
      <c r="H365" s="1">
        <f t="shared" ref="H365:H367" si="37">F365*G365</f>
        <v>399.40345260802883</v>
      </c>
      <c r="I365" s="1"/>
    </row>
    <row r="366" spans="1:9" x14ac:dyDescent="0.2">
      <c r="A366" s="6" t="s">
        <v>188</v>
      </c>
      <c r="B366" s="15" t="s">
        <v>189</v>
      </c>
      <c r="D366" s="6" t="s">
        <v>126</v>
      </c>
      <c r="E366" s="15" t="s">
        <v>127</v>
      </c>
      <c r="F366" s="1">
        <v>66466.080000000016</v>
      </c>
      <c r="G366" s="20">
        <f>G363</f>
        <v>0.11259999791605223</v>
      </c>
      <c r="H366" s="1">
        <f t="shared" si="37"/>
        <v>7484.0804694881626</v>
      </c>
      <c r="I366" s="1"/>
    </row>
    <row r="367" spans="1:9" x14ac:dyDescent="0.2">
      <c r="A367" s="6" t="s">
        <v>188</v>
      </c>
      <c r="B367" s="15" t="s">
        <v>189</v>
      </c>
      <c r="D367" s="6" t="s">
        <v>176</v>
      </c>
      <c r="E367" s="15" t="s">
        <v>177</v>
      </c>
      <c r="F367" s="1">
        <v>7049.37</v>
      </c>
      <c r="G367" s="20">
        <f>G363</f>
        <v>0.11259999791605223</v>
      </c>
      <c r="H367" s="1">
        <f t="shared" si="37"/>
        <v>793.75904730948105</v>
      </c>
      <c r="I367" s="1"/>
    </row>
    <row r="368" spans="1:9" ht="13.5" thickBot="1" x14ac:dyDescent="0.25">
      <c r="A368" s="6" t="s">
        <v>283</v>
      </c>
      <c r="F368" s="8">
        <f>SUM(F363:F367)</f>
        <v>-4.9999999983810994E-2</v>
      </c>
      <c r="G368" s="19"/>
      <c r="H368" s="8">
        <f>SUM(H363:H367)</f>
        <v>-5.6299998955182673E-3</v>
      </c>
      <c r="I368" s="1"/>
    </row>
    <row r="369" spans="1:9" ht="13.5" thickTop="1" x14ac:dyDescent="0.2">
      <c r="F369" s="9"/>
      <c r="G369" s="19"/>
      <c r="H369" s="1"/>
      <c r="I369" s="1"/>
    </row>
    <row r="370" spans="1:9" ht="13.5" thickBot="1" x14ac:dyDescent="0.25">
      <c r="A370" s="7" t="s">
        <v>0</v>
      </c>
      <c r="B370" s="4" t="s">
        <v>1</v>
      </c>
      <c r="C370" s="10" t="s">
        <v>340</v>
      </c>
      <c r="D370" s="7" t="s">
        <v>2</v>
      </c>
      <c r="E370" s="4" t="s">
        <v>3</v>
      </c>
      <c r="F370" s="5" t="s">
        <v>244</v>
      </c>
      <c r="G370" s="16" t="s">
        <v>348</v>
      </c>
      <c r="H370" s="3" t="s">
        <v>339</v>
      </c>
    </row>
    <row r="371" spans="1:9" x14ac:dyDescent="0.2">
      <c r="A371" s="6" t="s">
        <v>96</v>
      </c>
      <c r="B371" s="15" t="s">
        <v>97</v>
      </c>
      <c r="C371" s="11" t="s">
        <v>349</v>
      </c>
      <c r="D371" s="6" t="s">
        <v>6</v>
      </c>
      <c r="E371" s="15" t="s">
        <v>7</v>
      </c>
      <c r="F371" s="1">
        <v>-4936496.7400000012</v>
      </c>
      <c r="G371" s="18">
        <f>H371/F371</f>
        <v>0.10840000068550636</v>
      </c>
      <c r="H371" s="1">
        <v>-535116.25</v>
      </c>
      <c r="I371" s="1"/>
    </row>
    <row r="372" spans="1:9" x14ac:dyDescent="0.2">
      <c r="A372" s="6" t="s">
        <v>96</v>
      </c>
      <c r="B372" s="15" t="s">
        <v>97</v>
      </c>
      <c r="D372" s="6" t="s">
        <v>114</v>
      </c>
      <c r="E372" s="15" t="s">
        <v>115</v>
      </c>
      <c r="F372" s="1">
        <v>992010.29</v>
      </c>
      <c r="G372" s="20">
        <f>G371</f>
        <v>0.10840000068550636</v>
      </c>
      <c r="H372" s="1">
        <f>F372*G372</f>
        <v>107533.91611602936</v>
      </c>
      <c r="I372" s="1"/>
    </row>
    <row r="373" spans="1:9" x14ac:dyDescent="0.2">
      <c r="A373" s="6" t="s">
        <v>96</v>
      </c>
      <c r="B373" s="15" t="s">
        <v>97</v>
      </c>
      <c r="D373" s="6" t="s">
        <v>174</v>
      </c>
      <c r="E373" s="15" t="s">
        <v>175</v>
      </c>
      <c r="F373" s="1">
        <v>127972.97999999994</v>
      </c>
      <c r="G373" s="20">
        <f>G371</f>
        <v>0.10840000068550636</v>
      </c>
      <c r="H373" s="1">
        <f t="shared" ref="H373:H377" si="38">F373*G373</f>
        <v>13872.271119726285</v>
      </c>
      <c r="I373" s="1"/>
    </row>
    <row r="374" spans="1:9" x14ac:dyDescent="0.2">
      <c r="A374" s="6" t="s">
        <v>96</v>
      </c>
      <c r="B374" s="15" t="s">
        <v>97</v>
      </c>
      <c r="D374" s="6" t="s">
        <v>126</v>
      </c>
      <c r="E374" s="15" t="s">
        <v>127</v>
      </c>
      <c r="F374" s="1">
        <v>3701049.7700000014</v>
      </c>
      <c r="G374" s="20">
        <f>G371</f>
        <v>0.10840000068550636</v>
      </c>
      <c r="H374" s="1">
        <f t="shared" si="38"/>
        <v>401193.79760509328</v>
      </c>
      <c r="I374" s="1"/>
    </row>
    <row r="375" spans="1:9" x14ac:dyDescent="0.2">
      <c r="A375" s="6" t="s">
        <v>96</v>
      </c>
      <c r="B375" s="15" t="s">
        <v>97</v>
      </c>
      <c r="D375" s="6" t="s">
        <v>202</v>
      </c>
      <c r="E375" s="15" t="s">
        <v>203</v>
      </c>
      <c r="F375" s="1">
        <v>35852.649999999994</v>
      </c>
      <c r="G375" s="20">
        <f>G371</f>
        <v>0.10840000068550636</v>
      </c>
      <c r="H375" s="1">
        <f t="shared" si="38"/>
        <v>3886.4272845772189</v>
      </c>
      <c r="I375" s="1"/>
    </row>
    <row r="376" spans="1:9" x14ac:dyDescent="0.2">
      <c r="A376" s="6" t="s">
        <v>96</v>
      </c>
      <c r="B376" s="15" t="s">
        <v>97</v>
      </c>
      <c r="D376" s="6" t="s">
        <v>176</v>
      </c>
      <c r="E376" s="15" t="s">
        <v>177</v>
      </c>
      <c r="F376" s="1">
        <v>79072.100000000006</v>
      </c>
      <c r="G376" s="20">
        <f>G371</f>
        <v>0.10840000068550636</v>
      </c>
      <c r="H376" s="1">
        <f t="shared" si="38"/>
        <v>8571.4156942044283</v>
      </c>
      <c r="I376" s="1"/>
    </row>
    <row r="377" spans="1:9" x14ac:dyDescent="0.2">
      <c r="A377" s="6" t="s">
        <v>96</v>
      </c>
      <c r="B377" s="15" t="s">
        <v>97</v>
      </c>
      <c r="D377" s="6" t="s">
        <v>186</v>
      </c>
      <c r="E377" s="15" t="s">
        <v>187</v>
      </c>
      <c r="F377" s="1">
        <v>538.97</v>
      </c>
      <c r="G377" s="20">
        <f>G371</f>
        <v>0.10840000068550636</v>
      </c>
      <c r="H377" s="1">
        <f t="shared" si="38"/>
        <v>58.424348369467367</v>
      </c>
      <c r="I377" s="1"/>
    </row>
    <row r="378" spans="1:9" ht="13.5" thickBot="1" x14ac:dyDescent="0.25">
      <c r="A378" s="6" t="s">
        <v>284</v>
      </c>
      <c r="F378" s="8">
        <f>SUM(F371:F377)</f>
        <v>2.0000000279424057E-2</v>
      </c>
      <c r="G378" s="19"/>
      <c r="H378" s="8">
        <f>SUM(H371:H377)</f>
        <v>2.1680000637900321E-3</v>
      </c>
      <c r="I378" s="1"/>
    </row>
    <row r="379" spans="1:9" ht="13.5" thickTop="1" x14ac:dyDescent="0.2">
      <c r="F379" s="9"/>
      <c r="G379" s="19"/>
      <c r="H379" s="1"/>
      <c r="I379" s="1"/>
    </row>
    <row r="380" spans="1:9" ht="13.5" thickBot="1" x14ac:dyDescent="0.25">
      <c r="A380" s="7" t="s">
        <v>0</v>
      </c>
      <c r="B380" s="4" t="s">
        <v>1</v>
      </c>
      <c r="C380" s="10" t="s">
        <v>340</v>
      </c>
      <c r="D380" s="7" t="s">
        <v>2</v>
      </c>
      <c r="E380" s="4" t="s">
        <v>3</v>
      </c>
      <c r="F380" s="5" t="s">
        <v>244</v>
      </c>
      <c r="G380" s="16" t="s">
        <v>348</v>
      </c>
      <c r="H380" s="3" t="s">
        <v>339</v>
      </c>
    </row>
    <row r="381" spans="1:9" x14ac:dyDescent="0.2">
      <c r="A381" s="6" t="s">
        <v>98</v>
      </c>
      <c r="B381" s="15" t="s">
        <v>99</v>
      </c>
      <c r="C381" s="11" t="s">
        <v>352</v>
      </c>
      <c r="D381" s="6" t="s">
        <v>6</v>
      </c>
      <c r="E381" s="15" t="s">
        <v>7</v>
      </c>
      <c r="F381" s="1">
        <v>-1108619.0200000005</v>
      </c>
      <c r="G381" s="18">
        <f>H381/F381</f>
        <v>0.13140000069636182</v>
      </c>
      <c r="H381" s="1">
        <v>-145672.54</v>
      </c>
      <c r="I381" s="1"/>
    </row>
    <row r="382" spans="1:9" x14ac:dyDescent="0.2">
      <c r="A382" s="6" t="s">
        <v>98</v>
      </c>
      <c r="B382" s="15" t="s">
        <v>99</v>
      </c>
      <c r="D382" s="6" t="s">
        <v>114</v>
      </c>
      <c r="E382" s="15" t="s">
        <v>115</v>
      </c>
      <c r="F382" s="1">
        <v>348855.09</v>
      </c>
      <c r="G382" s="20">
        <f>G381</f>
        <v>0.13140000069636182</v>
      </c>
      <c r="H382" s="1">
        <f>F382*G382</f>
        <v>45839.559068929368</v>
      </c>
      <c r="I382" s="1"/>
    </row>
    <row r="383" spans="1:9" x14ac:dyDescent="0.2">
      <c r="A383" s="6" t="s">
        <v>98</v>
      </c>
      <c r="B383" s="15" t="s">
        <v>99</v>
      </c>
      <c r="D383" s="6" t="s">
        <v>174</v>
      </c>
      <c r="E383" s="15" t="s">
        <v>175</v>
      </c>
      <c r="F383" s="1">
        <v>27133.06</v>
      </c>
      <c r="G383" s="20">
        <f>G381</f>
        <v>0.13140000069636182</v>
      </c>
      <c r="H383" s="1">
        <f t="shared" ref="H383:H386" si="39">F383*G383</f>
        <v>3565.2841028944272</v>
      </c>
      <c r="I383" s="1"/>
    </row>
    <row r="384" spans="1:9" x14ac:dyDescent="0.2">
      <c r="A384" s="6" t="s">
        <v>98</v>
      </c>
      <c r="B384" s="15" t="s">
        <v>99</v>
      </c>
      <c r="D384" s="6" t="s">
        <v>126</v>
      </c>
      <c r="E384" s="15" t="s">
        <v>127</v>
      </c>
      <c r="F384" s="1">
        <v>669627.06999999983</v>
      </c>
      <c r="G384" s="20">
        <f>G381</f>
        <v>0.13140000069636182</v>
      </c>
      <c r="H384" s="1">
        <f t="shared" si="39"/>
        <v>87988.997464302709</v>
      </c>
      <c r="I384" s="1"/>
    </row>
    <row r="385" spans="1:9" x14ac:dyDescent="0.2">
      <c r="A385" s="6" t="s">
        <v>98</v>
      </c>
      <c r="B385" s="15" t="s">
        <v>99</v>
      </c>
      <c r="D385" s="6" t="s">
        <v>176</v>
      </c>
      <c r="E385" s="15" t="s">
        <v>177</v>
      </c>
      <c r="F385" s="1">
        <v>62935.070000000007</v>
      </c>
      <c r="G385" s="20">
        <f>G381</f>
        <v>0.13140000069636182</v>
      </c>
      <c r="H385" s="1">
        <f t="shared" si="39"/>
        <v>8269.6682418255805</v>
      </c>
      <c r="I385" s="1"/>
    </row>
    <row r="386" spans="1:9" x14ac:dyDescent="0.2">
      <c r="A386" s="6" t="s">
        <v>98</v>
      </c>
      <c r="B386" s="15" t="s">
        <v>99</v>
      </c>
      <c r="D386" s="6" t="s">
        <v>186</v>
      </c>
      <c r="E386" s="15" t="s">
        <v>187</v>
      </c>
      <c r="F386" s="1">
        <v>68.72</v>
      </c>
      <c r="G386" s="22">
        <f>G381</f>
        <v>0.13140000069636182</v>
      </c>
      <c r="H386" s="1">
        <f t="shared" si="39"/>
        <v>9.0298080478539848</v>
      </c>
      <c r="I386" s="1"/>
    </row>
    <row r="387" spans="1:9" ht="13.5" thickBot="1" x14ac:dyDescent="0.25">
      <c r="A387" s="6" t="s">
        <v>285</v>
      </c>
      <c r="F387" s="8">
        <f>SUM(F381:F386)</f>
        <v>-1.0000000505243634E-2</v>
      </c>
      <c r="G387" s="19"/>
      <c r="H387" s="8">
        <f>SUM(H381:H386)</f>
        <v>-1.3140000657951845E-3</v>
      </c>
      <c r="I387" s="1"/>
    </row>
    <row r="388" spans="1:9" ht="13.5" thickTop="1" x14ac:dyDescent="0.2">
      <c r="F388" s="9"/>
      <c r="G388" s="19"/>
      <c r="H388" s="1"/>
      <c r="I388" s="1"/>
    </row>
    <row r="389" spans="1:9" ht="13.5" thickBot="1" x14ac:dyDescent="0.25">
      <c r="A389" s="7" t="s">
        <v>0</v>
      </c>
      <c r="B389" s="4" t="s">
        <v>1</v>
      </c>
      <c r="C389" s="10" t="s">
        <v>340</v>
      </c>
      <c r="D389" s="7" t="s">
        <v>2</v>
      </c>
      <c r="E389" s="4" t="s">
        <v>3</v>
      </c>
      <c r="F389" s="5" t="s">
        <v>244</v>
      </c>
      <c r="G389" s="16" t="s">
        <v>348</v>
      </c>
      <c r="H389" s="3" t="s">
        <v>339</v>
      </c>
    </row>
    <row r="390" spans="1:9" x14ac:dyDescent="0.2">
      <c r="A390" s="6" t="s">
        <v>102</v>
      </c>
      <c r="B390" s="15" t="s">
        <v>103</v>
      </c>
      <c r="C390" s="11" t="s">
        <v>350</v>
      </c>
      <c r="D390" s="6" t="s">
        <v>6</v>
      </c>
      <c r="E390" s="15" t="s">
        <v>7</v>
      </c>
      <c r="F390" s="1">
        <v>-765487.05999999994</v>
      </c>
      <c r="G390" s="18">
        <f>H390/F390</f>
        <v>0.11260000920198443</v>
      </c>
      <c r="H390" s="1">
        <v>-86193.85</v>
      </c>
      <c r="I390" s="1"/>
    </row>
    <row r="391" spans="1:9" x14ac:dyDescent="0.2">
      <c r="A391" s="6" t="s">
        <v>102</v>
      </c>
      <c r="B391" s="15" t="s">
        <v>103</v>
      </c>
      <c r="D391" s="6" t="s">
        <v>204</v>
      </c>
      <c r="E391" s="15" t="s">
        <v>205</v>
      </c>
      <c r="F391" s="1">
        <v>50000</v>
      </c>
      <c r="G391" s="20">
        <f>G390</f>
        <v>0.11260000920198443</v>
      </c>
      <c r="H391" s="1">
        <f>F391*G391</f>
        <v>5630.0004600992215</v>
      </c>
      <c r="I391" s="1"/>
    </row>
    <row r="392" spans="1:9" x14ac:dyDescent="0.2">
      <c r="A392" s="6" t="s">
        <v>102</v>
      </c>
      <c r="B392" s="15" t="s">
        <v>103</v>
      </c>
      <c r="D392" s="6" t="s">
        <v>114</v>
      </c>
      <c r="E392" s="15" t="s">
        <v>115</v>
      </c>
      <c r="F392" s="1">
        <v>237201.02999999997</v>
      </c>
      <c r="G392" s="22">
        <f>G390</f>
        <v>0.11260000920198443</v>
      </c>
      <c r="H392" s="1">
        <f t="shared" ref="H392:H396" si="40">F392*G392</f>
        <v>26708.838160720181</v>
      </c>
      <c r="I392" s="1"/>
    </row>
    <row r="393" spans="1:9" x14ac:dyDescent="0.2">
      <c r="A393" s="6" t="s">
        <v>102</v>
      </c>
      <c r="B393" s="15" t="s">
        <v>103</v>
      </c>
      <c r="D393" s="6" t="s">
        <v>174</v>
      </c>
      <c r="E393" s="15" t="s">
        <v>175</v>
      </c>
      <c r="F393" s="1">
        <v>138520.43999999997</v>
      </c>
      <c r="G393" s="20">
        <f>G390</f>
        <v>0.11260000920198443</v>
      </c>
      <c r="H393" s="1">
        <f t="shared" si="40"/>
        <v>15597.402818662929</v>
      </c>
      <c r="I393" s="1"/>
    </row>
    <row r="394" spans="1:9" x14ac:dyDescent="0.2">
      <c r="A394" s="6" t="s">
        <v>102</v>
      </c>
      <c r="B394" s="15" t="s">
        <v>103</v>
      </c>
      <c r="D394" s="6" t="s">
        <v>178</v>
      </c>
      <c r="E394" s="15" t="s">
        <v>179</v>
      </c>
      <c r="F394" s="1">
        <v>94528.57</v>
      </c>
      <c r="G394" s="20">
        <f>G390</f>
        <v>0.11260000920198443</v>
      </c>
      <c r="H394" s="1">
        <f t="shared" si="40"/>
        <v>10643.91785185043</v>
      </c>
      <c r="I394" s="1"/>
    </row>
    <row r="395" spans="1:9" x14ac:dyDescent="0.2">
      <c r="A395" s="6" t="s">
        <v>102</v>
      </c>
      <c r="B395" s="15" t="s">
        <v>103</v>
      </c>
      <c r="D395" s="6" t="s">
        <v>196</v>
      </c>
      <c r="E395" s="15" t="s">
        <v>197</v>
      </c>
      <c r="F395" s="1">
        <v>127166.85</v>
      </c>
      <c r="G395" s="20">
        <f>G390</f>
        <v>0.11260000920198443</v>
      </c>
      <c r="H395" s="1">
        <f t="shared" si="40"/>
        <v>14318.988480187374</v>
      </c>
      <c r="I395" s="1"/>
    </row>
    <row r="396" spans="1:9" x14ac:dyDescent="0.2">
      <c r="A396" s="6" t="s">
        <v>102</v>
      </c>
      <c r="B396" s="15" t="s">
        <v>103</v>
      </c>
      <c r="D396" s="6" t="s">
        <v>126</v>
      </c>
      <c r="E396" s="15" t="s">
        <v>127</v>
      </c>
      <c r="F396" s="1">
        <v>118070.20999999998</v>
      </c>
      <c r="G396" s="22">
        <f>G390</f>
        <v>0.11260000920198443</v>
      </c>
      <c r="H396" s="1">
        <f t="shared" si="40"/>
        <v>13294.706732480232</v>
      </c>
      <c r="I396" s="1"/>
    </row>
    <row r="397" spans="1:9" ht="13.5" thickBot="1" x14ac:dyDescent="0.25">
      <c r="A397" s="6" t="s">
        <v>286</v>
      </c>
      <c r="F397" s="8">
        <f>SUM(F390:F396)</f>
        <v>4.0000000022700988E-2</v>
      </c>
      <c r="G397" s="19"/>
      <c r="H397" s="8">
        <f>SUM(H390:H396)</f>
        <v>4.5040003660687944E-3</v>
      </c>
      <c r="I397" s="1"/>
    </row>
    <row r="398" spans="1:9" ht="13.5" thickTop="1" x14ac:dyDescent="0.2">
      <c r="C398" s="13"/>
      <c r="F398" s="9"/>
      <c r="G398" s="19"/>
      <c r="H398" s="1"/>
      <c r="I398" s="1"/>
    </row>
    <row r="399" spans="1:9" ht="13.5" thickBot="1" x14ac:dyDescent="0.25">
      <c r="A399" s="7" t="s">
        <v>0</v>
      </c>
      <c r="B399" s="4" t="s">
        <v>1</v>
      </c>
      <c r="C399" s="10" t="s">
        <v>340</v>
      </c>
      <c r="D399" s="7" t="s">
        <v>2</v>
      </c>
      <c r="E399" s="4" t="s">
        <v>3</v>
      </c>
      <c r="F399" s="5" t="s">
        <v>244</v>
      </c>
      <c r="G399" s="16" t="s">
        <v>348</v>
      </c>
      <c r="H399" s="3" t="s">
        <v>339</v>
      </c>
    </row>
    <row r="400" spans="1:9" x14ac:dyDescent="0.2">
      <c r="A400" s="6" t="s">
        <v>104</v>
      </c>
      <c r="B400" s="15" t="s">
        <v>105</v>
      </c>
      <c r="C400" s="11" t="s">
        <v>349</v>
      </c>
      <c r="D400" s="6" t="s">
        <v>6</v>
      </c>
      <c r="E400" s="15" t="s">
        <v>7</v>
      </c>
      <c r="F400" s="1">
        <v>-23295010.610000003</v>
      </c>
      <c r="G400" s="18">
        <f>H400/F400</f>
        <v>0.10839999999467695</v>
      </c>
      <c r="H400" s="1">
        <v>-2525179.15</v>
      </c>
      <c r="I400" s="1"/>
    </row>
    <row r="401" spans="1:9" x14ac:dyDescent="0.2">
      <c r="A401" s="6" t="s">
        <v>104</v>
      </c>
      <c r="B401" s="15" t="s">
        <v>105</v>
      </c>
      <c r="D401" s="6" t="s">
        <v>226</v>
      </c>
      <c r="E401" s="15" t="s">
        <v>227</v>
      </c>
      <c r="F401" s="1">
        <v>4938.7799999999988</v>
      </c>
      <c r="G401" s="20">
        <f>G400</f>
        <v>0.10839999999467695</v>
      </c>
      <c r="H401" s="1">
        <f>F401*G401</f>
        <v>535.36375197371046</v>
      </c>
      <c r="I401" s="1"/>
    </row>
    <row r="402" spans="1:9" x14ac:dyDescent="0.2">
      <c r="A402" s="6" t="s">
        <v>104</v>
      </c>
      <c r="B402" s="15" t="s">
        <v>105</v>
      </c>
      <c r="D402" s="6" t="s">
        <v>122</v>
      </c>
      <c r="E402" s="15" t="s">
        <v>123</v>
      </c>
      <c r="F402" s="1">
        <v>3093735.0299999993</v>
      </c>
      <c r="G402" s="20">
        <f>G400</f>
        <v>0.10839999999467695</v>
      </c>
      <c r="H402" s="1">
        <f t="shared" ref="H402:H409" si="41">F402*G402</f>
        <v>335360.87723553181</v>
      </c>
      <c r="I402" s="1"/>
    </row>
    <row r="403" spans="1:9" x14ac:dyDescent="0.2">
      <c r="A403" s="6" t="s">
        <v>104</v>
      </c>
      <c r="B403" s="15" t="s">
        <v>105</v>
      </c>
      <c r="D403" s="6" t="s">
        <v>120</v>
      </c>
      <c r="E403" s="15" t="s">
        <v>121</v>
      </c>
      <c r="F403" s="1">
        <v>10826611.949999999</v>
      </c>
      <c r="G403" s="20">
        <f>G400</f>
        <v>0.10839999999467695</v>
      </c>
      <c r="H403" s="1">
        <f t="shared" si="41"/>
        <v>1173604.7353223693</v>
      </c>
      <c r="I403" s="1"/>
    </row>
    <row r="404" spans="1:9" x14ac:dyDescent="0.2">
      <c r="A404" s="6" t="s">
        <v>104</v>
      </c>
      <c r="B404" s="15" t="s">
        <v>105</v>
      </c>
      <c r="D404" s="6" t="s">
        <v>114</v>
      </c>
      <c r="E404" s="15" t="s">
        <v>115</v>
      </c>
      <c r="F404" s="1">
        <v>-10983.4</v>
      </c>
      <c r="G404" s="20">
        <f>G400</f>
        <v>0.10839999999467695</v>
      </c>
      <c r="H404" s="1">
        <f t="shared" si="41"/>
        <v>-1190.6005599415348</v>
      </c>
      <c r="I404" s="1"/>
    </row>
    <row r="405" spans="1:9" x14ac:dyDescent="0.2">
      <c r="A405" s="6" t="s">
        <v>104</v>
      </c>
      <c r="B405" s="15" t="s">
        <v>105</v>
      </c>
      <c r="D405" s="6" t="s">
        <v>174</v>
      </c>
      <c r="E405" s="15" t="s">
        <v>175</v>
      </c>
      <c r="F405" s="1">
        <v>3455671.6400000029</v>
      </c>
      <c r="G405" s="20">
        <f>G400</f>
        <v>0.10839999999467695</v>
      </c>
      <c r="H405" s="1">
        <f t="shared" si="41"/>
        <v>374594.80575760559</v>
      </c>
      <c r="I405" s="1"/>
    </row>
    <row r="406" spans="1:9" x14ac:dyDescent="0.2">
      <c r="A406" s="6" t="s">
        <v>104</v>
      </c>
      <c r="B406" s="15" t="s">
        <v>105</v>
      </c>
      <c r="D406" s="6" t="s">
        <v>178</v>
      </c>
      <c r="E406" s="15" t="s">
        <v>179</v>
      </c>
      <c r="F406" s="1">
        <v>14618.66</v>
      </c>
      <c r="G406" s="20">
        <f>G400</f>
        <v>0.10839999999467695</v>
      </c>
      <c r="H406" s="1">
        <f t="shared" si="41"/>
        <v>1584.6627439221841</v>
      </c>
      <c r="I406" s="1"/>
    </row>
    <row r="407" spans="1:9" x14ac:dyDescent="0.2">
      <c r="A407" s="6" t="s">
        <v>104</v>
      </c>
      <c r="B407" s="15" t="s">
        <v>105</v>
      </c>
      <c r="D407" s="6" t="s">
        <v>126</v>
      </c>
      <c r="E407" s="15" t="s">
        <v>127</v>
      </c>
      <c r="F407" s="1">
        <v>5275910.47</v>
      </c>
      <c r="G407" s="20">
        <f>G400</f>
        <v>0.10839999999467695</v>
      </c>
      <c r="H407" s="1">
        <f t="shared" si="41"/>
        <v>571908.69491991599</v>
      </c>
      <c r="I407" s="1"/>
    </row>
    <row r="408" spans="1:9" x14ac:dyDescent="0.2">
      <c r="A408" s="6" t="s">
        <v>104</v>
      </c>
      <c r="B408" s="15" t="s">
        <v>105</v>
      </c>
      <c r="D408" s="6" t="s">
        <v>176</v>
      </c>
      <c r="E408" s="15" t="s">
        <v>177</v>
      </c>
      <c r="F408" s="1">
        <v>627620.03999999992</v>
      </c>
      <c r="G408" s="20">
        <f>G400</f>
        <v>0.10839999999467695</v>
      </c>
      <c r="H408" s="1">
        <f t="shared" si="41"/>
        <v>68034.012332659142</v>
      </c>
      <c r="I408" s="1"/>
    </row>
    <row r="409" spans="1:9" x14ac:dyDescent="0.2">
      <c r="A409" s="6" t="s">
        <v>104</v>
      </c>
      <c r="B409" s="15" t="s">
        <v>105</v>
      </c>
      <c r="D409" s="6" t="s">
        <v>186</v>
      </c>
      <c r="E409" s="15" t="s">
        <v>187</v>
      </c>
      <c r="F409" s="1">
        <v>6887.4900000000007</v>
      </c>
      <c r="G409" s="20">
        <f>G400</f>
        <v>0.10839999999467695</v>
      </c>
      <c r="H409" s="1">
        <f t="shared" si="41"/>
        <v>746.60391596333761</v>
      </c>
      <c r="I409" s="1"/>
    </row>
    <row r="410" spans="1:9" ht="13.5" thickBot="1" x14ac:dyDescent="0.25">
      <c r="A410" s="6" t="s">
        <v>287</v>
      </c>
      <c r="F410" s="8">
        <f>SUM(F400:F409)</f>
        <v>4.9999996680526237E-2</v>
      </c>
      <c r="G410" s="19"/>
      <c r="H410" s="8">
        <f>SUM(H400:H409)</f>
        <v>5.4199994203827373E-3</v>
      </c>
      <c r="I410" s="1"/>
    </row>
    <row r="411" spans="1:9" ht="13.5" thickTop="1" x14ac:dyDescent="0.2">
      <c r="F411" s="9"/>
      <c r="G411" s="19"/>
      <c r="H411" s="1"/>
      <c r="I411" s="1"/>
    </row>
    <row r="412" spans="1:9" ht="13.5" thickBot="1" x14ac:dyDescent="0.25">
      <c r="A412" s="7" t="s">
        <v>0</v>
      </c>
      <c r="B412" s="4" t="s">
        <v>1</v>
      </c>
      <c r="C412" s="10" t="s">
        <v>340</v>
      </c>
      <c r="D412" s="7" t="s">
        <v>2</v>
      </c>
      <c r="E412" s="4" t="s">
        <v>3</v>
      </c>
      <c r="F412" s="5" t="s">
        <v>244</v>
      </c>
      <c r="G412" s="16" t="s">
        <v>348</v>
      </c>
      <c r="H412" s="3" t="s">
        <v>339</v>
      </c>
    </row>
    <row r="413" spans="1:9" x14ac:dyDescent="0.2">
      <c r="A413" s="6" t="s">
        <v>118</v>
      </c>
      <c r="B413" s="15" t="s">
        <v>119</v>
      </c>
      <c r="C413" s="11" t="s">
        <v>341</v>
      </c>
      <c r="D413" s="6" t="s">
        <v>6</v>
      </c>
      <c r="E413" s="15" t="s">
        <v>7</v>
      </c>
      <c r="F413" s="1">
        <v>-1391897.7699999998</v>
      </c>
      <c r="G413" s="18">
        <f>H413/F413</f>
        <v>0.10840000842877995</v>
      </c>
      <c r="H413" s="1">
        <v>-150881.72999999998</v>
      </c>
      <c r="I413" s="1"/>
    </row>
    <row r="414" spans="1:9" x14ac:dyDescent="0.2">
      <c r="A414" s="6" t="s">
        <v>118</v>
      </c>
      <c r="B414" s="15" t="s">
        <v>119</v>
      </c>
      <c r="D414" s="6" t="s">
        <v>122</v>
      </c>
      <c r="E414" s="15" t="s">
        <v>123</v>
      </c>
      <c r="F414" s="1">
        <v>287349.78000000003</v>
      </c>
      <c r="G414" s="20">
        <f>G413</f>
        <v>0.10840000842877995</v>
      </c>
      <c r="H414" s="1">
        <f>F414*G414</f>
        <v>31148.718574008068</v>
      </c>
      <c r="I414" s="1"/>
    </row>
    <row r="415" spans="1:9" x14ac:dyDescent="0.2">
      <c r="A415" s="6" t="s">
        <v>118</v>
      </c>
      <c r="B415" s="15" t="s">
        <v>119</v>
      </c>
      <c r="D415" s="6" t="s">
        <v>120</v>
      </c>
      <c r="E415" s="15" t="s">
        <v>121</v>
      </c>
      <c r="F415" s="1">
        <v>736266.60000000009</v>
      </c>
      <c r="G415" s="20">
        <f>G413</f>
        <v>0.10840000842877995</v>
      </c>
      <c r="H415" s="1">
        <f t="shared" ref="H415:H418" si="42">F415*G415</f>
        <v>79811.305645829168</v>
      </c>
      <c r="I415" s="1"/>
    </row>
    <row r="416" spans="1:9" x14ac:dyDescent="0.2">
      <c r="A416" s="6" t="s">
        <v>118</v>
      </c>
      <c r="B416" s="15" t="s">
        <v>119</v>
      </c>
      <c r="D416" s="6" t="s">
        <v>114</v>
      </c>
      <c r="E416" s="15" t="s">
        <v>115</v>
      </c>
      <c r="F416" s="1">
        <v>-22633.11</v>
      </c>
      <c r="G416" s="20">
        <f>G413</f>
        <v>0.10840000842877995</v>
      </c>
      <c r="H416" s="1">
        <f t="shared" si="42"/>
        <v>-2453.4293147695039</v>
      </c>
      <c r="I416" s="1"/>
    </row>
    <row r="417" spans="1:9" x14ac:dyDescent="0.2">
      <c r="A417" s="6" t="s">
        <v>118</v>
      </c>
      <c r="B417" s="15" t="s">
        <v>119</v>
      </c>
      <c r="D417" s="6" t="s">
        <v>174</v>
      </c>
      <c r="E417" s="15" t="s">
        <v>175</v>
      </c>
      <c r="F417" s="1">
        <v>23900.84</v>
      </c>
      <c r="G417" s="20">
        <f>G413</f>
        <v>0.10840000842877995</v>
      </c>
      <c r="H417" s="1">
        <f t="shared" si="42"/>
        <v>2590.8512574549209</v>
      </c>
      <c r="I417" s="1"/>
    </row>
    <row r="418" spans="1:9" x14ac:dyDescent="0.2">
      <c r="A418" s="6" t="s">
        <v>118</v>
      </c>
      <c r="B418" s="15" t="s">
        <v>119</v>
      </c>
      <c r="D418" s="6" t="s">
        <v>126</v>
      </c>
      <c r="E418" s="15" t="s">
        <v>127</v>
      </c>
      <c r="F418" s="1">
        <v>367013.70000000007</v>
      </c>
      <c r="G418" s="20">
        <f>G413</f>
        <v>0.10840000842877995</v>
      </c>
      <c r="H418" s="1">
        <f t="shared" si="42"/>
        <v>39784.288173477726</v>
      </c>
      <c r="I418" s="1"/>
    </row>
    <row r="419" spans="1:9" ht="13.5" thickBot="1" x14ac:dyDescent="0.25">
      <c r="A419" s="6" t="s">
        <v>288</v>
      </c>
      <c r="F419" s="8">
        <f>SUM(F413:F418)</f>
        <v>4.0000000444706529E-2</v>
      </c>
      <c r="G419" s="19"/>
      <c r="H419" s="8">
        <f>SUM(H413:H418)</f>
        <v>4.3360003910493106E-3</v>
      </c>
      <c r="I419" s="1"/>
    </row>
    <row r="420" spans="1:9" ht="13.5" thickTop="1" x14ac:dyDescent="0.2">
      <c r="F420" s="9"/>
      <c r="G420" s="19"/>
      <c r="H420" s="1"/>
      <c r="I420" s="1"/>
    </row>
    <row r="421" spans="1:9" ht="13.5" thickBot="1" x14ac:dyDescent="0.25">
      <c r="A421" s="7" t="s">
        <v>0</v>
      </c>
      <c r="B421" s="4" t="s">
        <v>1</v>
      </c>
      <c r="C421" s="10" t="s">
        <v>340</v>
      </c>
      <c r="D421" s="7" t="s">
        <v>2</v>
      </c>
      <c r="E421" s="4" t="s">
        <v>3</v>
      </c>
      <c r="F421" s="5" t="s">
        <v>244</v>
      </c>
      <c r="G421" s="16" t="s">
        <v>348</v>
      </c>
      <c r="H421" s="3" t="s">
        <v>339</v>
      </c>
    </row>
    <row r="422" spans="1:9" x14ac:dyDescent="0.2">
      <c r="A422" s="6" t="s">
        <v>110</v>
      </c>
      <c r="B422" s="15" t="s">
        <v>111</v>
      </c>
      <c r="C422" s="11" t="s">
        <v>341</v>
      </c>
      <c r="D422" s="6" t="s">
        <v>6</v>
      </c>
      <c r="E422" s="15" t="s">
        <v>7</v>
      </c>
      <c r="F422" s="1">
        <v>-794524.90000000026</v>
      </c>
      <c r="G422" s="18">
        <f>H422/F422</f>
        <v>0.10840000105723557</v>
      </c>
      <c r="H422" s="1">
        <v>-86126.500000000015</v>
      </c>
      <c r="I422" s="1"/>
    </row>
    <row r="423" spans="1:9" x14ac:dyDescent="0.2">
      <c r="A423" s="6" t="s">
        <v>110</v>
      </c>
      <c r="B423" s="15" t="s">
        <v>111</v>
      </c>
      <c r="D423" s="6" t="s">
        <v>122</v>
      </c>
      <c r="E423" s="15" t="s">
        <v>123</v>
      </c>
      <c r="F423" s="1">
        <v>139787.81000000003</v>
      </c>
      <c r="G423" s="20">
        <f>G422</f>
        <v>0.10840000105723557</v>
      </c>
      <c r="H423" s="1">
        <f>F423*G423</f>
        <v>15152.998751788647</v>
      </c>
      <c r="I423" s="1"/>
    </row>
    <row r="424" spans="1:9" x14ac:dyDescent="0.2">
      <c r="A424" s="6" t="s">
        <v>110</v>
      </c>
      <c r="B424" s="15" t="s">
        <v>111</v>
      </c>
      <c r="D424" s="6" t="s">
        <v>120</v>
      </c>
      <c r="E424" s="15" t="s">
        <v>121</v>
      </c>
      <c r="F424" s="1">
        <v>459594.65999999992</v>
      </c>
      <c r="G424" s="20">
        <f>G422</f>
        <v>0.10840000105723557</v>
      </c>
      <c r="H424" s="1">
        <f t="shared" ref="H424:H427" si="43">F424*G424</f>
        <v>49820.061629899814</v>
      </c>
      <c r="I424" s="1"/>
    </row>
    <row r="425" spans="1:9" x14ac:dyDescent="0.2">
      <c r="A425" s="6" t="s">
        <v>110</v>
      </c>
      <c r="B425" s="15" t="s">
        <v>111</v>
      </c>
      <c r="D425" s="6" t="s">
        <v>114</v>
      </c>
      <c r="E425" s="15" t="s">
        <v>115</v>
      </c>
      <c r="F425" s="1">
        <v>-17728.89</v>
      </c>
      <c r="G425" s="20">
        <f>G422</f>
        <v>0.10840000105723557</v>
      </c>
      <c r="H425" s="1">
        <f t="shared" si="43"/>
        <v>-1921.8116947436131</v>
      </c>
      <c r="I425" s="1"/>
    </row>
    <row r="426" spans="1:9" x14ac:dyDescent="0.2">
      <c r="A426" s="6" t="s">
        <v>110</v>
      </c>
      <c r="B426" s="15" t="s">
        <v>111</v>
      </c>
      <c r="D426" s="6" t="s">
        <v>174</v>
      </c>
      <c r="E426" s="15" t="s">
        <v>175</v>
      </c>
      <c r="F426" s="1">
        <v>7580.7300000000005</v>
      </c>
      <c r="G426" s="20">
        <f>G422</f>
        <v>0.10840000105723557</v>
      </c>
      <c r="H426" s="1">
        <f t="shared" si="43"/>
        <v>821.75114001461748</v>
      </c>
      <c r="I426" s="1"/>
    </row>
    <row r="427" spans="1:9" x14ac:dyDescent="0.2">
      <c r="A427" s="6" t="s">
        <v>110</v>
      </c>
      <c r="B427" s="15" t="s">
        <v>111</v>
      </c>
      <c r="D427" s="6" t="s">
        <v>126</v>
      </c>
      <c r="E427" s="15" t="s">
        <v>127</v>
      </c>
      <c r="F427" s="1">
        <v>205290.62000000011</v>
      </c>
      <c r="G427" s="20">
        <f>G422</f>
        <v>0.10840000105723557</v>
      </c>
      <c r="H427" s="1">
        <f t="shared" si="43"/>
        <v>22253.503425040559</v>
      </c>
      <c r="I427" s="1"/>
    </row>
    <row r="428" spans="1:9" ht="13.5" thickBot="1" x14ac:dyDescent="0.25">
      <c r="A428" s="6" t="s">
        <v>289</v>
      </c>
      <c r="F428" s="8">
        <f>SUM(F422:F427)</f>
        <v>2.9999999824212864E-2</v>
      </c>
      <c r="G428" s="19"/>
      <c r="H428" s="8">
        <f>SUM(H422:H427)</f>
        <v>3.252000009524636E-3</v>
      </c>
      <c r="I428" s="1"/>
    </row>
    <row r="429" spans="1:9" ht="13.5" thickTop="1" x14ac:dyDescent="0.2">
      <c r="F429" s="9"/>
      <c r="G429" s="19"/>
      <c r="H429" s="1"/>
      <c r="I429" s="1"/>
    </row>
    <row r="430" spans="1:9" ht="13.5" thickBot="1" x14ac:dyDescent="0.25">
      <c r="A430" s="7" t="s">
        <v>0</v>
      </c>
      <c r="B430" s="4" t="s">
        <v>1</v>
      </c>
      <c r="C430" s="10" t="s">
        <v>340</v>
      </c>
      <c r="D430" s="7" t="s">
        <v>2</v>
      </c>
      <c r="E430" s="4" t="s">
        <v>3</v>
      </c>
      <c r="F430" s="5" t="s">
        <v>244</v>
      </c>
      <c r="G430" s="16" t="s">
        <v>348</v>
      </c>
      <c r="H430" s="3" t="s">
        <v>339</v>
      </c>
    </row>
    <row r="431" spans="1:9" x14ac:dyDescent="0.2">
      <c r="A431" s="6" t="s">
        <v>164</v>
      </c>
      <c r="B431" s="15" t="s">
        <v>165</v>
      </c>
      <c r="C431" s="11" t="s">
        <v>341</v>
      </c>
      <c r="D431" s="6" t="s">
        <v>6</v>
      </c>
      <c r="E431" s="15" t="s">
        <v>7</v>
      </c>
      <c r="F431" s="1">
        <v>-5482645.169999999</v>
      </c>
      <c r="G431" s="18">
        <f>H431/F431</f>
        <v>0.10840000247544747</v>
      </c>
      <c r="H431" s="1">
        <v>-594318.75</v>
      </c>
      <c r="I431" s="1"/>
    </row>
    <row r="432" spans="1:9" x14ac:dyDescent="0.2">
      <c r="A432" s="6" t="s">
        <v>164</v>
      </c>
      <c r="B432" s="15" t="s">
        <v>165</v>
      </c>
      <c r="D432" s="6" t="s">
        <v>204</v>
      </c>
      <c r="E432" s="15" t="s">
        <v>205</v>
      </c>
      <c r="F432" s="1">
        <v>701.25</v>
      </c>
      <c r="G432" s="20">
        <f>G431</f>
        <v>0.10840000247544747</v>
      </c>
      <c r="H432" s="1">
        <f>F432*G432</f>
        <v>76.015501735907534</v>
      </c>
      <c r="I432" s="1"/>
    </row>
    <row r="433" spans="1:9" x14ac:dyDescent="0.2">
      <c r="A433" s="6" t="s">
        <v>164</v>
      </c>
      <c r="B433" s="15" t="s">
        <v>165</v>
      </c>
      <c r="D433" s="6" t="s">
        <v>122</v>
      </c>
      <c r="E433" s="15" t="s">
        <v>123</v>
      </c>
      <c r="F433" s="1">
        <v>686443.81000000029</v>
      </c>
      <c r="G433" s="20">
        <f>G431</f>
        <v>0.10840000247544747</v>
      </c>
      <c r="H433" s="1">
        <f t="shared" ref="H433:H442" si="44">F433*G433</f>
        <v>74410.510703255626</v>
      </c>
      <c r="I433" s="1"/>
    </row>
    <row r="434" spans="1:9" x14ac:dyDescent="0.2">
      <c r="A434" s="6" t="s">
        <v>164</v>
      </c>
      <c r="B434" s="15" t="s">
        <v>165</v>
      </c>
      <c r="D434" s="6" t="s">
        <v>194</v>
      </c>
      <c r="E434" s="15" t="s">
        <v>195</v>
      </c>
      <c r="F434" s="1">
        <v>-2797.88</v>
      </c>
      <c r="G434" s="20">
        <f>G431</f>
        <v>0.10840000247544747</v>
      </c>
      <c r="H434" s="1">
        <f t="shared" si="44"/>
        <v>-303.29019892600496</v>
      </c>
      <c r="I434" s="1"/>
    </row>
    <row r="435" spans="1:9" x14ac:dyDescent="0.2">
      <c r="A435" s="6" t="s">
        <v>164</v>
      </c>
      <c r="B435" s="15" t="s">
        <v>165</v>
      </c>
      <c r="D435" s="6" t="s">
        <v>120</v>
      </c>
      <c r="E435" s="15" t="s">
        <v>121</v>
      </c>
      <c r="F435" s="1">
        <v>3136744.8299999991</v>
      </c>
      <c r="G435" s="20">
        <f>G431</f>
        <v>0.10840000247544747</v>
      </c>
      <c r="H435" s="1">
        <f t="shared" si="44"/>
        <v>340023.14733684697</v>
      </c>
      <c r="I435" s="1"/>
    </row>
    <row r="436" spans="1:9" x14ac:dyDescent="0.2">
      <c r="A436" s="6" t="s">
        <v>164</v>
      </c>
      <c r="B436" s="15" t="s">
        <v>165</v>
      </c>
      <c r="D436" s="6" t="s">
        <v>114</v>
      </c>
      <c r="E436" s="15" t="s">
        <v>115</v>
      </c>
      <c r="F436" s="1">
        <v>115910.65999999999</v>
      </c>
      <c r="G436" s="20">
        <f>G431</f>
        <v>0.10840000247544747</v>
      </c>
      <c r="H436" s="1">
        <f t="shared" si="44"/>
        <v>12564.715830930749</v>
      </c>
      <c r="I436" s="1"/>
    </row>
    <row r="437" spans="1:9" x14ac:dyDescent="0.2">
      <c r="A437" s="6" t="s">
        <v>164</v>
      </c>
      <c r="B437" s="15" t="s">
        <v>165</v>
      </c>
      <c r="D437" s="6" t="s">
        <v>174</v>
      </c>
      <c r="E437" s="15" t="s">
        <v>175</v>
      </c>
      <c r="F437" s="1">
        <v>67889.260000000009</v>
      </c>
      <c r="G437" s="20">
        <f>G431</f>
        <v>0.10840000247544747</v>
      </c>
      <c r="H437" s="1">
        <f t="shared" si="44"/>
        <v>7359.1959520562978</v>
      </c>
      <c r="I437" s="1"/>
    </row>
    <row r="438" spans="1:9" x14ac:dyDescent="0.2">
      <c r="A438" s="6" t="s">
        <v>164</v>
      </c>
      <c r="B438" s="15" t="s">
        <v>165</v>
      </c>
      <c r="D438" s="6" t="s">
        <v>178</v>
      </c>
      <c r="E438" s="15" t="s">
        <v>179</v>
      </c>
      <c r="F438" s="1">
        <v>400.89</v>
      </c>
      <c r="G438" s="20">
        <f>G431</f>
        <v>0.10840000247544747</v>
      </c>
      <c r="H438" s="1">
        <f t="shared" si="44"/>
        <v>43.456476992382136</v>
      </c>
      <c r="I438" s="1"/>
    </row>
    <row r="439" spans="1:9" x14ac:dyDescent="0.2">
      <c r="A439" s="6" t="s">
        <v>164</v>
      </c>
      <c r="B439" s="15" t="s">
        <v>165</v>
      </c>
      <c r="D439" s="6" t="s">
        <v>126</v>
      </c>
      <c r="E439" s="15" t="s">
        <v>127</v>
      </c>
      <c r="F439" s="1">
        <v>1449420.9999999998</v>
      </c>
      <c r="G439" s="20">
        <f>G431</f>
        <v>0.10840000247544747</v>
      </c>
      <c r="H439" s="1">
        <f t="shared" si="44"/>
        <v>157117.23998796553</v>
      </c>
      <c r="I439" s="1"/>
    </row>
    <row r="440" spans="1:9" x14ac:dyDescent="0.2">
      <c r="A440" s="6" t="s">
        <v>164</v>
      </c>
      <c r="B440" s="15" t="s">
        <v>165</v>
      </c>
      <c r="D440" s="6" t="s">
        <v>216</v>
      </c>
      <c r="E440" s="15" t="s">
        <v>217</v>
      </c>
      <c r="F440" s="1">
        <v>243.56</v>
      </c>
      <c r="G440" s="20">
        <f>G431</f>
        <v>0.10840000247544747</v>
      </c>
      <c r="H440" s="1">
        <f t="shared" si="44"/>
        <v>26.401904602919984</v>
      </c>
      <c r="I440" s="1"/>
    </row>
    <row r="441" spans="1:9" x14ac:dyDescent="0.2">
      <c r="A441" s="6" t="s">
        <v>164</v>
      </c>
      <c r="B441" s="15" t="s">
        <v>165</v>
      </c>
      <c r="D441" s="6" t="s">
        <v>176</v>
      </c>
      <c r="E441" s="15" t="s">
        <v>177</v>
      </c>
      <c r="F441" s="1">
        <v>24114.109999999997</v>
      </c>
      <c r="G441" s="20">
        <f>G431</f>
        <v>0.10840000247544747</v>
      </c>
      <c r="H441" s="1">
        <f t="shared" si="44"/>
        <v>2613.9695836932124</v>
      </c>
      <c r="I441" s="1"/>
    </row>
    <row r="442" spans="1:9" x14ac:dyDescent="0.2">
      <c r="A442" s="6" t="s">
        <v>164</v>
      </c>
      <c r="B442" s="15" t="s">
        <v>165</v>
      </c>
      <c r="D442" s="6" t="s">
        <v>186</v>
      </c>
      <c r="E442" s="15" t="s">
        <v>187</v>
      </c>
      <c r="F442" s="1">
        <v>3573.62</v>
      </c>
      <c r="G442" s="20">
        <f>G431</f>
        <v>0.10840000247544747</v>
      </c>
      <c r="H442" s="1">
        <f t="shared" si="44"/>
        <v>387.38041684630855</v>
      </c>
      <c r="I442" s="1"/>
    </row>
    <row r="443" spans="1:9" ht="13.5" thickBot="1" x14ac:dyDescent="0.25">
      <c r="A443" s="6" t="s">
        <v>290</v>
      </c>
      <c r="F443" s="8">
        <f>SUM(F431:F442)</f>
        <v>-5.9999999629326339E-2</v>
      </c>
      <c r="G443" s="19"/>
      <c r="H443" s="8">
        <f>SUM(H431:H442)</f>
        <v>-6.5040000243925533E-3</v>
      </c>
      <c r="I443" s="1"/>
    </row>
    <row r="444" spans="1:9" ht="13.5" thickTop="1" x14ac:dyDescent="0.2">
      <c r="F444" s="9"/>
      <c r="G444" s="19"/>
      <c r="H444" s="1"/>
      <c r="I444" s="1"/>
    </row>
    <row r="445" spans="1:9" ht="13.5" thickBot="1" x14ac:dyDescent="0.25">
      <c r="A445" s="7" t="s">
        <v>0</v>
      </c>
      <c r="B445" s="4" t="s">
        <v>1</v>
      </c>
      <c r="C445" s="10" t="s">
        <v>340</v>
      </c>
      <c r="D445" s="7" t="s">
        <v>2</v>
      </c>
      <c r="E445" s="4" t="s">
        <v>3</v>
      </c>
      <c r="F445" s="5" t="s">
        <v>244</v>
      </c>
      <c r="G445" s="16" t="s">
        <v>348</v>
      </c>
      <c r="H445" s="3" t="s">
        <v>339</v>
      </c>
    </row>
    <row r="446" spans="1:9" x14ac:dyDescent="0.2">
      <c r="A446" s="6" t="s">
        <v>124</v>
      </c>
      <c r="B446" s="15" t="s">
        <v>125</v>
      </c>
      <c r="C446" s="11" t="s">
        <v>341</v>
      </c>
      <c r="D446" s="6" t="s">
        <v>6</v>
      </c>
      <c r="E446" s="15" t="s">
        <v>7</v>
      </c>
      <c r="F446" s="1">
        <v>-2085016.6400000001</v>
      </c>
      <c r="G446" s="18">
        <f>H446/F446</f>
        <v>0.10871471030562134</v>
      </c>
      <c r="H446" s="1">
        <v>-226671.97999999998</v>
      </c>
      <c r="I446" s="1"/>
    </row>
    <row r="447" spans="1:9" x14ac:dyDescent="0.2">
      <c r="A447" s="6" t="s">
        <v>124</v>
      </c>
      <c r="B447" s="15" t="s">
        <v>125</v>
      </c>
      <c r="D447" s="6" t="s">
        <v>122</v>
      </c>
      <c r="E447" s="15" t="s">
        <v>123</v>
      </c>
      <c r="F447" s="1">
        <v>322.31</v>
      </c>
      <c r="G447" s="20">
        <f>G446</f>
        <v>0.10871471030562134</v>
      </c>
      <c r="H447" s="1">
        <f>F447*G447</f>
        <v>35.039838278604812</v>
      </c>
      <c r="I447" s="1"/>
    </row>
    <row r="448" spans="1:9" x14ac:dyDescent="0.2">
      <c r="A448" s="6" t="s">
        <v>124</v>
      </c>
      <c r="B448" s="15" t="s">
        <v>125</v>
      </c>
      <c r="D448" s="6" t="s">
        <v>120</v>
      </c>
      <c r="E448" s="15" t="s">
        <v>121</v>
      </c>
      <c r="F448" s="1">
        <v>1573.52</v>
      </c>
      <c r="G448" s="20">
        <f>G446</f>
        <v>0.10871471030562134</v>
      </c>
      <c r="H448" s="1">
        <f t="shared" ref="H448:H454" si="45">F448*G448</f>
        <v>171.0647709601013</v>
      </c>
      <c r="I448" s="1"/>
    </row>
    <row r="449" spans="1:9" x14ac:dyDescent="0.2">
      <c r="A449" s="6" t="s">
        <v>124</v>
      </c>
      <c r="B449" s="15" t="s">
        <v>125</v>
      </c>
      <c r="D449" s="6" t="s">
        <v>114</v>
      </c>
      <c r="E449" s="15" t="s">
        <v>115</v>
      </c>
      <c r="F449" s="1">
        <v>1312784.5199999998</v>
      </c>
      <c r="G449" s="20">
        <f>G446</f>
        <v>0.10871471030562134</v>
      </c>
      <c r="H449" s="1">
        <f t="shared" si="45"/>
        <v>142718.98878550413</v>
      </c>
      <c r="I449" s="1"/>
    </row>
    <row r="450" spans="1:9" x14ac:dyDescent="0.2">
      <c r="A450" s="6" t="s">
        <v>124</v>
      </c>
      <c r="B450" s="15" t="s">
        <v>125</v>
      </c>
      <c r="D450" s="6" t="s">
        <v>174</v>
      </c>
      <c r="E450" s="15" t="s">
        <v>175</v>
      </c>
      <c r="F450" s="1">
        <v>443104.60999999987</v>
      </c>
      <c r="G450" s="20">
        <f>G446</f>
        <v>0.10871471030562134</v>
      </c>
      <c r="H450" s="1">
        <f t="shared" si="45"/>
        <v>48171.989311235309</v>
      </c>
      <c r="I450" s="1"/>
    </row>
    <row r="451" spans="1:9" x14ac:dyDescent="0.2">
      <c r="A451" s="6" t="s">
        <v>124</v>
      </c>
      <c r="B451" s="15" t="s">
        <v>125</v>
      </c>
      <c r="D451" s="6" t="s">
        <v>178</v>
      </c>
      <c r="E451" s="15" t="s">
        <v>179</v>
      </c>
      <c r="F451" s="1">
        <v>169.4</v>
      </c>
      <c r="G451" s="20">
        <f>G446</f>
        <v>0.10871471030562134</v>
      </c>
      <c r="H451" s="1">
        <f t="shared" si="45"/>
        <v>18.416271925772257</v>
      </c>
      <c r="I451" s="1"/>
    </row>
    <row r="452" spans="1:9" x14ac:dyDescent="0.2">
      <c r="A452" s="6" t="s">
        <v>124</v>
      </c>
      <c r="B452" s="15" t="s">
        <v>125</v>
      </c>
      <c r="D452" s="6" t="s">
        <v>126</v>
      </c>
      <c r="E452" s="15" t="s">
        <v>127</v>
      </c>
      <c r="F452" s="1">
        <v>474747.29999999981</v>
      </c>
      <c r="G452" s="20">
        <f>G446</f>
        <v>0.10871471030562134</v>
      </c>
      <c r="H452" s="1">
        <f t="shared" si="45"/>
        <v>51612.015187875884</v>
      </c>
      <c r="I452" s="1"/>
    </row>
    <row r="453" spans="1:9" x14ac:dyDescent="0.2">
      <c r="A453" s="6" t="s">
        <v>124</v>
      </c>
      <c r="B453" s="15" t="s">
        <v>125</v>
      </c>
      <c r="D453" s="6" t="s">
        <v>176</v>
      </c>
      <c r="E453" s="15" t="s">
        <v>177</v>
      </c>
      <c r="F453" s="1">
        <v>700</v>
      </c>
      <c r="G453" s="20">
        <f>G446</f>
        <v>0.10871471030562134</v>
      </c>
      <c r="H453" s="1">
        <f t="shared" si="45"/>
        <v>76.100297213934937</v>
      </c>
      <c r="I453" s="1"/>
    </row>
    <row r="454" spans="1:9" x14ac:dyDescent="0.2">
      <c r="A454" s="6" t="s">
        <v>124</v>
      </c>
      <c r="B454" s="15" t="s">
        <v>125</v>
      </c>
      <c r="D454" s="6" t="s">
        <v>186</v>
      </c>
      <c r="E454" s="15" t="s">
        <v>187</v>
      </c>
      <c r="F454" s="1">
        <v>4308.8500000000004</v>
      </c>
      <c r="G454" s="22">
        <f>G446</f>
        <v>0.10871471030562134</v>
      </c>
      <c r="H454" s="1">
        <f t="shared" si="45"/>
        <v>468.43537950037654</v>
      </c>
      <c r="I454" s="1"/>
    </row>
    <row r="455" spans="1:9" ht="13.5" thickBot="1" x14ac:dyDescent="0.25">
      <c r="A455" s="6" t="s">
        <v>291</v>
      </c>
      <c r="F455" s="8">
        <f>SUM(F446:F454)</f>
        <v>152693.86999999944</v>
      </c>
      <c r="G455" s="19"/>
      <c r="H455" s="8">
        <f>SUM(H446:H454)</f>
        <v>16600.06984249414</v>
      </c>
      <c r="I455" s="1"/>
    </row>
    <row r="456" spans="1:9" ht="13.5" thickTop="1" x14ac:dyDescent="0.2">
      <c r="F456" s="9"/>
      <c r="G456" s="19"/>
      <c r="H456" s="1"/>
      <c r="I456" s="1"/>
    </row>
    <row r="457" spans="1:9" ht="13.5" thickBot="1" x14ac:dyDescent="0.25">
      <c r="A457" s="7" t="s">
        <v>0</v>
      </c>
      <c r="B457" s="4" t="s">
        <v>1</v>
      </c>
      <c r="C457" s="10" t="s">
        <v>340</v>
      </c>
      <c r="D457" s="7" t="s">
        <v>2</v>
      </c>
      <c r="E457" s="4" t="s">
        <v>3</v>
      </c>
      <c r="F457" s="5" t="s">
        <v>244</v>
      </c>
      <c r="G457" s="16" t="s">
        <v>348</v>
      </c>
      <c r="H457" s="3" t="s">
        <v>339</v>
      </c>
    </row>
    <row r="458" spans="1:9" x14ac:dyDescent="0.2">
      <c r="A458" s="6" t="s">
        <v>38</v>
      </c>
      <c r="B458" s="12" t="s">
        <v>343</v>
      </c>
      <c r="C458" s="11" t="s">
        <v>350</v>
      </c>
      <c r="D458" s="6" t="s">
        <v>6</v>
      </c>
      <c r="E458" s="15" t="s">
        <v>7</v>
      </c>
      <c r="F458" s="1">
        <v>-275316.06</v>
      </c>
      <c r="G458" s="18">
        <f>H458/F458</f>
        <v>0.11260000597131894</v>
      </c>
      <c r="H458" s="1">
        <v>-31000.590000000004</v>
      </c>
      <c r="I458" s="1"/>
    </row>
    <row r="459" spans="1:9" x14ac:dyDescent="0.2">
      <c r="A459" s="6" t="s">
        <v>38</v>
      </c>
      <c r="B459" s="12" t="s">
        <v>343</v>
      </c>
      <c r="D459" s="6" t="s">
        <v>114</v>
      </c>
      <c r="E459" s="15" t="s">
        <v>115</v>
      </c>
      <c r="F459" s="1">
        <v>163770.19000000003</v>
      </c>
      <c r="G459" s="20">
        <f>G458</f>
        <v>0.11260000597131894</v>
      </c>
      <c r="H459" s="1">
        <f>F459*G459</f>
        <v>18440.524371924042</v>
      </c>
      <c r="I459" s="1"/>
    </row>
    <row r="460" spans="1:9" x14ac:dyDescent="0.2">
      <c r="A460" s="6" t="s">
        <v>38</v>
      </c>
      <c r="B460" s="12" t="s">
        <v>343</v>
      </c>
      <c r="D460" s="6" t="s">
        <v>174</v>
      </c>
      <c r="E460" s="15" t="s">
        <v>175</v>
      </c>
      <c r="F460" s="1">
        <v>19829.800000000007</v>
      </c>
      <c r="G460" s="20">
        <f>G458</f>
        <v>0.11260000597131894</v>
      </c>
      <c r="H460" s="1">
        <f t="shared" ref="H460:H462" si="46">F460*G460</f>
        <v>2232.8355984100613</v>
      </c>
      <c r="I460" s="1"/>
    </row>
    <row r="461" spans="1:9" x14ac:dyDescent="0.2">
      <c r="A461" s="6" t="s">
        <v>38</v>
      </c>
      <c r="B461" s="12" t="s">
        <v>343</v>
      </c>
      <c r="D461" s="6" t="s">
        <v>126</v>
      </c>
      <c r="E461" s="15" t="s">
        <v>127</v>
      </c>
      <c r="F461" s="1">
        <v>91353.140000000043</v>
      </c>
      <c r="G461" s="20">
        <f>G458</f>
        <v>0.11260000597131894</v>
      </c>
      <c r="H461" s="1">
        <f t="shared" si="46"/>
        <v>10286.36410949874</v>
      </c>
      <c r="I461" s="1"/>
    </row>
    <row r="462" spans="1:9" x14ac:dyDescent="0.2">
      <c r="A462" s="6" t="s">
        <v>38</v>
      </c>
      <c r="B462" s="12" t="s">
        <v>343</v>
      </c>
      <c r="D462" s="6" t="s">
        <v>186</v>
      </c>
      <c r="E462" s="15" t="s">
        <v>187</v>
      </c>
      <c r="F462" s="1">
        <v>362.92</v>
      </c>
      <c r="G462" s="20">
        <f>G458</f>
        <v>0.11260000597131894</v>
      </c>
      <c r="H462" s="1">
        <f t="shared" si="46"/>
        <v>40.864794167111071</v>
      </c>
      <c r="I462" s="1"/>
    </row>
    <row r="463" spans="1:9" ht="13.5" thickBot="1" x14ac:dyDescent="0.25">
      <c r="A463" s="6" t="s">
        <v>292</v>
      </c>
      <c r="F463" s="8">
        <f>SUM(F458:F462)</f>
        <v>-9.9999999202395884E-3</v>
      </c>
      <c r="G463" s="19"/>
      <c r="H463" s="8">
        <f>SUM(H458:H462)</f>
        <v>-1.1260000487851585E-3</v>
      </c>
      <c r="I463" s="1"/>
    </row>
    <row r="464" spans="1:9" ht="13.5" thickTop="1" x14ac:dyDescent="0.2">
      <c r="F464" s="9"/>
      <c r="G464" s="19"/>
      <c r="H464" s="1"/>
      <c r="I464" s="1"/>
    </row>
    <row r="465" spans="1:9" ht="13.5" thickBot="1" x14ac:dyDescent="0.25">
      <c r="A465" s="7" t="s">
        <v>0</v>
      </c>
      <c r="B465" s="4" t="s">
        <v>1</v>
      </c>
      <c r="C465" s="10" t="s">
        <v>340</v>
      </c>
      <c r="D465" s="7" t="s">
        <v>2</v>
      </c>
      <c r="E465" s="4" t="s">
        <v>3</v>
      </c>
      <c r="F465" s="5" t="s">
        <v>244</v>
      </c>
      <c r="G465" s="16" t="s">
        <v>348</v>
      </c>
      <c r="H465" s="3" t="s">
        <v>339</v>
      </c>
    </row>
    <row r="466" spans="1:9" x14ac:dyDescent="0.2">
      <c r="A466" s="6" t="s">
        <v>39</v>
      </c>
      <c r="B466" s="15" t="s">
        <v>40</v>
      </c>
      <c r="C466" s="11" t="s">
        <v>341</v>
      </c>
      <c r="D466" s="6" t="s">
        <v>6</v>
      </c>
      <c r="E466" s="15" t="s">
        <v>7</v>
      </c>
      <c r="F466" s="1">
        <v>-1609566.41</v>
      </c>
      <c r="G466" s="18">
        <f>H466/F466</f>
        <v>0.10840000071820585</v>
      </c>
      <c r="H466" s="1">
        <v>-174477</v>
      </c>
      <c r="I466" s="1"/>
    </row>
    <row r="467" spans="1:9" x14ac:dyDescent="0.2">
      <c r="A467" s="6" t="s">
        <v>39</v>
      </c>
      <c r="B467" s="15" t="s">
        <v>40</v>
      </c>
      <c r="D467" s="6" t="s">
        <v>226</v>
      </c>
      <c r="E467" s="15" t="s">
        <v>227</v>
      </c>
      <c r="F467" s="1">
        <v>1593.99</v>
      </c>
      <c r="G467" s="20">
        <f>G466</f>
        <v>0.10840000071820585</v>
      </c>
      <c r="H467" s="1">
        <f>F467*G467</f>
        <v>172.78851714481294</v>
      </c>
      <c r="I467" s="1"/>
    </row>
    <row r="468" spans="1:9" x14ac:dyDescent="0.2">
      <c r="A468" s="6" t="s">
        <v>39</v>
      </c>
      <c r="B468" s="15" t="s">
        <v>40</v>
      </c>
      <c r="D468" s="6" t="s">
        <v>120</v>
      </c>
      <c r="E468" s="15" t="s">
        <v>121</v>
      </c>
      <c r="F468" s="1">
        <v>43.22</v>
      </c>
      <c r="G468" s="20">
        <f>G466</f>
        <v>0.10840000071820585</v>
      </c>
      <c r="H468" s="1">
        <f t="shared" ref="H468:H474" si="47">F468*G468</f>
        <v>4.6850480310408571</v>
      </c>
      <c r="I468" s="1"/>
    </row>
    <row r="469" spans="1:9" x14ac:dyDescent="0.2">
      <c r="A469" s="6" t="s">
        <v>39</v>
      </c>
      <c r="B469" s="15" t="s">
        <v>40</v>
      </c>
      <c r="D469" s="6" t="s">
        <v>114</v>
      </c>
      <c r="E469" s="15" t="s">
        <v>115</v>
      </c>
      <c r="F469" s="1">
        <v>253174.18999999986</v>
      </c>
      <c r="G469" s="20">
        <f>G466</f>
        <v>0.10840000071820585</v>
      </c>
      <c r="H469" s="1">
        <f t="shared" si="47"/>
        <v>27444.082377831168</v>
      </c>
      <c r="I469" s="1"/>
    </row>
    <row r="470" spans="1:9" x14ac:dyDescent="0.2">
      <c r="A470" s="6" t="s">
        <v>39</v>
      </c>
      <c r="B470" s="15" t="s">
        <v>40</v>
      </c>
      <c r="D470" s="6" t="s">
        <v>174</v>
      </c>
      <c r="E470" s="15" t="s">
        <v>175</v>
      </c>
      <c r="F470" s="1">
        <v>115817.06</v>
      </c>
      <c r="G470" s="20">
        <f>G466</f>
        <v>0.10840000071820585</v>
      </c>
      <c r="H470" s="1">
        <f t="shared" si="47"/>
        <v>12554.569387180491</v>
      </c>
      <c r="I470" s="1"/>
    </row>
    <row r="471" spans="1:9" x14ac:dyDescent="0.2">
      <c r="A471" s="6" t="s">
        <v>39</v>
      </c>
      <c r="B471" s="15" t="s">
        <v>40</v>
      </c>
      <c r="D471" s="6" t="s">
        <v>196</v>
      </c>
      <c r="E471" s="15" t="s">
        <v>197</v>
      </c>
      <c r="F471" s="1">
        <v>850</v>
      </c>
      <c r="G471" s="20">
        <f>G466</f>
        <v>0.10840000071820585</v>
      </c>
      <c r="H471" s="1">
        <f t="shared" si="47"/>
        <v>92.140000610474971</v>
      </c>
      <c r="I471" s="1"/>
    </row>
    <row r="472" spans="1:9" x14ac:dyDescent="0.2">
      <c r="A472" s="6" t="s">
        <v>39</v>
      </c>
      <c r="B472" s="15" t="s">
        <v>40</v>
      </c>
      <c r="D472" s="6" t="s">
        <v>126</v>
      </c>
      <c r="E472" s="15" t="s">
        <v>127</v>
      </c>
      <c r="F472" s="1">
        <v>288453.12000000017</v>
      </c>
      <c r="G472" s="20">
        <f>G466</f>
        <v>0.10840000071820585</v>
      </c>
      <c r="H472" s="1">
        <f t="shared" si="47"/>
        <v>31268.318415168738</v>
      </c>
      <c r="I472" s="1"/>
    </row>
    <row r="473" spans="1:9" x14ac:dyDescent="0.2">
      <c r="A473" s="6" t="s">
        <v>39</v>
      </c>
      <c r="B473" s="15" t="s">
        <v>40</v>
      </c>
      <c r="D473" s="6" t="s">
        <v>176</v>
      </c>
      <c r="E473" s="15" t="s">
        <v>177</v>
      </c>
      <c r="F473" s="1">
        <v>946942.09000000008</v>
      </c>
      <c r="G473" s="20">
        <f>G466</f>
        <v>0.10840000071820585</v>
      </c>
      <c r="H473" s="1">
        <f t="shared" si="47"/>
        <v>102648.52323609935</v>
      </c>
      <c r="I473" s="1"/>
    </row>
    <row r="474" spans="1:9" x14ac:dyDescent="0.2">
      <c r="A474" s="6" t="s">
        <v>39</v>
      </c>
      <c r="B474" s="15" t="s">
        <v>40</v>
      </c>
      <c r="D474" s="6" t="s">
        <v>186</v>
      </c>
      <c r="E474" s="15" t="s">
        <v>187</v>
      </c>
      <c r="F474" s="1">
        <v>2692.72</v>
      </c>
      <c r="G474" s="20">
        <f>G466</f>
        <v>0.10840000071820585</v>
      </c>
      <c r="H474" s="1">
        <f t="shared" si="47"/>
        <v>291.89084993392726</v>
      </c>
      <c r="I474" s="1"/>
    </row>
    <row r="475" spans="1:9" ht="13.5" thickBot="1" x14ac:dyDescent="0.25">
      <c r="A475" s="6" t="s">
        <v>293</v>
      </c>
      <c r="F475" s="8">
        <f>SUM(F466:F474)</f>
        <v>-1.9999999758056219E-2</v>
      </c>
      <c r="G475" s="19"/>
      <c r="H475" s="8">
        <f>SUM(H466:H474)</f>
        <v>-2.168000024084904E-3</v>
      </c>
      <c r="I475" s="1"/>
    </row>
    <row r="476" spans="1:9" ht="13.5" thickTop="1" x14ac:dyDescent="0.2">
      <c r="F476" s="9"/>
      <c r="G476" s="19"/>
      <c r="H476" s="1"/>
      <c r="I476" s="1"/>
    </row>
    <row r="477" spans="1:9" ht="13.5" thickBot="1" x14ac:dyDescent="0.25">
      <c r="A477" s="7" t="s">
        <v>0</v>
      </c>
      <c r="B477" s="4" t="s">
        <v>1</v>
      </c>
      <c r="C477" s="10" t="s">
        <v>340</v>
      </c>
      <c r="D477" s="7" t="s">
        <v>2</v>
      </c>
      <c r="E477" s="4" t="s">
        <v>3</v>
      </c>
      <c r="F477" s="5" t="s">
        <v>244</v>
      </c>
      <c r="G477" s="16" t="s">
        <v>348</v>
      </c>
      <c r="H477" s="3" t="s">
        <v>339</v>
      </c>
    </row>
    <row r="478" spans="1:9" x14ac:dyDescent="0.2">
      <c r="A478" s="6" t="s">
        <v>41</v>
      </c>
      <c r="B478" s="15" t="s">
        <v>42</v>
      </c>
      <c r="C478" s="11" t="s">
        <v>341</v>
      </c>
      <c r="D478" s="6" t="s">
        <v>6</v>
      </c>
      <c r="E478" s="15" t="s">
        <v>7</v>
      </c>
      <c r="F478" s="1">
        <v>-4143381.0599999996</v>
      </c>
      <c r="G478" s="18">
        <f>H478/F478</f>
        <v>0.10840000074721587</v>
      </c>
      <c r="H478" s="1">
        <v>-449142.51</v>
      </c>
      <c r="I478" s="1"/>
    </row>
    <row r="479" spans="1:9" x14ac:dyDescent="0.2">
      <c r="A479" s="6" t="s">
        <v>41</v>
      </c>
      <c r="B479" s="15" t="s">
        <v>42</v>
      </c>
      <c r="D479" s="6" t="s">
        <v>228</v>
      </c>
      <c r="E479" s="15" t="s">
        <v>229</v>
      </c>
      <c r="F479" s="1">
        <v>1161.32</v>
      </c>
      <c r="G479" s="20">
        <f>G478</f>
        <v>0.10840000074721587</v>
      </c>
      <c r="H479" s="1">
        <f>F479*G479</f>
        <v>125.88708886775673</v>
      </c>
      <c r="I479" s="1"/>
    </row>
    <row r="480" spans="1:9" x14ac:dyDescent="0.2">
      <c r="A480" s="6" t="s">
        <v>41</v>
      </c>
      <c r="B480" s="15" t="s">
        <v>42</v>
      </c>
      <c r="D480" s="6" t="s">
        <v>122</v>
      </c>
      <c r="E480" s="15" t="s">
        <v>123</v>
      </c>
      <c r="F480" s="1">
        <v>964972.67999999982</v>
      </c>
      <c r="G480" s="20">
        <f>G478</f>
        <v>0.10840000074721587</v>
      </c>
      <c r="H480" s="1">
        <f t="shared" ref="H480:H487" si="48">F480*G480</f>
        <v>104603.03923304287</v>
      </c>
      <c r="I480" s="1"/>
    </row>
    <row r="481" spans="1:9" x14ac:dyDescent="0.2">
      <c r="A481" s="6" t="s">
        <v>41</v>
      </c>
      <c r="B481" s="15" t="s">
        <v>42</v>
      </c>
      <c r="D481" s="6" t="s">
        <v>120</v>
      </c>
      <c r="E481" s="15" t="s">
        <v>121</v>
      </c>
      <c r="F481" s="1">
        <v>1289558.3899999992</v>
      </c>
      <c r="G481" s="20">
        <f>G478</f>
        <v>0.10840000074721587</v>
      </c>
      <c r="H481" s="1">
        <f t="shared" si="48"/>
        <v>139788.13043957841</v>
      </c>
      <c r="I481" s="1"/>
    </row>
    <row r="482" spans="1:9" x14ac:dyDescent="0.2">
      <c r="A482" s="6" t="s">
        <v>41</v>
      </c>
      <c r="B482" s="15" t="s">
        <v>42</v>
      </c>
      <c r="D482" s="6" t="s">
        <v>114</v>
      </c>
      <c r="E482" s="15" t="s">
        <v>115</v>
      </c>
      <c r="F482" s="1">
        <v>71549.600000000006</v>
      </c>
      <c r="G482" s="20">
        <f>G478</f>
        <v>0.10840000074721587</v>
      </c>
      <c r="H482" s="1">
        <f t="shared" si="48"/>
        <v>7755.976693462997</v>
      </c>
      <c r="I482" s="1"/>
    </row>
    <row r="483" spans="1:9" x14ac:dyDescent="0.2">
      <c r="A483" s="6" t="s">
        <v>41</v>
      </c>
      <c r="B483" s="15" t="s">
        <v>42</v>
      </c>
      <c r="D483" s="6" t="s">
        <v>174</v>
      </c>
      <c r="E483" s="15" t="s">
        <v>175</v>
      </c>
      <c r="F483" s="1">
        <v>973658.14999999967</v>
      </c>
      <c r="G483" s="20">
        <f>G478</f>
        <v>0.10840000074721587</v>
      </c>
      <c r="H483" s="1">
        <f t="shared" si="48"/>
        <v>105544.54418753278</v>
      </c>
      <c r="I483" s="1"/>
    </row>
    <row r="484" spans="1:9" x14ac:dyDescent="0.2">
      <c r="A484" s="6" t="s">
        <v>41</v>
      </c>
      <c r="B484" s="15" t="s">
        <v>42</v>
      </c>
      <c r="D484" s="6" t="s">
        <v>178</v>
      </c>
      <c r="E484" s="15" t="s">
        <v>179</v>
      </c>
      <c r="F484" s="1">
        <v>5208.3599999999997</v>
      </c>
      <c r="G484" s="22">
        <f>G478</f>
        <v>0.10840000074721587</v>
      </c>
      <c r="H484" s="1">
        <f t="shared" si="48"/>
        <v>564.58622789176923</v>
      </c>
      <c r="I484" s="1"/>
    </row>
    <row r="485" spans="1:9" x14ac:dyDescent="0.2">
      <c r="A485" s="6" t="s">
        <v>41</v>
      </c>
      <c r="B485" s="15" t="s">
        <v>42</v>
      </c>
      <c r="D485" s="6" t="s">
        <v>126</v>
      </c>
      <c r="E485" s="15" t="s">
        <v>127</v>
      </c>
      <c r="F485" s="1">
        <v>835155.30999999971</v>
      </c>
      <c r="G485" s="20">
        <f>G478</f>
        <v>0.10840000074721587</v>
      </c>
      <c r="H485" s="1">
        <f t="shared" si="48"/>
        <v>90530.836228041269</v>
      </c>
      <c r="I485" s="1"/>
    </row>
    <row r="486" spans="1:9" x14ac:dyDescent="0.2">
      <c r="A486" s="6" t="s">
        <v>41</v>
      </c>
      <c r="B486" s="15" t="s">
        <v>42</v>
      </c>
      <c r="D486" s="6" t="s">
        <v>176</v>
      </c>
      <c r="E486" s="15" t="s">
        <v>177</v>
      </c>
      <c r="F486" s="1">
        <v>162.38</v>
      </c>
      <c r="G486" s="20">
        <f>G478</f>
        <v>0.10840000074721587</v>
      </c>
      <c r="H486" s="1">
        <f t="shared" si="48"/>
        <v>17.601992121332913</v>
      </c>
      <c r="I486" s="1"/>
    </row>
    <row r="487" spans="1:9" x14ac:dyDescent="0.2">
      <c r="A487" s="6" t="s">
        <v>41</v>
      </c>
      <c r="B487" s="15" t="s">
        <v>42</v>
      </c>
      <c r="D487" s="6" t="s">
        <v>186</v>
      </c>
      <c r="E487" s="15" t="s">
        <v>187</v>
      </c>
      <c r="F487" s="1">
        <v>1954.8700000000003</v>
      </c>
      <c r="G487" s="20">
        <f>G478</f>
        <v>0.10840000074721587</v>
      </c>
      <c r="H487" s="1">
        <f t="shared" si="48"/>
        <v>211.90790946070993</v>
      </c>
      <c r="I487" s="1"/>
    </row>
    <row r="488" spans="1:9" ht="13.5" thickBot="1" x14ac:dyDescent="0.25">
      <c r="A488" s="6" t="s">
        <v>294</v>
      </c>
      <c r="F488" s="8">
        <f>SUM(F478:F487)</f>
        <v>-1.3965291145723313E-9</v>
      </c>
      <c r="G488" s="19"/>
      <c r="H488" s="8">
        <f>SUM(H478:H487)</f>
        <v>-1.1871748029079754E-10</v>
      </c>
      <c r="I488" s="1"/>
    </row>
    <row r="489" spans="1:9" ht="13.5" thickTop="1" x14ac:dyDescent="0.2">
      <c r="F489" s="9"/>
      <c r="G489" s="19"/>
      <c r="H489" s="1"/>
      <c r="I489" s="1"/>
    </row>
    <row r="490" spans="1:9" ht="13.5" thickBot="1" x14ac:dyDescent="0.25">
      <c r="A490" s="7" t="s">
        <v>0</v>
      </c>
      <c r="B490" s="4" t="s">
        <v>1</v>
      </c>
      <c r="C490" s="10" t="s">
        <v>340</v>
      </c>
      <c r="D490" s="7" t="s">
        <v>2</v>
      </c>
      <c r="E490" s="4" t="s">
        <v>3</v>
      </c>
      <c r="F490" s="5" t="s">
        <v>244</v>
      </c>
      <c r="G490" s="16" t="s">
        <v>348</v>
      </c>
      <c r="H490" s="3" t="s">
        <v>339</v>
      </c>
    </row>
    <row r="491" spans="1:9" x14ac:dyDescent="0.2">
      <c r="A491" s="6" t="s">
        <v>156</v>
      </c>
      <c r="B491" s="15" t="s">
        <v>157</v>
      </c>
      <c r="C491" s="11" t="s">
        <v>341</v>
      </c>
      <c r="D491" s="6" t="s">
        <v>6</v>
      </c>
      <c r="E491" s="15" t="s">
        <v>7</v>
      </c>
      <c r="F491" s="1">
        <v>-12708781.470000004</v>
      </c>
      <c r="G491" s="18">
        <f>H491/F491</f>
        <v>0.10840000146764658</v>
      </c>
      <c r="H491" s="1">
        <v>-1377631.9300000002</v>
      </c>
      <c r="I491" s="1"/>
    </row>
    <row r="492" spans="1:9" x14ac:dyDescent="0.2">
      <c r="A492" s="6" t="s">
        <v>156</v>
      </c>
      <c r="B492" s="15" t="s">
        <v>157</v>
      </c>
      <c r="D492" s="6" t="s">
        <v>204</v>
      </c>
      <c r="E492" s="15" t="s">
        <v>205</v>
      </c>
      <c r="F492" s="1">
        <v>688.08</v>
      </c>
      <c r="G492" s="20">
        <f>G491</f>
        <v>0.10840000146764658</v>
      </c>
      <c r="H492" s="1">
        <f>F492*G492</f>
        <v>74.587873009858271</v>
      </c>
      <c r="I492" s="1"/>
    </row>
    <row r="493" spans="1:9" x14ac:dyDescent="0.2">
      <c r="A493" s="6" t="s">
        <v>156</v>
      </c>
      <c r="B493" s="15" t="s">
        <v>157</v>
      </c>
      <c r="D493" s="6" t="s">
        <v>226</v>
      </c>
      <c r="E493" s="15" t="s">
        <v>227</v>
      </c>
      <c r="F493" s="1">
        <v>8772.14</v>
      </c>
      <c r="G493" s="20">
        <f>G491</f>
        <v>0.10840000146764658</v>
      </c>
      <c r="H493" s="1">
        <f t="shared" ref="H493:H501" si="49">F493*G493</f>
        <v>950.89998887440129</v>
      </c>
      <c r="I493" s="1"/>
    </row>
    <row r="494" spans="1:9" x14ac:dyDescent="0.2">
      <c r="A494" s="6" t="s">
        <v>156</v>
      </c>
      <c r="B494" s="15" t="s">
        <v>157</v>
      </c>
      <c r="D494" s="6" t="s">
        <v>122</v>
      </c>
      <c r="E494" s="15" t="s">
        <v>123</v>
      </c>
      <c r="F494" s="1">
        <v>1370178.7699999998</v>
      </c>
      <c r="G494" s="20">
        <f>G491</f>
        <v>0.10840000146764658</v>
      </c>
      <c r="H494" s="1">
        <f t="shared" si="49"/>
        <v>148527.38067893818</v>
      </c>
      <c r="I494" s="1"/>
    </row>
    <row r="495" spans="1:9" x14ac:dyDescent="0.2">
      <c r="A495" s="6" t="s">
        <v>156</v>
      </c>
      <c r="B495" s="15" t="s">
        <v>157</v>
      </c>
      <c r="D495" s="6" t="s">
        <v>194</v>
      </c>
      <c r="E495" s="15" t="s">
        <v>195</v>
      </c>
      <c r="F495" s="1">
        <v>1415.93</v>
      </c>
      <c r="G495" s="20">
        <f>G491</f>
        <v>0.10840000146764658</v>
      </c>
      <c r="H495" s="1">
        <f t="shared" si="49"/>
        <v>153.48681407808485</v>
      </c>
      <c r="I495" s="1"/>
    </row>
    <row r="496" spans="1:9" x14ac:dyDescent="0.2">
      <c r="A496" s="6" t="s">
        <v>156</v>
      </c>
      <c r="B496" s="15" t="s">
        <v>157</v>
      </c>
      <c r="D496" s="6" t="s">
        <v>120</v>
      </c>
      <c r="E496" s="15" t="s">
        <v>121</v>
      </c>
      <c r="F496" s="1">
        <v>7563965.4599999962</v>
      </c>
      <c r="G496" s="20">
        <f>G491</f>
        <v>0.10840000146764658</v>
      </c>
      <c r="H496" s="1">
        <f t="shared" si="49"/>
        <v>819933.86696522764</v>
      </c>
      <c r="I496" s="1"/>
    </row>
    <row r="497" spans="1:9" x14ac:dyDescent="0.2">
      <c r="A497" s="6" t="s">
        <v>156</v>
      </c>
      <c r="B497" s="15" t="s">
        <v>157</v>
      </c>
      <c r="D497" s="6" t="s">
        <v>114</v>
      </c>
      <c r="E497" s="15" t="s">
        <v>115</v>
      </c>
      <c r="F497" s="1">
        <v>-91265.76</v>
      </c>
      <c r="G497" s="20">
        <f>G491</f>
        <v>0.10840000146764658</v>
      </c>
      <c r="H497" s="1">
        <f t="shared" si="49"/>
        <v>-9893.2085179458809</v>
      </c>
      <c r="I497" s="1"/>
    </row>
    <row r="498" spans="1:9" x14ac:dyDescent="0.2">
      <c r="A498" s="6" t="s">
        <v>156</v>
      </c>
      <c r="B498" s="15" t="s">
        <v>157</v>
      </c>
      <c r="D498" s="6" t="s">
        <v>174</v>
      </c>
      <c r="E498" s="15" t="s">
        <v>175</v>
      </c>
      <c r="F498" s="1">
        <v>629960.95999999961</v>
      </c>
      <c r="G498" s="20">
        <f>G491</f>
        <v>0.10840000146764658</v>
      </c>
      <c r="H498" s="1">
        <f t="shared" si="49"/>
        <v>68287.768988560012</v>
      </c>
      <c r="I498" s="1"/>
    </row>
    <row r="499" spans="1:9" x14ac:dyDescent="0.2">
      <c r="A499" s="6" t="s">
        <v>156</v>
      </c>
      <c r="B499" s="15" t="s">
        <v>157</v>
      </c>
      <c r="D499" s="6" t="s">
        <v>178</v>
      </c>
      <c r="E499" s="15" t="s">
        <v>179</v>
      </c>
      <c r="F499" s="1">
        <v>2868.96</v>
      </c>
      <c r="G499" s="20">
        <f>G491</f>
        <v>0.10840000146764658</v>
      </c>
      <c r="H499" s="1">
        <f t="shared" si="49"/>
        <v>310.99526821061937</v>
      </c>
      <c r="I499" s="1"/>
    </row>
    <row r="500" spans="1:9" x14ac:dyDescent="0.2">
      <c r="A500" s="6" t="s">
        <v>156</v>
      </c>
      <c r="B500" s="15" t="s">
        <v>157</v>
      </c>
      <c r="D500" s="6" t="s">
        <v>126</v>
      </c>
      <c r="E500" s="15" t="s">
        <v>127</v>
      </c>
      <c r="F500" s="1">
        <v>3220090.6999999993</v>
      </c>
      <c r="G500" s="22">
        <f>G491</f>
        <v>0.10840000146764658</v>
      </c>
      <c r="H500" s="1">
        <f t="shared" si="49"/>
        <v>349057.83660595503</v>
      </c>
      <c r="I500" s="1"/>
    </row>
    <row r="501" spans="1:9" x14ac:dyDescent="0.2">
      <c r="A501" s="6" t="s">
        <v>156</v>
      </c>
      <c r="B501" s="15" t="s">
        <v>157</v>
      </c>
      <c r="D501" s="6" t="s">
        <v>186</v>
      </c>
      <c r="E501" s="15" t="s">
        <v>187</v>
      </c>
      <c r="F501" s="1">
        <v>2106.25</v>
      </c>
      <c r="G501" s="20">
        <f>G491</f>
        <v>0.10840000146764658</v>
      </c>
      <c r="H501" s="1">
        <f t="shared" si="49"/>
        <v>228.31750309123061</v>
      </c>
      <c r="I501" s="1"/>
    </row>
    <row r="502" spans="1:9" ht="13.5" thickBot="1" x14ac:dyDescent="0.25">
      <c r="A502" s="6" t="s">
        <v>295</v>
      </c>
      <c r="F502" s="8">
        <f>SUM(F491:F501)</f>
        <v>1.9999990705400705E-2</v>
      </c>
      <c r="G502" s="19"/>
      <c r="H502" s="8">
        <f>SUM(H491:H501)</f>
        <v>2.1679991540395349E-3</v>
      </c>
      <c r="I502" s="1"/>
    </row>
    <row r="503" spans="1:9" ht="13.5" thickTop="1" x14ac:dyDescent="0.2">
      <c r="F503" s="9"/>
      <c r="G503" s="19"/>
      <c r="H503" s="1"/>
      <c r="I503" s="1"/>
    </row>
    <row r="504" spans="1:9" ht="13.5" thickBot="1" x14ac:dyDescent="0.25">
      <c r="A504" s="7" t="s">
        <v>0</v>
      </c>
      <c r="B504" s="4" t="s">
        <v>1</v>
      </c>
      <c r="C504" s="10" t="s">
        <v>340</v>
      </c>
      <c r="D504" s="7" t="s">
        <v>2</v>
      </c>
      <c r="E504" s="4" t="s">
        <v>3</v>
      </c>
      <c r="F504" s="5" t="s">
        <v>244</v>
      </c>
      <c r="G504" s="16" t="s">
        <v>348</v>
      </c>
      <c r="H504" s="3" t="s">
        <v>339</v>
      </c>
    </row>
    <row r="505" spans="1:9" x14ac:dyDescent="0.2">
      <c r="A505" s="6" t="s">
        <v>43</v>
      </c>
      <c r="B505" s="15" t="s">
        <v>44</v>
      </c>
      <c r="C505" s="11" t="s">
        <v>350</v>
      </c>
      <c r="D505" s="6" t="s">
        <v>6</v>
      </c>
      <c r="E505" s="15" t="s">
        <v>7</v>
      </c>
      <c r="F505" s="1">
        <v>-400400.14</v>
      </c>
      <c r="G505" s="18">
        <f>H505/F505</f>
        <v>0.11259998560440063</v>
      </c>
      <c r="H505" s="1">
        <v>-45085.049999999996</v>
      </c>
      <c r="I505" s="1"/>
    </row>
    <row r="506" spans="1:9" x14ac:dyDescent="0.2">
      <c r="A506" s="6" t="s">
        <v>43</v>
      </c>
      <c r="B506" s="15" t="s">
        <v>44</v>
      </c>
      <c r="D506" s="6" t="s">
        <v>204</v>
      </c>
      <c r="E506" s="15" t="s">
        <v>205</v>
      </c>
      <c r="F506" s="1">
        <v>918.28</v>
      </c>
      <c r="G506" s="20">
        <f>G505</f>
        <v>0.11259998560440063</v>
      </c>
      <c r="H506" s="1">
        <f>F506*G506</f>
        <v>103.398314780809</v>
      </c>
      <c r="I506" s="1"/>
    </row>
    <row r="507" spans="1:9" x14ac:dyDescent="0.2">
      <c r="A507" s="6" t="s">
        <v>43</v>
      </c>
      <c r="B507" s="15" t="s">
        <v>44</v>
      </c>
      <c r="D507" s="6" t="s">
        <v>114</v>
      </c>
      <c r="E507" s="15" t="s">
        <v>115</v>
      </c>
      <c r="F507" s="1">
        <v>200517.32000000004</v>
      </c>
      <c r="G507" s="20">
        <f>G505</f>
        <v>0.11259998560440063</v>
      </c>
      <c r="H507" s="1">
        <f t="shared" ref="H507:H510" si="50">F507*G507</f>
        <v>22578.247345432999</v>
      </c>
      <c r="I507" s="1"/>
    </row>
    <row r="508" spans="1:9" x14ac:dyDescent="0.2">
      <c r="A508" s="6" t="s">
        <v>43</v>
      </c>
      <c r="B508" s="15" t="s">
        <v>44</v>
      </c>
      <c r="D508" s="6" t="s">
        <v>174</v>
      </c>
      <c r="E508" s="15" t="s">
        <v>175</v>
      </c>
      <c r="F508" s="1">
        <v>23039.060000000009</v>
      </c>
      <c r="G508" s="20">
        <f>G505</f>
        <v>0.11259998560440063</v>
      </c>
      <c r="H508" s="1">
        <f t="shared" si="50"/>
        <v>2594.1978243389231</v>
      </c>
      <c r="I508" s="1"/>
    </row>
    <row r="509" spans="1:9" x14ac:dyDescent="0.2">
      <c r="A509" s="6" t="s">
        <v>43</v>
      </c>
      <c r="B509" s="15" t="s">
        <v>44</v>
      </c>
      <c r="D509" s="6" t="s">
        <v>126</v>
      </c>
      <c r="E509" s="15" t="s">
        <v>127</v>
      </c>
      <c r="F509" s="1">
        <v>175763.1</v>
      </c>
      <c r="G509" s="20">
        <f>G505</f>
        <v>0.11259998560440063</v>
      </c>
      <c r="H509" s="1">
        <f t="shared" si="50"/>
        <v>19790.922529784828</v>
      </c>
      <c r="I509" s="1"/>
    </row>
    <row r="510" spans="1:9" x14ac:dyDescent="0.2">
      <c r="A510" s="6" t="s">
        <v>43</v>
      </c>
      <c r="B510" s="15" t="s">
        <v>44</v>
      </c>
      <c r="D510" s="6" t="s">
        <v>176</v>
      </c>
      <c r="E510" s="15" t="s">
        <v>177</v>
      </c>
      <c r="F510" s="1">
        <v>162.38</v>
      </c>
      <c r="G510" s="22">
        <f>G505</f>
        <v>0.11259998560440063</v>
      </c>
      <c r="H510" s="1">
        <f t="shared" si="50"/>
        <v>18.283985662442575</v>
      </c>
      <c r="I510" s="1"/>
    </row>
    <row r="511" spans="1:9" ht="13.5" thickBot="1" x14ac:dyDescent="0.25">
      <c r="A511" s="6" t="s">
        <v>296</v>
      </c>
      <c r="F511" s="8">
        <f>SUM(F505:F510)</f>
        <v>5.354650056688115E-11</v>
      </c>
      <c r="G511" s="19"/>
      <c r="H511" s="8">
        <f>SUM(H505:H510)</f>
        <v>8.4412477008299902E-12</v>
      </c>
      <c r="I511" s="1"/>
    </row>
    <row r="512" spans="1:9" ht="13.5" thickTop="1" x14ac:dyDescent="0.2">
      <c r="F512" s="9"/>
      <c r="G512" s="19"/>
      <c r="H512" s="1"/>
      <c r="I512" s="1"/>
    </row>
    <row r="513" spans="1:9" ht="13.5" thickBot="1" x14ac:dyDescent="0.25">
      <c r="A513" s="7" t="s">
        <v>0</v>
      </c>
      <c r="B513" s="4" t="s">
        <v>1</v>
      </c>
      <c r="C513" s="10" t="s">
        <v>340</v>
      </c>
      <c r="D513" s="7" t="s">
        <v>2</v>
      </c>
      <c r="E513" s="4" t="s">
        <v>3</v>
      </c>
      <c r="F513" s="5" t="s">
        <v>244</v>
      </c>
      <c r="G513" s="16" t="s">
        <v>348</v>
      </c>
      <c r="H513" s="3" t="s">
        <v>339</v>
      </c>
    </row>
    <row r="514" spans="1:9" x14ac:dyDescent="0.2">
      <c r="A514" s="6" t="s">
        <v>51</v>
      </c>
      <c r="B514" s="15" t="s">
        <v>52</v>
      </c>
      <c r="C514" s="11" t="s">
        <v>350</v>
      </c>
      <c r="D514" s="6" t="s">
        <v>6</v>
      </c>
      <c r="E514" s="15" t="s">
        <v>7</v>
      </c>
      <c r="F514" s="1">
        <v>-1285625.52</v>
      </c>
      <c r="G514" s="18">
        <f>H514/F514</f>
        <v>0.11259999723714258</v>
      </c>
      <c r="H514" s="1">
        <v>-144761.43</v>
      </c>
      <c r="I514" s="1"/>
    </row>
    <row r="515" spans="1:9" x14ac:dyDescent="0.2">
      <c r="A515" s="6" t="s">
        <v>51</v>
      </c>
      <c r="B515" s="15" t="s">
        <v>52</v>
      </c>
      <c r="D515" s="6" t="s">
        <v>204</v>
      </c>
      <c r="E515" s="15" t="s">
        <v>205</v>
      </c>
      <c r="F515" s="1">
        <v>229.57</v>
      </c>
      <c r="G515" s="20">
        <f>G514</f>
        <v>0.11259999723714258</v>
      </c>
      <c r="H515" s="1">
        <f>F515*G515</f>
        <v>25.84958136573082</v>
      </c>
      <c r="I515" s="1"/>
    </row>
    <row r="516" spans="1:9" x14ac:dyDescent="0.2">
      <c r="A516" s="6" t="s">
        <v>51</v>
      </c>
      <c r="B516" s="15" t="s">
        <v>52</v>
      </c>
      <c r="D516" s="6" t="s">
        <v>114</v>
      </c>
      <c r="E516" s="15" t="s">
        <v>115</v>
      </c>
      <c r="F516" s="1">
        <v>719750.6399999999</v>
      </c>
      <c r="G516" s="20">
        <f>G514</f>
        <v>0.11259999723714258</v>
      </c>
      <c r="H516" s="1">
        <f t="shared" ref="H516:H521" si="51">F516*G516</f>
        <v>81043.920075431597</v>
      </c>
      <c r="I516" s="1"/>
    </row>
    <row r="517" spans="1:9" x14ac:dyDescent="0.2">
      <c r="A517" s="6" t="s">
        <v>51</v>
      </c>
      <c r="B517" s="15" t="s">
        <v>52</v>
      </c>
      <c r="D517" s="6" t="s">
        <v>174</v>
      </c>
      <c r="E517" s="15" t="s">
        <v>175</v>
      </c>
      <c r="F517" s="1">
        <v>71140.749999999985</v>
      </c>
      <c r="G517" s="20">
        <f>G514</f>
        <v>0.11259999723714258</v>
      </c>
      <c r="H517" s="1">
        <f t="shared" si="51"/>
        <v>8010.4482534482495</v>
      </c>
      <c r="I517" s="1"/>
    </row>
    <row r="518" spans="1:9" x14ac:dyDescent="0.2">
      <c r="A518" s="6" t="s">
        <v>51</v>
      </c>
      <c r="B518" s="15" t="s">
        <v>52</v>
      </c>
      <c r="D518" s="6" t="s">
        <v>178</v>
      </c>
      <c r="E518" s="15" t="s">
        <v>179</v>
      </c>
      <c r="F518" s="1">
        <v>44977.31</v>
      </c>
      <c r="G518" s="20">
        <f>G514</f>
        <v>0.11259999723714258</v>
      </c>
      <c r="H518" s="1">
        <f t="shared" si="51"/>
        <v>5064.4449817341047</v>
      </c>
      <c r="I518" s="1"/>
    </row>
    <row r="519" spans="1:9" x14ac:dyDescent="0.2">
      <c r="A519" s="6" t="s">
        <v>51</v>
      </c>
      <c r="B519" s="15" t="s">
        <v>52</v>
      </c>
      <c r="D519" s="6" t="s">
        <v>126</v>
      </c>
      <c r="E519" s="15" t="s">
        <v>127</v>
      </c>
      <c r="F519" s="1">
        <v>321021.57000000007</v>
      </c>
      <c r="G519" s="20">
        <f>G514</f>
        <v>0.11259999723714258</v>
      </c>
      <c r="H519" s="1">
        <f t="shared" si="51"/>
        <v>36147.027895063176</v>
      </c>
      <c r="I519" s="1"/>
    </row>
    <row r="520" spans="1:9" x14ac:dyDescent="0.2">
      <c r="A520" s="6" t="s">
        <v>51</v>
      </c>
      <c r="B520" s="15" t="s">
        <v>52</v>
      </c>
      <c r="D520" s="6" t="s">
        <v>176</v>
      </c>
      <c r="E520" s="15" t="s">
        <v>177</v>
      </c>
      <c r="F520" s="1">
        <v>127605.12999999999</v>
      </c>
      <c r="G520" s="20">
        <f>G514</f>
        <v>0.11259999723714258</v>
      </c>
      <c r="H520" s="1">
        <f t="shared" si="51"/>
        <v>14368.337285445219</v>
      </c>
      <c r="I520" s="1"/>
    </row>
    <row r="521" spans="1:9" x14ac:dyDescent="0.2">
      <c r="A521" s="6" t="s">
        <v>51</v>
      </c>
      <c r="B521" s="15" t="s">
        <v>52</v>
      </c>
      <c r="D521" s="6" t="s">
        <v>186</v>
      </c>
      <c r="E521" s="15" t="s">
        <v>187</v>
      </c>
      <c r="F521" s="1">
        <v>900.54000000000008</v>
      </c>
      <c r="G521" s="20">
        <f>G514</f>
        <v>0.11259999723714258</v>
      </c>
      <c r="H521" s="1">
        <f t="shared" si="51"/>
        <v>101.40080151193638</v>
      </c>
      <c r="I521" s="1"/>
    </row>
    <row r="522" spans="1:9" ht="13.5" thickBot="1" x14ac:dyDescent="0.25">
      <c r="A522" s="6" t="s">
        <v>297</v>
      </c>
      <c r="F522" s="8">
        <f>SUM(F514:F521)</f>
        <v>-1.0000000002833076E-2</v>
      </c>
      <c r="G522" s="19"/>
      <c r="H522" s="8">
        <f>SUM(H514:H521)</f>
        <v>-1.1259999680532928E-3</v>
      </c>
      <c r="I522" s="1"/>
    </row>
    <row r="523" spans="1:9" ht="13.5" thickTop="1" x14ac:dyDescent="0.2">
      <c r="F523" s="9"/>
      <c r="G523" s="19"/>
      <c r="H523" s="1"/>
      <c r="I523" s="1"/>
    </row>
    <row r="524" spans="1:9" ht="13.5" thickBot="1" x14ac:dyDescent="0.25">
      <c r="A524" s="7" t="s">
        <v>0</v>
      </c>
      <c r="B524" s="4" t="s">
        <v>1</v>
      </c>
      <c r="C524" s="10" t="s">
        <v>340</v>
      </c>
      <c r="D524" s="7" t="s">
        <v>2</v>
      </c>
      <c r="E524" s="4" t="s">
        <v>3</v>
      </c>
      <c r="F524" s="5" t="s">
        <v>244</v>
      </c>
      <c r="G524" s="16" t="s">
        <v>348</v>
      </c>
      <c r="H524" s="3" t="s">
        <v>339</v>
      </c>
    </row>
    <row r="525" spans="1:9" x14ac:dyDescent="0.2">
      <c r="A525" s="6" t="s">
        <v>53</v>
      </c>
      <c r="B525" s="15" t="s">
        <v>54</v>
      </c>
      <c r="C525" s="11" t="s">
        <v>349</v>
      </c>
      <c r="D525" s="6" t="s">
        <v>6</v>
      </c>
      <c r="E525" s="15" t="s">
        <v>7</v>
      </c>
      <c r="F525" s="1">
        <v>-342495.10000000015</v>
      </c>
      <c r="G525" s="18">
        <f>H525/F525</f>
        <v>0.10840000338690972</v>
      </c>
      <c r="H525" s="1">
        <v>-37126.47</v>
      </c>
      <c r="I525" s="1"/>
    </row>
    <row r="526" spans="1:9" x14ac:dyDescent="0.2">
      <c r="A526" s="6" t="s">
        <v>53</v>
      </c>
      <c r="B526" s="15" t="s">
        <v>54</v>
      </c>
      <c r="D526" s="6" t="s">
        <v>178</v>
      </c>
      <c r="E526" s="15" t="s">
        <v>179</v>
      </c>
      <c r="F526" s="1">
        <v>299185.34999999998</v>
      </c>
      <c r="G526" s="20">
        <f>G525</f>
        <v>0.10840000338690972</v>
      </c>
      <c r="H526" s="1">
        <f>F526*G526</f>
        <v>32431.692953313766</v>
      </c>
      <c r="I526" s="1"/>
    </row>
    <row r="527" spans="1:9" x14ac:dyDescent="0.2">
      <c r="A527" s="6" t="s">
        <v>53</v>
      </c>
      <c r="B527" s="15" t="s">
        <v>54</v>
      </c>
      <c r="D527" s="6" t="s">
        <v>196</v>
      </c>
      <c r="E527" s="15" t="s">
        <v>197</v>
      </c>
      <c r="F527" s="1">
        <v>11560</v>
      </c>
      <c r="G527" s="20">
        <f>G525</f>
        <v>0.10840000338690972</v>
      </c>
      <c r="H527" s="1">
        <f t="shared" ref="H527:H529" si="52">F527*G527</f>
        <v>1253.1040391526765</v>
      </c>
      <c r="I527" s="1"/>
    </row>
    <row r="528" spans="1:9" x14ac:dyDescent="0.2">
      <c r="A528" s="6" t="s">
        <v>53</v>
      </c>
      <c r="B528" s="15" t="s">
        <v>54</v>
      </c>
      <c r="D528" s="6" t="s">
        <v>126</v>
      </c>
      <c r="E528" s="15" t="s">
        <v>127</v>
      </c>
      <c r="F528" s="1">
        <v>31461.84</v>
      </c>
      <c r="G528" s="20">
        <f>G525</f>
        <v>0.10840000338690972</v>
      </c>
      <c r="H528" s="1">
        <f t="shared" si="52"/>
        <v>3410.4635625584119</v>
      </c>
      <c r="I528" s="1"/>
    </row>
    <row r="529" spans="1:9" x14ac:dyDescent="0.2">
      <c r="A529" s="6" t="s">
        <v>53</v>
      </c>
      <c r="B529" s="15" t="s">
        <v>54</v>
      </c>
      <c r="D529" s="6" t="s">
        <v>186</v>
      </c>
      <c r="E529" s="15" t="s">
        <v>187</v>
      </c>
      <c r="F529" s="1">
        <v>287.92</v>
      </c>
      <c r="G529" s="20">
        <f>G525</f>
        <v>0.10840000338690972</v>
      </c>
      <c r="H529" s="1">
        <f t="shared" si="52"/>
        <v>31.21052897515905</v>
      </c>
      <c r="I529" s="1"/>
    </row>
    <row r="530" spans="1:9" ht="13.5" thickBot="1" x14ac:dyDescent="0.25">
      <c r="A530" s="6" t="s">
        <v>298</v>
      </c>
      <c r="F530" s="8">
        <f>SUM(F525:F529)</f>
        <v>9.9999998255384526E-3</v>
      </c>
      <c r="G530" s="19"/>
      <c r="H530" s="8">
        <f>SUM(H525:H529)</f>
        <v>1.0840000128524707E-3</v>
      </c>
      <c r="I530" s="1"/>
    </row>
    <row r="531" spans="1:9" ht="13.5" thickTop="1" x14ac:dyDescent="0.2">
      <c r="F531" s="9"/>
      <c r="G531" s="19"/>
      <c r="H531" s="1"/>
      <c r="I531" s="1"/>
    </row>
    <row r="532" spans="1:9" ht="13.5" thickBot="1" x14ac:dyDescent="0.25">
      <c r="A532" s="7" t="s">
        <v>0</v>
      </c>
      <c r="B532" s="4" t="s">
        <v>1</v>
      </c>
      <c r="C532" s="10" t="s">
        <v>340</v>
      </c>
      <c r="D532" s="7" t="s">
        <v>2</v>
      </c>
      <c r="E532" s="4" t="s">
        <v>3</v>
      </c>
      <c r="F532" s="5" t="s">
        <v>244</v>
      </c>
      <c r="G532" s="16" t="s">
        <v>348</v>
      </c>
      <c r="H532" s="3" t="s">
        <v>339</v>
      </c>
    </row>
    <row r="533" spans="1:9" x14ac:dyDescent="0.2">
      <c r="A533" s="6" t="s">
        <v>55</v>
      </c>
      <c r="B533" s="15" t="s">
        <v>56</v>
      </c>
      <c r="C533" s="11" t="s">
        <v>349</v>
      </c>
      <c r="D533" s="6" t="s">
        <v>6</v>
      </c>
      <c r="E533" s="15" t="s">
        <v>7</v>
      </c>
      <c r="F533" s="1">
        <v>-1504377.4899999995</v>
      </c>
      <c r="G533" s="18">
        <f>H533/F533</f>
        <v>0.1083999934085693</v>
      </c>
      <c r="H533" s="1">
        <v>-163074.50999999998</v>
      </c>
      <c r="I533" s="1"/>
    </row>
    <row r="534" spans="1:9" x14ac:dyDescent="0.2">
      <c r="A534" s="6" t="s">
        <v>55</v>
      </c>
      <c r="B534" s="15" t="s">
        <v>56</v>
      </c>
      <c r="D534" s="6" t="s">
        <v>114</v>
      </c>
      <c r="E534" s="15" t="s">
        <v>115</v>
      </c>
      <c r="F534" s="1">
        <v>565901.81000000006</v>
      </c>
      <c r="G534" s="20">
        <f>G533</f>
        <v>0.1083999934085693</v>
      </c>
      <c r="H534" s="1">
        <f>F534*G534</f>
        <v>61343.752473897446</v>
      </c>
      <c r="I534" s="1"/>
    </row>
    <row r="535" spans="1:9" x14ac:dyDescent="0.2">
      <c r="A535" s="6" t="s">
        <v>55</v>
      </c>
      <c r="B535" s="15" t="s">
        <v>56</v>
      </c>
      <c r="D535" s="6" t="s">
        <v>174</v>
      </c>
      <c r="E535" s="15" t="s">
        <v>175</v>
      </c>
      <c r="F535" s="1">
        <v>19652.159999999996</v>
      </c>
      <c r="G535" s="20">
        <f>G533</f>
        <v>0.1083999934085693</v>
      </c>
      <c r="H535" s="1">
        <f t="shared" ref="H535:H538" si="53">F535*G535</f>
        <v>2130.2940144641489</v>
      </c>
      <c r="I535" s="1"/>
    </row>
    <row r="536" spans="1:9" x14ac:dyDescent="0.2">
      <c r="A536" s="6" t="s">
        <v>55</v>
      </c>
      <c r="B536" s="15" t="s">
        <v>56</v>
      </c>
      <c r="D536" s="6" t="s">
        <v>178</v>
      </c>
      <c r="E536" s="15" t="s">
        <v>179</v>
      </c>
      <c r="F536" s="1">
        <v>156.08000000000001</v>
      </c>
      <c r="G536" s="20">
        <f>G533</f>
        <v>0.1083999934085693</v>
      </c>
      <c r="H536" s="1">
        <f t="shared" si="53"/>
        <v>16.9190709712095</v>
      </c>
      <c r="I536" s="1"/>
    </row>
    <row r="537" spans="1:9" x14ac:dyDescent="0.2">
      <c r="A537" s="6" t="s">
        <v>55</v>
      </c>
      <c r="B537" s="15" t="s">
        <v>56</v>
      </c>
      <c r="D537" s="6" t="s">
        <v>126</v>
      </c>
      <c r="E537" s="15" t="s">
        <v>127</v>
      </c>
      <c r="F537" s="1">
        <v>841129.96999999986</v>
      </c>
      <c r="G537" s="20">
        <f>G533</f>
        <v>0.1083999934085693</v>
      </c>
      <c r="H537" s="1">
        <f t="shared" si="53"/>
        <v>91178.483203750075</v>
      </c>
      <c r="I537" s="1"/>
    </row>
    <row r="538" spans="1:9" x14ac:dyDescent="0.2">
      <c r="A538" s="6" t="s">
        <v>55</v>
      </c>
      <c r="B538" s="15" t="s">
        <v>56</v>
      </c>
      <c r="D538" s="6" t="s">
        <v>176</v>
      </c>
      <c r="E538" s="15" t="s">
        <v>177</v>
      </c>
      <c r="F538" s="1">
        <v>77537.459999999992</v>
      </c>
      <c r="G538" s="20">
        <f>G533</f>
        <v>0.1083999934085693</v>
      </c>
      <c r="H538" s="1">
        <f t="shared" si="53"/>
        <v>8405.0601529172054</v>
      </c>
      <c r="I538" s="1"/>
    </row>
    <row r="539" spans="1:9" ht="13.5" thickBot="1" x14ac:dyDescent="0.25">
      <c r="A539" s="6" t="s">
        <v>299</v>
      </c>
      <c r="F539" s="8">
        <f>SUM(F533:F538)</f>
        <v>-9.9999996309634298E-3</v>
      </c>
      <c r="G539" s="19"/>
      <c r="H539" s="8">
        <f>SUM(H533:H538)</f>
        <v>-1.0839998940355144E-3</v>
      </c>
      <c r="I539" s="1"/>
    </row>
    <row r="540" spans="1:9" ht="13.5" thickTop="1" x14ac:dyDescent="0.2">
      <c r="F540" s="9"/>
      <c r="G540" s="19"/>
      <c r="H540" s="1"/>
      <c r="I540" s="1"/>
    </row>
    <row r="541" spans="1:9" ht="13.5" thickBot="1" x14ac:dyDescent="0.25">
      <c r="A541" s="7" t="s">
        <v>0</v>
      </c>
      <c r="B541" s="4" t="s">
        <v>1</v>
      </c>
      <c r="C541" s="10" t="s">
        <v>340</v>
      </c>
      <c r="D541" s="7" t="s">
        <v>2</v>
      </c>
      <c r="E541" s="4" t="s">
        <v>3</v>
      </c>
      <c r="F541" s="5" t="s">
        <v>244</v>
      </c>
      <c r="G541" s="16" t="s">
        <v>348</v>
      </c>
      <c r="H541" s="3" t="s">
        <v>339</v>
      </c>
    </row>
    <row r="542" spans="1:9" x14ac:dyDescent="0.2">
      <c r="A542" s="6" t="s">
        <v>146</v>
      </c>
      <c r="B542" s="15" t="s">
        <v>147</v>
      </c>
      <c r="C542" s="11" t="s">
        <v>350</v>
      </c>
      <c r="D542" s="6" t="s">
        <v>6</v>
      </c>
      <c r="E542" s="15" t="s">
        <v>7</v>
      </c>
      <c r="F542" s="1">
        <v>-1876061.86</v>
      </c>
      <c r="G542" s="18">
        <f>H542/F542</f>
        <v>0.11260000243275559</v>
      </c>
      <c r="H542" s="1">
        <v>-211244.56999999998</v>
      </c>
      <c r="I542" s="1"/>
    </row>
    <row r="543" spans="1:9" x14ac:dyDescent="0.2">
      <c r="A543" s="6" t="s">
        <v>146</v>
      </c>
      <c r="B543" s="15" t="s">
        <v>147</v>
      </c>
      <c r="D543" s="6" t="s">
        <v>114</v>
      </c>
      <c r="E543" s="15" t="s">
        <v>115</v>
      </c>
      <c r="F543" s="1">
        <v>989274.96</v>
      </c>
      <c r="G543" s="20">
        <f>G542</f>
        <v>0.11260000243275559</v>
      </c>
      <c r="H543" s="1">
        <f>F543*G543</f>
        <v>111392.36290266419</v>
      </c>
      <c r="I543" s="1"/>
    </row>
    <row r="544" spans="1:9" x14ac:dyDescent="0.2">
      <c r="A544" s="6" t="s">
        <v>146</v>
      </c>
      <c r="B544" s="15" t="s">
        <v>147</v>
      </c>
      <c r="D544" s="6" t="s">
        <v>174</v>
      </c>
      <c r="E544" s="15" t="s">
        <v>175</v>
      </c>
      <c r="F544" s="1">
        <v>96800.39</v>
      </c>
      <c r="G544" s="20">
        <f>G542</f>
        <v>0.11260000243275559</v>
      </c>
      <c r="H544" s="1">
        <f t="shared" ref="H544:H549" si="54">F544*G544</f>
        <v>10899.724149491689</v>
      </c>
      <c r="I544" s="1"/>
    </row>
    <row r="545" spans="1:9" x14ac:dyDescent="0.2">
      <c r="A545" s="6" t="s">
        <v>146</v>
      </c>
      <c r="B545" s="15" t="s">
        <v>147</v>
      </c>
      <c r="D545" s="6" t="s">
        <v>178</v>
      </c>
      <c r="E545" s="15" t="s">
        <v>179</v>
      </c>
      <c r="F545" s="1">
        <v>128804.02</v>
      </c>
      <c r="G545" s="20">
        <f>G542</f>
        <v>0.11260000243275559</v>
      </c>
      <c r="H545" s="1">
        <f t="shared" si="54"/>
        <v>14503.3329653487</v>
      </c>
      <c r="I545" s="1"/>
    </row>
    <row r="546" spans="1:9" x14ac:dyDescent="0.2">
      <c r="A546" s="6" t="s">
        <v>146</v>
      </c>
      <c r="B546" s="15" t="s">
        <v>147</v>
      </c>
      <c r="D546" s="6" t="s">
        <v>126</v>
      </c>
      <c r="E546" s="15" t="s">
        <v>127</v>
      </c>
      <c r="F546" s="1">
        <v>495132.91</v>
      </c>
      <c r="G546" s="20">
        <f>G542</f>
        <v>0.11260000243275559</v>
      </c>
      <c r="H546" s="1">
        <f t="shared" si="54"/>
        <v>55751.966870537348</v>
      </c>
      <c r="I546" s="1"/>
    </row>
    <row r="547" spans="1:9" x14ac:dyDescent="0.2">
      <c r="A547" s="6" t="s">
        <v>146</v>
      </c>
      <c r="B547" s="15" t="s">
        <v>147</v>
      </c>
      <c r="D547" s="6" t="s">
        <v>202</v>
      </c>
      <c r="E547" s="15" t="s">
        <v>203</v>
      </c>
      <c r="F547" s="1">
        <v>5994.51</v>
      </c>
      <c r="G547" s="20">
        <f>G542</f>
        <v>0.11260000243275559</v>
      </c>
      <c r="H547" s="1">
        <f t="shared" si="54"/>
        <v>674.9818405831777</v>
      </c>
      <c r="I547" s="1"/>
    </row>
    <row r="548" spans="1:9" x14ac:dyDescent="0.2">
      <c r="A548" s="6" t="s">
        <v>146</v>
      </c>
      <c r="B548" s="15" t="s">
        <v>147</v>
      </c>
      <c r="D548" s="6" t="s">
        <v>176</v>
      </c>
      <c r="E548" s="15" t="s">
        <v>177</v>
      </c>
      <c r="F548" s="1">
        <v>159553.43000000002</v>
      </c>
      <c r="G548" s="20">
        <f>G542</f>
        <v>0.11260000243275559</v>
      </c>
      <c r="H548" s="1">
        <f t="shared" si="54"/>
        <v>17965.716606154499</v>
      </c>
      <c r="I548" s="1"/>
    </row>
    <row r="549" spans="1:9" x14ac:dyDescent="0.2">
      <c r="A549" s="6" t="s">
        <v>146</v>
      </c>
      <c r="B549" s="15" t="s">
        <v>147</v>
      </c>
      <c r="D549" s="6" t="s">
        <v>186</v>
      </c>
      <c r="E549" s="15" t="s">
        <v>187</v>
      </c>
      <c r="F549" s="1">
        <v>501.68</v>
      </c>
      <c r="G549" s="20">
        <f>G542</f>
        <v>0.11260000243275559</v>
      </c>
      <c r="H549" s="1">
        <f t="shared" si="54"/>
        <v>56.489169220464824</v>
      </c>
      <c r="I549" s="1"/>
    </row>
    <row r="550" spans="1:9" ht="13.5" thickBot="1" x14ac:dyDescent="0.25">
      <c r="A550" s="6" t="s">
        <v>300</v>
      </c>
      <c r="F550" s="8">
        <f>SUM(F542:F549)</f>
        <v>3.9999999898725491E-2</v>
      </c>
      <c r="G550" s="19"/>
      <c r="H550" s="8">
        <f>SUM(H542:H549)</f>
        <v>4.5040000833935778E-3</v>
      </c>
      <c r="I550" s="1"/>
    </row>
    <row r="551" spans="1:9" ht="13.5" thickTop="1" x14ac:dyDescent="0.2">
      <c r="F551" s="9"/>
      <c r="G551" s="19"/>
      <c r="H551" s="1"/>
      <c r="I551" s="1"/>
    </row>
    <row r="552" spans="1:9" ht="13.5" thickBot="1" x14ac:dyDescent="0.25">
      <c r="A552" s="7" t="s">
        <v>0</v>
      </c>
      <c r="B552" s="4" t="s">
        <v>1</v>
      </c>
      <c r="C552" s="10" t="s">
        <v>340</v>
      </c>
      <c r="D552" s="7" t="s">
        <v>2</v>
      </c>
      <c r="E552" s="4" t="s">
        <v>3</v>
      </c>
      <c r="F552" s="5" t="s">
        <v>244</v>
      </c>
      <c r="G552" s="16" t="s">
        <v>348</v>
      </c>
      <c r="H552" s="3" t="s">
        <v>339</v>
      </c>
    </row>
    <row r="553" spans="1:9" x14ac:dyDescent="0.2">
      <c r="A553" s="6" t="s">
        <v>65</v>
      </c>
      <c r="B553" s="15" t="s">
        <v>66</v>
      </c>
      <c r="C553" s="11" t="s">
        <v>349</v>
      </c>
      <c r="D553" s="6" t="s">
        <v>6</v>
      </c>
      <c r="E553" s="15" t="s">
        <v>7</v>
      </c>
      <c r="F553" s="1">
        <v>-1442671.2799999998</v>
      </c>
      <c r="G553" s="18">
        <f>H553/F553</f>
        <v>0.10840001611455106</v>
      </c>
      <c r="H553" s="1">
        <v>-156385.59</v>
      </c>
      <c r="I553" s="1"/>
    </row>
    <row r="554" spans="1:9" x14ac:dyDescent="0.2">
      <c r="A554" s="6" t="s">
        <v>65</v>
      </c>
      <c r="B554" s="15" t="s">
        <v>66</v>
      </c>
      <c r="D554" s="6" t="s">
        <v>226</v>
      </c>
      <c r="E554" s="15" t="s">
        <v>227</v>
      </c>
      <c r="F554" s="1">
        <v>30104.030000000006</v>
      </c>
      <c r="G554" s="20">
        <f>G553</f>
        <v>0.10840001611455106</v>
      </c>
      <c r="H554" s="1">
        <f>F554*G554</f>
        <v>3263.2773371129292</v>
      </c>
      <c r="I554" s="1"/>
    </row>
    <row r="555" spans="1:9" x14ac:dyDescent="0.2">
      <c r="A555" s="6" t="s">
        <v>65</v>
      </c>
      <c r="B555" s="15" t="s">
        <v>66</v>
      </c>
      <c r="D555" s="6" t="s">
        <v>120</v>
      </c>
      <c r="E555" s="15" t="s">
        <v>121</v>
      </c>
      <c r="F555" s="1">
        <v>188</v>
      </c>
      <c r="G555" s="20">
        <f>G553</f>
        <v>0.10840001611455106</v>
      </c>
      <c r="H555" s="1">
        <f t="shared" ref="H555:H561" si="55">F555*G555</f>
        <v>20.379203029535599</v>
      </c>
      <c r="I555" s="1"/>
    </row>
    <row r="556" spans="1:9" x14ac:dyDescent="0.2">
      <c r="A556" s="6" t="s">
        <v>65</v>
      </c>
      <c r="B556" s="15" t="s">
        <v>66</v>
      </c>
      <c r="D556" s="6" t="s">
        <v>114</v>
      </c>
      <c r="E556" s="15" t="s">
        <v>115</v>
      </c>
      <c r="F556" s="1">
        <v>559159.39</v>
      </c>
      <c r="G556" s="20">
        <f>G553</f>
        <v>0.10840001611455106</v>
      </c>
      <c r="H556" s="1">
        <f t="shared" si="55"/>
        <v>60612.886886602544</v>
      </c>
      <c r="I556" s="1"/>
    </row>
    <row r="557" spans="1:9" x14ac:dyDescent="0.2">
      <c r="A557" s="6" t="s">
        <v>65</v>
      </c>
      <c r="B557" s="15" t="s">
        <v>66</v>
      </c>
      <c r="D557" s="6" t="s">
        <v>174</v>
      </c>
      <c r="E557" s="15" t="s">
        <v>175</v>
      </c>
      <c r="F557" s="1">
        <v>100103.13999999994</v>
      </c>
      <c r="G557" s="20">
        <f>G553</f>
        <v>0.10840001611455106</v>
      </c>
      <c r="H557" s="1">
        <f t="shared" si="55"/>
        <v>10851.181989117154</v>
      </c>
      <c r="I557" s="1"/>
    </row>
    <row r="558" spans="1:9" x14ac:dyDescent="0.2">
      <c r="A558" s="6" t="s">
        <v>65</v>
      </c>
      <c r="B558" s="15" t="s">
        <v>66</v>
      </c>
      <c r="D558" s="6" t="s">
        <v>178</v>
      </c>
      <c r="E558" s="15" t="s">
        <v>179</v>
      </c>
      <c r="F558" s="1">
        <v>302.41000000000003</v>
      </c>
      <c r="G558" s="20">
        <f>G553</f>
        <v>0.10840001611455106</v>
      </c>
      <c r="H558" s="1">
        <f t="shared" si="55"/>
        <v>32.781248873201392</v>
      </c>
      <c r="I558" s="1"/>
    </row>
    <row r="559" spans="1:9" x14ac:dyDescent="0.2">
      <c r="A559" s="6" t="s">
        <v>65</v>
      </c>
      <c r="B559" s="15" t="s">
        <v>66</v>
      </c>
      <c r="D559" s="6" t="s">
        <v>126</v>
      </c>
      <c r="E559" s="15" t="s">
        <v>127</v>
      </c>
      <c r="F559" s="1">
        <v>268041.67999999982</v>
      </c>
      <c r="G559" s="20">
        <f>G553</f>
        <v>0.10840001611455106</v>
      </c>
      <c r="H559" s="1">
        <f t="shared" si="55"/>
        <v>29055.72243137132</v>
      </c>
      <c r="I559" s="1"/>
    </row>
    <row r="560" spans="1:9" x14ac:dyDescent="0.2">
      <c r="A560" s="6" t="s">
        <v>65</v>
      </c>
      <c r="B560" s="15" t="s">
        <v>66</v>
      </c>
      <c r="D560" s="6" t="s">
        <v>176</v>
      </c>
      <c r="E560" s="15" t="s">
        <v>177</v>
      </c>
      <c r="F560" s="1">
        <v>484188.69000000024</v>
      </c>
      <c r="G560" s="20">
        <f>G553</f>
        <v>0.10840001611455106</v>
      </c>
      <c r="H560" s="1">
        <f t="shared" si="55"/>
        <v>52486.061798483395</v>
      </c>
      <c r="I560" s="1"/>
    </row>
    <row r="561" spans="1:9" x14ac:dyDescent="0.2">
      <c r="A561" s="6" t="s">
        <v>65</v>
      </c>
      <c r="B561" s="15" t="s">
        <v>66</v>
      </c>
      <c r="D561" s="6" t="s">
        <v>186</v>
      </c>
      <c r="E561" s="15" t="s">
        <v>187</v>
      </c>
      <c r="F561" s="1">
        <v>584.01</v>
      </c>
      <c r="G561" s="20">
        <f>G553</f>
        <v>0.10840001611455106</v>
      </c>
      <c r="H561" s="1">
        <f t="shared" si="55"/>
        <v>63.306693411058966</v>
      </c>
      <c r="I561" s="1"/>
    </row>
    <row r="562" spans="1:9" ht="13.5" thickBot="1" x14ac:dyDescent="0.25">
      <c r="A562" s="6" t="s">
        <v>301</v>
      </c>
      <c r="F562" s="8">
        <f>SUM(F553:F561)</f>
        <v>7.0000000230493242E-2</v>
      </c>
      <c r="G562" s="19"/>
      <c r="H562" s="8">
        <f>SUM(H553:H561)</f>
        <v>7.5880011478304255E-3</v>
      </c>
      <c r="I562" s="1"/>
    </row>
    <row r="563" spans="1:9" ht="13.5" thickTop="1" x14ac:dyDescent="0.2">
      <c r="F563" s="9"/>
      <c r="G563" s="19"/>
      <c r="H563" s="1"/>
      <c r="I563" s="1"/>
    </row>
    <row r="564" spans="1:9" ht="13.5" thickBot="1" x14ac:dyDescent="0.25">
      <c r="A564" s="7" t="s">
        <v>0</v>
      </c>
      <c r="B564" s="4" t="s">
        <v>1</v>
      </c>
      <c r="C564" s="10" t="s">
        <v>340</v>
      </c>
      <c r="D564" s="7" t="s">
        <v>2</v>
      </c>
      <c r="E564" s="4" t="s">
        <v>3</v>
      </c>
      <c r="F564" s="5" t="s">
        <v>244</v>
      </c>
      <c r="G564" s="16" t="s">
        <v>348</v>
      </c>
      <c r="H564" s="3" t="s">
        <v>339</v>
      </c>
    </row>
    <row r="565" spans="1:9" x14ac:dyDescent="0.2">
      <c r="A565" s="6" t="s">
        <v>67</v>
      </c>
      <c r="B565" s="15" t="s">
        <v>68</v>
      </c>
      <c r="C565" s="11" t="s">
        <v>349</v>
      </c>
      <c r="D565" s="6" t="s">
        <v>6</v>
      </c>
      <c r="E565" s="15" t="s">
        <v>7</v>
      </c>
      <c r="F565" s="1">
        <v>-2156679.67</v>
      </c>
      <c r="G565" s="18">
        <f>H565/F565</f>
        <v>0.10839999711222761</v>
      </c>
      <c r="H565" s="1">
        <v>-233784.07</v>
      </c>
      <c r="I565" s="1"/>
    </row>
    <row r="566" spans="1:9" x14ac:dyDescent="0.2">
      <c r="A566" s="6" t="s">
        <v>67</v>
      </c>
      <c r="B566" s="15" t="s">
        <v>68</v>
      </c>
      <c r="D566" s="6" t="s">
        <v>220</v>
      </c>
      <c r="E566" s="15" t="s">
        <v>221</v>
      </c>
      <c r="F566" s="1">
        <v>730.09</v>
      </c>
      <c r="G566" s="20">
        <f>G565</f>
        <v>0.10839999711222761</v>
      </c>
      <c r="H566" s="1">
        <f>F566*G566</f>
        <v>79.141753891666269</v>
      </c>
      <c r="I566" s="1"/>
    </row>
    <row r="567" spans="1:9" x14ac:dyDescent="0.2">
      <c r="A567" s="6" t="s">
        <v>67</v>
      </c>
      <c r="B567" s="15" t="s">
        <v>68</v>
      </c>
      <c r="D567" s="6" t="s">
        <v>204</v>
      </c>
      <c r="E567" s="15" t="s">
        <v>205</v>
      </c>
      <c r="F567" s="1">
        <v>3514.91</v>
      </c>
      <c r="G567" s="20">
        <f>G565</f>
        <v>0.10839999711222761</v>
      </c>
      <c r="H567" s="1">
        <f t="shared" ref="H567:H577" si="56">F567*G567</f>
        <v>381.01623384973993</v>
      </c>
      <c r="I567" s="1"/>
    </row>
    <row r="568" spans="1:9" x14ac:dyDescent="0.2">
      <c r="A568" s="6" t="s">
        <v>67</v>
      </c>
      <c r="B568" s="15" t="s">
        <v>68</v>
      </c>
      <c r="D568" s="6" t="s">
        <v>226</v>
      </c>
      <c r="E568" s="15" t="s">
        <v>227</v>
      </c>
      <c r="F568" s="1">
        <v>3095.92</v>
      </c>
      <c r="G568" s="20">
        <f>G565</f>
        <v>0.10839999711222761</v>
      </c>
      <c r="H568" s="1">
        <f t="shared" si="56"/>
        <v>335.59771905968773</v>
      </c>
      <c r="I568" s="1"/>
    </row>
    <row r="569" spans="1:9" x14ac:dyDescent="0.2">
      <c r="A569" s="6" t="s">
        <v>67</v>
      </c>
      <c r="B569" s="15" t="s">
        <v>68</v>
      </c>
      <c r="D569" s="6" t="s">
        <v>232</v>
      </c>
      <c r="E569" s="15" t="s">
        <v>233</v>
      </c>
      <c r="F569" s="1">
        <v>1487.8500000000001</v>
      </c>
      <c r="G569" s="20">
        <f>G565</f>
        <v>0.10839999711222761</v>
      </c>
      <c r="H569" s="1">
        <f t="shared" si="56"/>
        <v>161.28293570342788</v>
      </c>
      <c r="I569" s="1"/>
    </row>
    <row r="570" spans="1:9" x14ac:dyDescent="0.2">
      <c r="A570" s="6" t="s">
        <v>67</v>
      </c>
      <c r="B570" s="15" t="s">
        <v>68</v>
      </c>
      <c r="D570" s="6" t="s">
        <v>238</v>
      </c>
      <c r="E570" s="15" t="s">
        <v>239</v>
      </c>
      <c r="F570" s="1">
        <v>12</v>
      </c>
      <c r="G570" s="20">
        <f>G565</f>
        <v>0.10839999711222761</v>
      </c>
      <c r="H570" s="1">
        <f t="shared" si="56"/>
        <v>1.3007999653467315</v>
      </c>
      <c r="I570" s="1"/>
    </row>
    <row r="571" spans="1:9" x14ac:dyDescent="0.2">
      <c r="A571" s="6" t="s">
        <v>67</v>
      </c>
      <c r="B571" s="15" t="s">
        <v>68</v>
      </c>
      <c r="D571" s="6" t="s">
        <v>122</v>
      </c>
      <c r="E571" s="15" t="s">
        <v>123</v>
      </c>
      <c r="F571" s="1">
        <v>562.84</v>
      </c>
      <c r="G571" s="20">
        <f>G565</f>
        <v>0.10839999711222761</v>
      </c>
      <c r="H571" s="1">
        <f t="shared" si="56"/>
        <v>61.011854374646191</v>
      </c>
      <c r="I571" s="1"/>
    </row>
    <row r="572" spans="1:9" x14ac:dyDescent="0.2">
      <c r="A572" s="6" t="s">
        <v>67</v>
      </c>
      <c r="B572" s="15" t="s">
        <v>68</v>
      </c>
      <c r="D572" s="6" t="s">
        <v>114</v>
      </c>
      <c r="E572" s="15" t="s">
        <v>115</v>
      </c>
      <c r="F572" s="1">
        <v>787402.75000000012</v>
      </c>
      <c r="G572" s="20">
        <f>G565</f>
        <v>0.10839999711222761</v>
      </c>
      <c r="H572" s="1">
        <f t="shared" si="56"/>
        <v>85354.455826160091</v>
      </c>
      <c r="I572" s="1"/>
    </row>
    <row r="573" spans="1:9" x14ac:dyDescent="0.2">
      <c r="A573" s="6" t="s">
        <v>67</v>
      </c>
      <c r="B573" s="15" t="s">
        <v>68</v>
      </c>
      <c r="D573" s="6" t="s">
        <v>174</v>
      </c>
      <c r="E573" s="15" t="s">
        <v>175</v>
      </c>
      <c r="F573" s="1">
        <v>621613.98999999976</v>
      </c>
      <c r="G573" s="20">
        <f>G565</f>
        <v>0.10839999711222761</v>
      </c>
      <c r="H573" s="1">
        <f t="shared" si="56"/>
        <v>67382.954720920257</v>
      </c>
      <c r="I573" s="1"/>
    </row>
    <row r="574" spans="1:9" x14ac:dyDescent="0.2">
      <c r="A574" s="6" t="s">
        <v>67</v>
      </c>
      <c r="B574" s="15" t="s">
        <v>68</v>
      </c>
      <c r="D574" s="6" t="s">
        <v>126</v>
      </c>
      <c r="E574" s="15" t="s">
        <v>127</v>
      </c>
      <c r="F574" s="1">
        <v>659516.19999999995</v>
      </c>
      <c r="G574" s="20">
        <f>G565</f>
        <v>0.10839999711222761</v>
      </c>
      <c r="H574" s="1">
        <f t="shared" si="56"/>
        <v>71491.554175467318</v>
      </c>
      <c r="I574" s="1"/>
    </row>
    <row r="575" spans="1:9" x14ac:dyDescent="0.2">
      <c r="A575" s="6" t="s">
        <v>67</v>
      </c>
      <c r="B575" s="15" t="s">
        <v>68</v>
      </c>
      <c r="D575" s="6" t="s">
        <v>202</v>
      </c>
      <c r="E575" s="15" t="s">
        <v>203</v>
      </c>
      <c r="F575" s="1">
        <v>750</v>
      </c>
      <c r="G575" s="22">
        <f>G565</f>
        <v>0.10839999711222761</v>
      </c>
      <c r="H575" s="1">
        <f t="shared" si="56"/>
        <v>81.299997834170711</v>
      </c>
      <c r="I575" s="1"/>
    </row>
    <row r="576" spans="1:9" x14ac:dyDescent="0.2">
      <c r="A576" s="6" t="s">
        <v>67</v>
      </c>
      <c r="B576" s="15" t="s">
        <v>68</v>
      </c>
      <c r="D576" s="6" t="s">
        <v>176</v>
      </c>
      <c r="E576" s="15" t="s">
        <v>177</v>
      </c>
      <c r="F576" s="1">
        <v>76936.100000000006</v>
      </c>
      <c r="G576" s="20">
        <f>G565</f>
        <v>0.10839999711222761</v>
      </c>
      <c r="H576" s="1">
        <f t="shared" si="56"/>
        <v>8339.8730178260557</v>
      </c>
      <c r="I576" s="1"/>
    </row>
    <row r="577" spans="1:9" x14ac:dyDescent="0.2">
      <c r="A577" s="6" t="s">
        <v>67</v>
      </c>
      <c r="B577" s="15" t="s">
        <v>68</v>
      </c>
      <c r="D577" s="6" t="s">
        <v>186</v>
      </c>
      <c r="E577" s="15" t="s">
        <v>187</v>
      </c>
      <c r="F577" s="1">
        <v>1057.03</v>
      </c>
      <c r="G577" s="20">
        <f>G565</f>
        <v>0.10839999711222761</v>
      </c>
      <c r="H577" s="1">
        <f t="shared" si="56"/>
        <v>114.58204894753796</v>
      </c>
      <c r="I577" s="1"/>
    </row>
    <row r="578" spans="1:9" ht="13.5" thickBot="1" x14ac:dyDescent="0.25">
      <c r="A578" s="6" t="s">
        <v>302</v>
      </c>
      <c r="F578" s="8">
        <f>SUM(F565:F577)</f>
        <v>9.9999996612041286E-3</v>
      </c>
      <c r="G578" s="19"/>
      <c r="H578" s="8">
        <f>SUM(H565:H577)</f>
        <v>1.0839999074647721E-3</v>
      </c>
      <c r="I578" s="1"/>
    </row>
    <row r="579" spans="1:9" ht="13.5" thickTop="1" x14ac:dyDescent="0.2">
      <c r="F579" s="9"/>
      <c r="G579" s="19"/>
      <c r="H579" s="1"/>
      <c r="I579" s="1"/>
    </row>
    <row r="580" spans="1:9" ht="13.5" thickBot="1" x14ac:dyDescent="0.25">
      <c r="A580" s="7" t="s">
        <v>0</v>
      </c>
      <c r="B580" s="4" t="s">
        <v>1</v>
      </c>
      <c r="C580" s="10" t="s">
        <v>340</v>
      </c>
      <c r="D580" s="7" t="s">
        <v>2</v>
      </c>
      <c r="E580" s="4" t="s">
        <v>3</v>
      </c>
      <c r="F580" s="5" t="s">
        <v>244</v>
      </c>
      <c r="G580" s="16" t="s">
        <v>348</v>
      </c>
      <c r="H580" s="3" t="s">
        <v>339</v>
      </c>
    </row>
    <row r="581" spans="1:9" x14ac:dyDescent="0.2">
      <c r="A581" s="6" t="s">
        <v>200</v>
      </c>
      <c r="B581" s="15" t="s">
        <v>201</v>
      </c>
      <c r="C581" s="11" t="s">
        <v>350</v>
      </c>
      <c r="D581" s="6" t="s">
        <v>6</v>
      </c>
      <c r="E581" s="15" t="s">
        <v>7</v>
      </c>
      <c r="F581" s="1">
        <v>-1822112.0200000007</v>
      </c>
      <c r="G581" s="18">
        <f>H581/F581</f>
        <v>0.11259999810549515</v>
      </c>
      <c r="H581" s="1">
        <v>-205169.81000000003</v>
      </c>
      <c r="I581" s="1"/>
    </row>
    <row r="582" spans="1:9" x14ac:dyDescent="0.2">
      <c r="A582" s="6" t="s">
        <v>200</v>
      </c>
      <c r="B582" s="15" t="s">
        <v>201</v>
      </c>
      <c r="D582" s="6" t="s">
        <v>204</v>
      </c>
      <c r="E582" s="15" t="s">
        <v>205</v>
      </c>
      <c r="F582" s="1">
        <v>5652.2199999999993</v>
      </c>
      <c r="G582" s="20">
        <f>G581</f>
        <v>0.11259999810549515</v>
      </c>
      <c r="H582" s="1">
        <f>F582*G582</f>
        <v>636.43996129184166</v>
      </c>
      <c r="I582" s="1"/>
    </row>
    <row r="583" spans="1:9" x14ac:dyDescent="0.2">
      <c r="A583" s="6" t="s">
        <v>200</v>
      </c>
      <c r="B583" s="15" t="s">
        <v>201</v>
      </c>
      <c r="D583" s="6" t="s">
        <v>226</v>
      </c>
      <c r="E583" s="15" t="s">
        <v>227</v>
      </c>
      <c r="F583" s="1">
        <v>63708.570000000007</v>
      </c>
      <c r="G583" s="20">
        <f>G581</f>
        <v>0.11259999810549515</v>
      </c>
      <c r="H583" s="1">
        <f t="shared" ref="H583:H590" si="57">F583*G583</f>
        <v>7173.5848613038061</v>
      </c>
      <c r="I583" s="1"/>
    </row>
    <row r="584" spans="1:9" x14ac:dyDescent="0.2">
      <c r="A584" s="6" t="s">
        <v>200</v>
      </c>
      <c r="B584" s="15" t="s">
        <v>201</v>
      </c>
      <c r="D584" s="6" t="s">
        <v>194</v>
      </c>
      <c r="E584" s="15" t="s">
        <v>195</v>
      </c>
      <c r="F584" s="1">
        <v>8.89</v>
      </c>
      <c r="G584" s="20">
        <f>G581</f>
        <v>0.11259999810549515</v>
      </c>
      <c r="H584" s="1">
        <f t="shared" si="57"/>
        <v>1.0010139831578519</v>
      </c>
      <c r="I584" s="1"/>
    </row>
    <row r="585" spans="1:9" x14ac:dyDescent="0.2">
      <c r="A585" s="6" t="s">
        <v>200</v>
      </c>
      <c r="B585" s="15" t="s">
        <v>201</v>
      </c>
      <c r="D585" s="6" t="s">
        <v>114</v>
      </c>
      <c r="E585" s="15" t="s">
        <v>115</v>
      </c>
      <c r="F585" s="1">
        <v>781678.85000000009</v>
      </c>
      <c r="G585" s="20">
        <f>G581</f>
        <v>0.11259999810549515</v>
      </c>
      <c r="H585" s="1">
        <f t="shared" si="57"/>
        <v>88017.037029105632</v>
      </c>
      <c r="I585" s="1"/>
    </row>
    <row r="586" spans="1:9" x14ac:dyDescent="0.2">
      <c r="A586" s="6" t="s">
        <v>200</v>
      </c>
      <c r="B586" s="15" t="s">
        <v>201</v>
      </c>
      <c r="D586" s="6" t="s">
        <v>174</v>
      </c>
      <c r="E586" s="15" t="s">
        <v>175</v>
      </c>
      <c r="F586" s="1">
        <v>567432.24999999977</v>
      </c>
      <c r="G586" s="20">
        <f>G581</f>
        <v>0.11259999810549515</v>
      </c>
      <c r="H586" s="1">
        <f t="shared" si="57"/>
        <v>63892.870274996822</v>
      </c>
      <c r="I586" s="1"/>
    </row>
    <row r="587" spans="1:9" x14ac:dyDescent="0.2">
      <c r="A587" s="6" t="s">
        <v>200</v>
      </c>
      <c r="B587" s="15" t="s">
        <v>201</v>
      </c>
      <c r="D587" s="6" t="s">
        <v>126</v>
      </c>
      <c r="E587" s="15" t="s">
        <v>127</v>
      </c>
      <c r="F587" s="1">
        <v>294692.9499999999</v>
      </c>
      <c r="G587" s="20">
        <f>G581</f>
        <v>0.11259999810549515</v>
      </c>
      <c r="H587" s="1">
        <f t="shared" si="57"/>
        <v>33182.425611702762</v>
      </c>
      <c r="I587" s="1"/>
    </row>
    <row r="588" spans="1:9" x14ac:dyDescent="0.2">
      <c r="A588" s="6" t="s">
        <v>200</v>
      </c>
      <c r="B588" s="15" t="s">
        <v>201</v>
      </c>
      <c r="D588" s="6" t="s">
        <v>216</v>
      </c>
      <c r="E588" s="15" t="s">
        <v>217</v>
      </c>
      <c r="F588" s="1">
        <v>306.35000000000002</v>
      </c>
      <c r="G588" s="20">
        <f>G581</f>
        <v>0.11259999810549515</v>
      </c>
      <c r="H588" s="1">
        <f t="shared" si="57"/>
        <v>34.495009419618441</v>
      </c>
      <c r="I588" s="1"/>
    </row>
    <row r="589" spans="1:9" x14ac:dyDescent="0.2">
      <c r="A589" s="6" t="s">
        <v>200</v>
      </c>
      <c r="B589" s="15" t="s">
        <v>201</v>
      </c>
      <c r="D589" s="6" t="s">
        <v>176</v>
      </c>
      <c r="E589" s="15" t="s">
        <v>177</v>
      </c>
      <c r="F589" s="1">
        <v>108244.16999999998</v>
      </c>
      <c r="G589" s="20">
        <f>G581</f>
        <v>0.11259999810549515</v>
      </c>
      <c r="H589" s="1">
        <f t="shared" si="57"/>
        <v>12188.293336930892</v>
      </c>
      <c r="I589" s="1"/>
    </row>
    <row r="590" spans="1:9" x14ac:dyDescent="0.2">
      <c r="A590" s="6" t="s">
        <v>200</v>
      </c>
      <c r="B590" s="15" t="s">
        <v>201</v>
      </c>
      <c r="D590" s="6" t="s">
        <v>186</v>
      </c>
      <c r="E590" s="15" t="s">
        <v>187</v>
      </c>
      <c r="F590" s="1">
        <v>387.78</v>
      </c>
      <c r="G590" s="20">
        <f>G581</f>
        <v>0.11259999810549515</v>
      </c>
      <c r="H590" s="1">
        <f t="shared" si="57"/>
        <v>43.664027265348906</v>
      </c>
      <c r="I590" s="1"/>
    </row>
    <row r="591" spans="1:9" ht="13.5" thickBot="1" x14ac:dyDescent="0.25">
      <c r="A591" s="6" t="s">
        <v>303</v>
      </c>
      <c r="F591" s="8">
        <f>SUM(F581:F590)</f>
        <v>9.9999989627121977E-3</v>
      </c>
      <c r="G591" s="19"/>
      <c r="H591" s="8">
        <f>SUM(H581:H590)</f>
        <v>1.1259998513395431E-3</v>
      </c>
      <c r="I591" s="1"/>
    </row>
    <row r="592" spans="1:9" ht="13.5" thickTop="1" x14ac:dyDescent="0.2">
      <c r="F592" s="9"/>
      <c r="G592" s="19"/>
      <c r="H592" s="1"/>
      <c r="I592" s="1"/>
    </row>
    <row r="593" spans="1:9" ht="13.5" thickBot="1" x14ac:dyDescent="0.25">
      <c r="A593" s="7" t="s">
        <v>0</v>
      </c>
      <c r="B593" s="4" t="s">
        <v>1</v>
      </c>
      <c r="C593" s="10" t="s">
        <v>340</v>
      </c>
      <c r="D593" s="7" t="s">
        <v>2</v>
      </c>
      <c r="E593" s="4" t="s">
        <v>3</v>
      </c>
      <c r="F593" s="5" t="s">
        <v>244</v>
      </c>
      <c r="G593" s="16" t="s">
        <v>348</v>
      </c>
      <c r="H593" s="3" t="s">
        <v>339</v>
      </c>
    </row>
    <row r="594" spans="1:9" x14ac:dyDescent="0.2">
      <c r="A594" s="6" t="s">
        <v>130</v>
      </c>
      <c r="B594" s="15" t="s">
        <v>131</v>
      </c>
      <c r="C594" s="11" t="s">
        <v>350</v>
      </c>
      <c r="D594" s="6" t="s">
        <v>6</v>
      </c>
      <c r="E594" s="15" t="s">
        <v>7</v>
      </c>
      <c r="F594" s="1">
        <v>-238057.60000000003</v>
      </c>
      <c r="G594" s="18">
        <f>H594/F594</f>
        <v>0.11259993379753469</v>
      </c>
      <c r="H594" s="1">
        <v>-26805.269999999997</v>
      </c>
      <c r="I594" s="1"/>
    </row>
    <row r="595" spans="1:9" x14ac:dyDescent="0.2">
      <c r="A595" s="6" t="s">
        <v>130</v>
      </c>
      <c r="B595" s="15" t="s">
        <v>131</v>
      </c>
      <c r="D595" s="6" t="s">
        <v>114</v>
      </c>
      <c r="E595" s="15" t="s">
        <v>115</v>
      </c>
      <c r="F595" s="1">
        <v>164808.25</v>
      </c>
      <c r="G595" s="20">
        <f>G594</f>
        <v>0.11259993379753469</v>
      </c>
      <c r="H595" s="1">
        <f>F595*G595</f>
        <v>18557.398039287546</v>
      </c>
      <c r="I595" s="1"/>
    </row>
    <row r="596" spans="1:9" x14ac:dyDescent="0.2">
      <c r="A596" s="6" t="s">
        <v>130</v>
      </c>
      <c r="B596" s="15" t="s">
        <v>131</v>
      </c>
      <c r="D596" s="6" t="s">
        <v>174</v>
      </c>
      <c r="E596" s="15" t="s">
        <v>175</v>
      </c>
      <c r="F596" s="1">
        <v>11116.759999999998</v>
      </c>
      <c r="G596" s="20">
        <f>G594</f>
        <v>0.11259993379753469</v>
      </c>
      <c r="H596" s="1">
        <f t="shared" ref="H596:H597" si="58">F596*G596</f>
        <v>1251.7464400430815</v>
      </c>
      <c r="I596" s="1"/>
    </row>
    <row r="597" spans="1:9" x14ac:dyDescent="0.2">
      <c r="A597" s="6" t="s">
        <v>130</v>
      </c>
      <c r="B597" s="15" t="s">
        <v>131</v>
      </c>
      <c r="D597" s="6" t="s">
        <v>126</v>
      </c>
      <c r="E597" s="15" t="s">
        <v>127</v>
      </c>
      <c r="F597" s="1">
        <v>62132.660000000011</v>
      </c>
      <c r="G597" s="20">
        <f>G594</f>
        <v>0.11259993379753469</v>
      </c>
      <c r="H597" s="1">
        <f t="shared" si="58"/>
        <v>6996.1334026647328</v>
      </c>
      <c r="I597" s="1"/>
    </row>
    <row r="598" spans="1:9" ht="13.5" thickBot="1" x14ac:dyDescent="0.25">
      <c r="A598" s="6" t="s">
        <v>304</v>
      </c>
      <c r="F598" s="8">
        <f>SUM(F594:F597)</f>
        <v>6.9999999970605131E-2</v>
      </c>
      <c r="G598" s="19"/>
      <c r="H598" s="8">
        <f>SUM(H594:H597)</f>
        <v>7.8819953632773831E-3</v>
      </c>
      <c r="I598" s="1"/>
    </row>
    <row r="599" spans="1:9" ht="13.5" thickTop="1" x14ac:dyDescent="0.2">
      <c r="F599" s="9"/>
      <c r="G599" s="19"/>
      <c r="H599" s="1"/>
      <c r="I599" s="1"/>
    </row>
    <row r="600" spans="1:9" ht="13.5" thickBot="1" x14ac:dyDescent="0.25">
      <c r="A600" s="7" t="s">
        <v>0</v>
      </c>
      <c r="B600" s="4" t="s">
        <v>1</v>
      </c>
      <c r="C600" s="10" t="s">
        <v>340</v>
      </c>
      <c r="D600" s="7" t="s">
        <v>2</v>
      </c>
      <c r="E600" s="4" t="s">
        <v>3</v>
      </c>
      <c r="F600" s="5" t="s">
        <v>244</v>
      </c>
      <c r="G600" s="16" t="s">
        <v>348</v>
      </c>
      <c r="H600" s="3" t="s">
        <v>339</v>
      </c>
    </row>
    <row r="601" spans="1:9" x14ac:dyDescent="0.2">
      <c r="A601" s="6" t="s">
        <v>75</v>
      </c>
      <c r="B601" s="15" t="s">
        <v>76</v>
      </c>
      <c r="C601" s="11" t="s">
        <v>349</v>
      </c>
      <c r="D601" s="6" t="s">
        <v>6</v>
      </c>
      <c r="E601" s="15" t="s">
        <v>7</v>
      </c>
      <c r="F601" s="1">
        <v>-34954.899999999994</v>
      </c>
      <c r="G601" s="18">
        <f>H601/F601</f>
        <v>0.10839968073145681</v>
      </c>
      <c r="H601" s="1">
        <v>-3789.099999999999</v>
      </c>
      <c r="I601" s="1"/>
    </row>
    <row r="602" spans="1:9" x14ac:dyDescent="0.2">
      <c r="A602" s="6" t="s">
        <v>75</v>
      </c>
      <c r="B602" s="15" t="s">
        <v>76</v>
      </c>
      <c r="D602" s="6" t="s">
        <v>230</v>
      </c>
      <c r="E602" s="15" t="s">
        <v>231</v>
      </c>
      <c r="F602" s="1">
        <v>4270</v>
      </c>
      <c r="G602" s="20">
        <f>G601</f>
        <v>0.10839968073145681</v>
      </c>
      <c r="H602" s="1">
        <f>F602*G602</f>
        <v>462.8666367233206</v>
      </c>
      <c r="I602" s="1"/>
    </row>
    <row r="603" spans="1:9" x14ac:dyDescent="0.2">
      <c r="A603" s="6" t="s">
        <v>75</v>
      </c>
      <c r="B603" s="15" t="s">
        <v>76</v>
      </c>
      <c r="D603" s="6" t="s">
        <v>174</v>
      </c>
      <c r="E603" s="15" t="s">
        <v>175</v>
      </c>
      <c r="F603" s="1">
        <v>30684.850000000006</v>
      </c>
      <c r="G603" s="20">
        <f>G601</f>
        <v>0.10839968073145681</v>
      </c>
      <c r="H603" s="1">
        <f>F603*G603</f>
        <v>3326.227943292643</v>
      </c>
      <c r="I603" s="1"/>
    </row>
    <row r="604" spans="1:9" ht="13.5" thickBot="1" x14ac:dyDescent="0.25">
      <c r="A604" s="6" t="s">
        <v>305</v>
      </c>
      <c r="F604" s="8">
        <f>SUM(F601:F603)</f>
        <v>-4.9999999988358468E-2</v>
      </c>
      <c r="G604" s="19"/>
      <c r="H604" s="8">
        <f>SUM(H601:H603)</f>
        <v>-5.4199840355977358E-3</v>
      </c>
      <c r="I604" s="1"/>
    </row>
    <row r="605" spans="1:9" ht="13.5" thickTop="1" x14ac:dyDescent="0.2">
      <c r="F605" s="9"/>
      <c r="G605" s="19"/>
      <c r="H605" s="1"/>
      <c r="I605" s="1"/>
    </row>
    <row r="606" spans="1:9" ht="13.5" thickBot="1" x14ac:dyDescent="0.25">
      <c r="A606" s="7" t="s">
        <v>0</v>
      </c>
      <c r="B606" s="4" t="s">
        <v>1</v>
      </c>
      <c r="C606" s="10" t="s">
        <v>340</v>
      </c>
      <c r="D606" s="7" t="s">
        <v>2</v>
      </c>
      <c r="E606" s="4" t="s">
        <v>3</v>
      </c>
      <c r="F606" s="5" t="s">
        <v>244</v>
      </c>
      <c r="G606" s="16" t="s">
        <v>348</v>
      </c>
      <c r="H606" s="3" t="s">
        <v>339</v>
      </c>
    </row>
    <row r="607" spans="1:9" x14ac:dyDescent="0.2">
      <c r="A607" s="6" t="s">
        <v>77</v>
      </c>
      <c r="B607" s="15" t="s">
        <v>78</v>
      </c>
      <c r="C607" s="11" t="s">
        <v>349</v>
      </c>
      <c r="D607" s="6" t="s">
        <v>6</v>
      </c>
      <c r="E607" s="15" t="s">
        <v>7</v>
      </c>
      <c r="F607" s="1">
        <v>1159829.4499999995</v>
      </c>
      <c r="G607" s="18">
        <f>H607/F607</f>
        <v>0.1083999893260169</v>
      </c>
      <c r="H607" s="1">
        <v>125725.49999999999</v>
      </c>
      <c r="I607" s="1"/>
    </row>
    <row r="608" spans="1:9" x14ac:dyDescent="0.2">
      <c r="A608" s="6" t="s">
        <v>77</v>
      </c>
      <c r="B608" s="15" t="s">
        <v>78</v>
      </c>
      <c r="D608" s="6" t="s">
        <v>126</v>
      </c>
      <c r="E608" s="15" t="s">
        <v>127</v>
      </c>
      <c r="F608" s="1">
        <v>-1159829.4399999995</v>
      </c>
      <c r="G608" s="20">
        <f>G607</f>
        <v>0.1083999893260169</v>
      </c>
      <c r="H608" s="1">
        <f>F608*G608</f>
        <v>-125725.4989160001</v>
      </c>
      <c r="I608" s="1"/>
    </row>
    <row r="609" spans="1:9" ht="13.5" thickBot="1" x14ac:dyDescent="0.25">
      <c r="A609" s="6" t="s">
        <v>306</v>
      </c>
      <c r="F609" s="8">
        <f>SUM(F607:F608)</f>
        <v>1.0000000009313226E-2</v>
      </c>
      <c r="G609" s="19"/>
      <c r="H609" s="8">
        <f>SUM(H607:H608)</f>
        <v>1.0839998867595568E-3</v>
      </c>
      <c r="I609" s="1"/>
    </row>
    <row r="610" spans="1:9" ht="13.5" thickTop="1" x14ac:dyDescent="0.2">
      <c r="F610" s="9"/>
      <c r="G610" s="19"/>
      <c r="H610" s="1"/>
      <c r="I610" s="1"/>
    </row>
    <row r="611" spans="1:9" ht="13.5" thickBot="1" x14ac:dyDescent="0.25">
      <c r="A611" s="7" t="s">
        <v>0</v>
      </c>
      <c r="B611" s="4" t="s">
        <v>1</v>
      </c>
      <c r="C611" s="10" t="s">
        <v>340</v>
      </c>
      <c r="D611" s="7" t="s">
        <v>2</v>
      </c>
      <c r="E611" s="4" t="s">
        <v>3</v>
      </c>
      <c r="F611" s="5" t="s">
        <v>244</v>
      </c>
      <c r="G611" s="16" t="s">
        <v>348</v>
      </c>
      <c r="H611" s="3" t="s">
        <v>339</v>
      </c>
    </row>
    <row r="612" spans="1:9" x14ac:dyDescent="0.2">
      <c r="A612" s="6" t="s">
        <v>192</v>
      </c>
      <c r="B612" s="15" t="s">
        <v>193</v>
      </c>
      <c r="C612" s="11" t="s">
        <v>349</v>
      </c>
      <c r="D612" s="6" t="s">
        <v>6</v>
      </c>
      <c r="E612" s="15" t="s">
        <v>7</v>
      </c>
      <c r="F612" s="1">
        <v>-4933346.1100000003</v>
      </c>
      <c r="G612" s="18">
        <f>H612/F612</f>
        <v>0.10839999831270705</v>
      </c>
      <c r="H612" s="1">
        <v>-534774.71</v>
      </c>
      <c r="I612" s="1"/>
    </row>
    <row r="613" spans="1:9" x14ac:dyDescent="0.2">
      <c r="A613" s="6" t="s">
        <v>192</v>
      </c>
      <c r="B613" s="15" t="s">
        <v>193</v>
      </c>
      <c r="D613" s="6" t="s">
        <v>204</v>
      </c>
      <c r="E613" s="15" t="s">
        <v>205</v>
      </c>
      <c r="F613" s="1">
        <v>229.58</v>
      </c>
      <c r="G613" s="20">
        <f>G612</f>
        <v>0.10839999831270705</v>
      </c>
      <c r="H613" s="1">
        <f>F613*G613</f>
        <v>24.886471612631286</v>
      </c>
      <c r="I613" s="1"/>
    </row>
    <row r="614" spans="1:9" x14ac:dyDescent="0.2">
      <c r="A614" s="6" t="s">
        <v>192</v>
      </c>
      <c r="B614" s="15" t="s">
        <v>193</v>
      </c>
      <c r="D614" s="6" t="s">
        <v>114</v>
      </c>
      <c r="E614" s="15" t="s">
        <v>115</v>
      </c>
      <c r="F614" s="1">
        <v>2334610.17</v>
      </c>
      <c r="G614" s="20">
        <f>G612</f>
        <v>0.10839999831270705</v>
      </c>
      <c r="H614" s="1">
        <f t="shared" ref="H614:H620" si="59">F614*G614</f>
        <v>253071.73848882871</v>
      </c>
      <c r="I614" s="1"/>
    </row>
    <row r="615" spans="1:9" x14ac:dyDescent="0.2">
      <c r="A615" s="6" t="s">
        <v>192</v>
      </c>
      <c r="B615" s="15" t="s">
        <v>193</v>
      </c>
      <c r="D615" s="6" t="s">
        <v>174</v>
      </c>
      <c r="E615" s="15" t="s">
        <v>175</v>
      </c>
      <c r="F615" s="1">
        <v>-2217.0999999999899</v>
      </c>
      <c r="G615" s="20">
        <f>G612</f>
        <v>0.10839999831270705</v>
      </c>
      <c r="H615" s="1">
        <f t="shared" si="59"/>
        <v>-240.33363625910172</v>
      </c>
      <c r="I615" s="1"/>
    </row>
    <row r="616" spans="1:9" x14ac:dyDescent="0.2">
      <c r="A616" s="6" t="s">
        <v>192</v>
      </c>
      <c r="B616" s="15" t="s">
        <v>193</v>
      </c>
      <c r="D616" s="6" t="s">
        <v>178</v>
      </c>
      <c r="E616" s="15" t="s">
        <v>179</v>
      </c>
      <c r="F616" s="1">
        <v>121026.34</v>
      </c>
      <c r="G616" s="20">
        <f>G612</f>
        <v>0.10839999831270705</v>
      </c>
      <c r="H616" s="1">
        <f t="shared" si="59"/>
        <v>13119.25505179311</v>
      </c>
      <c r="I616" s="1"/>
    </row>
    <row r="617" spans="1:9" x14ac:dyDescent="0.2">
      <c r="A617" s="6" t="s">
        <v>192</v>
      </c>
      <c r="B617" s="15" t="s">
        <v>193</v>
      </c>
      <c r="D617" s="6" t="s">
        <v>126</v>
      </c>
      <c r="E617" s="15" t="s">
        <v>127</v>
      </c>
      <c r="F617" s="1">
        <v>1970358.1900000009</v>
      </c>
      <c r="G617" s="20">
        <f>G612</f>
        <v>0.10839999831270705</v>
      </c>
      <c r="H617" s="1">
        <f t="shared" si="59"/>
        <v>213586.82447142861</v>
      </c>
      <c r="I617" s="1"/>
    </row>
    <row r="618" spans="1:9" x14ac:dyDescent="0.2">
      <c r="A618" s="6" t="s">
        <v>192</v>
      </c>
      <c r="B618" s="15" t="s">
        <v>193</v>
      </c>
      <c r="D618" s="6" t="s">
        <v>202</v>
      </c>
      <c r="E618" s="15" t="s">
        <v>203</v>
      </c>
      <c r="F618" s="1">
        <v>213824.10000000003</v>
      </c>
      <c r="G618" s="22">
        <f>G612</f>
        <v>0.10839999831270705</v>
      </c>
      <c r="H618" s="1">
        <f t="shared" si="59"/>
        <v>23178.532079216107</v>
      </c>
      <c r="I618" s="1"/>
    </row>
    <row r="619" spans="1:9" x14ac:dyDescent="0.2">
      <c r="A619" s="6" t="s">
        <v>192</v>
      </c>
      <c r="B619" s="15" t="s">
        <v>193</v>
      </c>
      <c r="D619" s="6" t="s">
        <v>176</v>
      </c>
      <c r="E619" s="15" t="s">
        <v>177</v>
      </c>
      <c r="F619" s="1">
        <v>293737.67</v>
      </c>
      <c r="G619" s="22">
        <f>G612</f>
        <v>0.10839999831270705</v>
      </c>
      <c r="H619" s="1">
        <f t="shared" si="59"/>
        <v>31841.162932378498</v>
      </c>
      <c r="I619" s="1"/>
    </row>
    <row r="620" spans="1:9" x14ac:dyDescent="0.2">
      <c r="A620" s="6" t="s">
        <v>192</v>
      </c>
      <c r="B620" s="15" t="s">
        <v>193</v>
      </c>
      <c r="D620" s="6" t="s">
        <v>186</v>
      </c>
      <c r="E620" s="15" t="s">
        <v>187</v>
      </c>
      <c r="F620" s="1">
        <v>1777.1899999999998</v>
      </c>
      <c r="G620" s="22">
        <f>G612</f>
        <v>0.10839999831270705</v>
      </c>
      <c r="H620" s="1">
        <f t="shared" si="59"/>
        <v>192.64739300135983</v>
      </c>
      <c r="I620" s="1"/>
    </row>
    <row r="621" spans="1:9" ht="13.5" thickBot="1" x14ac:dyDescent="0.25">
      <c r="A621" s="6" t="s">
        <v>307</v>
      </c>
      <c r="F621" s="8">
        <f>SUM(F612:F620)</f>
        <v>3.0000000316476871E-2</v>
      </c>
      <c r="G621" s="19"/>
      <c r="H621" s="8">
        <f>SUM(H612:H620)</f>
        <v>3.2519999767259833E-3</v>
      </c>
      <c r="I621" s="1"/>
    </row>
    <row r="622" spans="1:9" ht="13.5" thickTop="1" x14ac:dyDescent="0.2">
      <c r="F622" s="9"/>
      <c r="G622" s="19"/>
      <c r="H622" s="1"/>
      <c r="I622" s="1"/>
    </row>
    <row r="623" spans="1:9" ht="13.5" thickBot="1" x14ac:dyDescent="0.25">
      <c r="A623" s="7" t="s">
        <v>0</v>
      </c>
      <c r="B623" s="4" t="s">
        <v>1</v>
      </c>
      <c r="C623" s="10" t="s">
        <v>340</v>
      </c>
      <c r="D623" s="7" t="s">
        <v>2</v>
      </c>
      <c r="E623" s="4" t="s">
        <v>3</v>
      </c>
      <c r="F623" s="5" t="s">
        <v>244</v>
      </c>
      <c r="G623" s="16" t="s">
        <v>348</v>
      </c>
      <c r="H623" s="3" t="s">
        <v>339</v>
      </c>
    </row>
    <row r="624" spans="1:9" x14ac:dyDescent="0.2">
      <c r="A624" s="6" t="s">
        <v>172</v>
      </c>
      <c r="B624" s="15" t="s">
        <v>173</v>
      </c>
      <c r="C624" s="11" t="s">
        <v>349</v>
      </c>
      <c r="D624" s="6" t="s">
        <v>6</v>
      </c>
      <c r="E624" s="15" t="s">
        <v>7</v>
      </c>
      <c r="F624" s="1">
        <v>-1513852.0799999994</v>
      </c>
      <c r="G624" s="18">
        <f>H624/F624</f>
        <v>0.10840000299104523</v>
      </c>
      <c r="H624" s="1">
        <v>-164101.56999999998</v>
      </c>
      <c r="I624" s="1"/>
    </row>
    <row r="625" spans="1:9" x14ac:dyDescent="0.2">
      <c r="A625" s="6" t="s">
        <v>172</v>
      </c>
      <c r="B625" s="15" t="s">
        <v>173</v>
      </c>
      <c r="D625" s="6" t="s">
        <v>174</v>
      </c>
      <c r="E625" s="15" t="s">
        <v>175</v>
      </c>
      <c r="F625" s="1">
        <v>91343.530000000028</v>
      </c>
      <c r="G625" s="20">
        <f>G624</f>
        <v>0.10840000299104523</v>
      </c>
      <c r="H625" s="1">
        <f>F625*G625</f>
        <v>9901.6389252126319</v>
      </c>
      <c r="I625" s="1"/>
    </row>
    <row r="626" spans="1:9" x14ac:dyDescent="0.2">
      <c r="A626" s="6" t="s">
        <v>172</v>
      </c>
      <c r="B626" s="15" t="s">
        <v>173</v>
      </c>
      <c r="D626" s="6" t="s">
        <v>178</v>
      </c>
      <c r="E626" s="15" t="s">
        <v>179</v>
      </c>
      <c r="F626" s="1">
        <v>50</v>
      </c>
      <c r="G626" s="20">
        <f>G624</f>
        <v>0.10840000299104523</v>
      </c>
      <c r="H626" s="1">
        <f t="shared" ref="H626:H630" si="60">F626*G626</f>
        <v>5.4200001495522612</v>
      </c>
      <c r="I626" s="1"/>
    </row>
    <row r="627" spans="1:9" x14ac:dyDescent="0.2">
      <c r="A627" s="6" t="s">
        <v>172</v>
      </c>
      <c r="B627" s="15" t="s">
        <v>173</v>
      </c>
      <c r="D627" s="6" t="s">
        <v>126</v>
      </c>
      <c r="E627" s="15" t="s">
        <v>127</v>
      </c>
      <c r="F627" s="1">
        <v>1112.92</v>
      </c>
      <c r="G627" s="20">
        <f>G624</f>
        <v>0.10840000299104523</v>
      </c>
      <c r="H627" s="1">
        <f t="shared" si="60"/>
        <v>120.64053132879407</v>
      </c>
      <c r="I627" s="1"/>
    </row>
    <row r="628" spans="1:9" x14ac:dyDescent="0.2">
      <c r="A628" s="6" t="s">
        <v>172</v>
      </c>
      <c r="B628" s="15" t="s">
        <v>173</v>
      </c>
      <c r="D628" s="6" t="s">
        <v>202</v>
      </c>
      <c r="E628" s="15" t="s">
        <v>203</v>
      </c>
      <c r="F628" s="1">
        <v>1413061.66</v>
      </c>
      <c r="G628" s="20">
        <f>G624</f>
        <v>0.10840000299104523</v>
      </c>
      <c r="H628" s="1">
        <f t="shared" si="60"/>
        <v>153175.88817053131</v>
      </c>
      <c r="I628" s="1"/>
    </row>
    <row r="629" spans="1:9" x14ac:dyDescent="0.2">
      <c r="A629" s="6" t="s">
        <v>172</v>
      </c>
      <c r="B629" s="15" t="s">
        <v>173</v>
      </c>
      <c r="D629" s="6" t="s">
        <v>176</v>
      </c>
      <c r="E629" s="15" t="s">
        <v>177</v>
      </c>
      <c r="F629" s="1">
        <v>7470.24</v>
      </c>
      <c r="G629" s="20">
        <f>G624</f>
        <v>0.10840000299104523</v>
      </c>
      <c r="H629" s="1">
        <f t="shared" si="60"/>
        <v>809.77403834382562</v>
      </c>
      <c r="I629" s="1"/>
    </row>
    <row r="630" spans="1:9" x14ac:dyDescent="0.2">
      <c r="A630" s="6" t="s">
        <v>172</v>
      </c>
      <c r="B630" s="15" t="s">
        <v>173</v>
      </c>
      <c r="D630" s="6" t="s">
        <v>186</v>
      </c>
      <c r="E630" s="15" t="s">
        <v>187</v>
      </c>
      <c r="F630" s="1">
        <v>813.70999999999992</v>
      </c>
      <c r="G630" s="20">
        <f>G624</f>
        <v>0.10840000299104523</v>
      </c>
      <c r="H630" s="1">
        <f t="shared" si="60"/>
        <v>88.206166433843407</v>
      </c>
      <c r="I630" s="1"/>
    </row>
    <row r="631" spans="1:9" ht="13.5" thickBot="1" x14ac:dyDescent="0.25">
      <c r="A631" s="6" t="s">
        <v>308</v>
      </c>
      <c r="F631" s="8">
        <f>SUM(F624:F630)</f>
        <v>-1.9999999506694621E-2</v>
      </c>
      <c r="G631" s="19"/>
      <c r="H631" s="8">
        <f>SUM(H624:H630)</f>
        <v>-2.1680000130004373E-3</v>
      </c>
      <c r="I631" s="1"/>
    </row>
    <row r="632" spans="1:9" ht="13.5" thickTop="1" x14ac:dyDescent="0.2">
      <c r="F632" s="9"/>
      <c r="G632" s="19"/>
      <c r="H632" s="1"/>
      <c r="I632" s="1"/>
    </row>
    <row r="633" spans="1:9" ht="13.5" thickBot="1" x14ac:dyDescent="0.25">
      <c r="A633" s="7" t="s">
        <v>0</v>
      </c>
      <c r="B633" s="4" t="s">
        <v>1</v>
      </c>
      <c r="C633" s="10" t="s">
        <v>340</v>
      </c>
      <c r="D633" s="7" t="s">
        <v>2</v>
      </c>
      <c r="E633" s="4" t="s">
        <v>3</v>
      </c>
      <c r="F633" s="5" t="s">
        <v>244</v>
      </c>
      <c r="G633" s="16" t="s">
        <v>348</v>
      </c>
      <c r="H633" s="3" t="s">
        <v>339</v>
      </c>
    </row>
    <row r="634" spans="1:9" x14ac:dyDescent="0.2">
      <c r="A634" s="6" t="s">
        <v>87</v>
      </c>
      <c r="B634" s="15" t="s">
        <v>88</v>
      </c>
      <c r="C634" s="11" t="s">
        <v>350</v>
      </c>
      <c r="D634" s="6" t="s">
        <v>6</v>
      </c>
      <c r="E634" s="15" t="s">
        <v>7</v>
      </c>
      <c r="F634" s="1">
        <v>-737351.57999999973</v>
      </c>
      <c r="G634" s="18">
        <f>H634/F634</f>
        <v>0.1126000028371812</v>
      </c>
      <c r="H634" s="1">
        <v>-83025.790000000008</v>
      </c>
      <c r="I634" s="1"/>
    </row>
    <row r="635" spans="1:9" x14ac:dyDescent="0.2">
      <c r="A635" s="6" t="s">
        <v>87</v>
      </c>
      <c r="B635" s="15" t="s">
        <v>88</v>
      </c>
      <c r="D635" s="6" t="s">
        <v>214</v>
      </c>
      <c r="E635" s="15" t="s">
        <v>215</v>
      </c>
      <c r="F635" s="1">
        <v>804.96</v>
      </c>
      <c r="G635" s="20">
        <f>G634</f>
        <v>0.1126000028371812</v>
      </c>
      <c r="H635" s="1">
        <f>F635*G635</f>
        <v>90.638498283817384</v>
      </c>
      <c r="I635" s="1"/>
    </row>
    <row r="636" spans="1:9" x14ac:dyDescent="0.2">
      <c r="A636" s="6" t="s">
        <v>87</v>
      </c>
      <c r="B636" s="15" t="s">
        <v>88</v>
      </c>
      <c r="D636" s="6" t="s">
        <v>114</v>
      </c>
      <c r="E636" s="15" t="s">
        <v>115</v>
      </c>
      <c r="F636" s="1">
        <v>338547.4</v>
      </c>
      <c r="G636" s="20">
        <f>G634</f>
        <v>0.1126000028371812</v>
      </c>
      <c r="H636" s="1">
        <f t="shared" ref="H636:H640" si="61">F636*G636</f>
        <v>38120.438200520322</v>
      </c>
      <c r="I636" s="1"/>
    </row>
    <row r="637" spans="1:9" x14ac:dyDescent="0.2">
      <c r="A637" s="6" t="s">
        <v>87</v>
      </c>
      <c r="B637" s="15" t="s">
        <v>88</v>
      </c>
      <c r="D637" s="6" t="s">
        <v>174</v>
      </c>
      <c r="E637" s="15" t="s">
        <v>175</v>
      </c>
      <c r="F637" s="1">
        <v>35294.990000000005</v>
      </c>
      <c r="G637" s="20">
        <f>G634</f>
        <v>0.1126000028371812</v>
      </c>
      <c r="H637" s="1">
        <f t="shared" si="61"/>
        <v>3974.2159741382829</v>
      </c>
      <c r="I637" s="1"/>
    </row>
    <row r="638" spans="1:9" x14ac:dyDescent="0.2">
      <c r="A638" s="6" t="s">
        <v>87</v>
      </c>
      <c r="B638" s="15" t="s">
        <v>88</v>
      </c>
      <c r="D638" s="6" t="s">
        <v>126</v>
      </c>
      <c r="E638" s="15" t="s">
        <v>127</v>
      </c>
      <c r="F638" s="1">
        <v>359847.81000000006</v>
      </c>
      <c r="G638" s="20">
        <f>G634</f>
        <v>0.1126000028371812</v>
      </c>
      <c r="H638" s="1">
        <f t="shared" si="61"/>
        <v>40518.864426953449</v>
      </c>
      <c r="I638" s="1"/>
    </row>
    <row r="639" spans="1:9" x14ac:dyDescent="0.2">
      <c r="A639" s="6" t="s">
        <v>87</v>
      </c>
      <c r="B639" s="15" t="s">
        <v>88</v>
      </c>
      <c r="D639" s="6" t="s">
        <v>176</v>
      </c>
      <c r="E639" s="15" t="s">
        <v>177</v>
      </c>
      <c r="F639" s="1">
        <v>2516.8900000000003</v>
      </c>
      <c r="G639" s="20">
        <f>G634</f>
        <v>0.1126000028371812</v>
      </c>
      <c r="H639" s="1">
        <f t="shared" si="61"/>
        <v>283.40182114087304</v>
      </c>
      <c r="I639" s="1"/>
    </row>
    <row r="640" spans="1:9" x14ac:dyDescent="0.2">
      <c r="A640" s="6" t="s">
        <v>87</v>
      </c>
      <c r="B640" s="15" t="s">
        <v>88</v>
      </c>
      <c r="D640" s="6" t="s">
        <v>186</v>
      </c>
      <c r="E640" s="15" t="s">
        <v>187</v>
      </c>
      <c r="F640" s="1">
        <v>339.57</v>
      </c>
      <c r="G640" s="20">
        <f>G634</f>
        <v>0.1126000028371812</v>
      </c>
      <c r="H640" s="1">
        <f t="shared" si="61"/>
        <v>38.235582963421621</v>
      </c>
      <c r="I640" s="1"/>
    </row>
    <row r="641" spans="1:9" ht="13.5" thickBot="1" x14ac:dyDescent="0.25">
      <c r="A641" s="6" t="s">
        <v>309</v>
      </c>
      <c r="F641" s="8">
        <f>SUM(F634:F640)</f>
        <v>4.0000000307657047E-2</v>
      </c>
      <c r="G641" s="19"/>
      <c r="H641" s="8">
        <f>SUM(H634:H640)</f>
        <v>4.5040001642746574E-3</v>
      </c>
      <c r="I641" s="1"/>
    </row>
    <row r="642" spans="1:9" ht="13.5" thickTop="1" x14ac:dyDescent="0.2">
      <c r="F642" s="9"/>
      <c r="G642" s="19"/>
      <c r="H642" s="1"/>
      <c r="I642" s="1"/>
    </row>
    <row r="643" spans="1:9" ht="13.5" thickBot="1" x14ac:dyDescent="0.25">
      <c r="A643" s="7" t="s">
        <v>0</v>
      </c>
      <c r="B643" s="4" t="s">
        <v>1</v>
      </c>
      <c r="C643" s="10" t="s">
        <v>340</v>
      </c>
      <c r="D643" s="7" t="s">
        <v>2</v>
      </c>
      <c r="E643" s="4" t="s">
        <v>3</v>
      </c>
      <c r="F643" s="5" t="s">
        <v>244</v>
      </c>
      <c r="G643" s="16" t="s">
        <v>348</v>
      </c>
      <c r="H643" s="3" t="s">
        <v>339</v>
      </c>
    </row>
    <row r="644" spans="1:9" x14ac:dyDescent="0.2">
      <c r="A644" s="6" t="s">
        <v>144</v>
      </c>
      <c r="B644" s="15" t="s">
        <v>145</v>
      </c>
      <c r="C644" s="11" t="s">
        <v>350</v>
      </c>
      <c r="D644" s="6" t="s">
        <v>6</v>
      </c>
      <c r="E644" s="15" t="s">
        <v>7</v>
      </c>
      <c r="F644" s="1">
        <v>-643318.89999999979</v>
      </c>
      <c r="G644" s="18">
        <f>H644/F644</f>
        <v>0.11259998734686644</v>
      </c>
      <c r="H644" s="1">
        <v>-72437.700000000012</v>
      </c>
      <c r="I644" s="1"/>
    </row>
    <row r="645" spans="1:9" x14ac:dyDescent="0.2">
      <c r="A645" s="6" t="s">
        <v>144</v>
      </c>
      <c r="B645" s="15" t="s">
        <v>145</v>
      </c>
      <c r="D645" s="6" t="s">
        <v>114</v>
      </c>
      <c r="E645" s="15" t="s">
        <v>115</v>
      </c>
      <c r="F645" s="1">
        <v>163595.89000000004</v>
      </c>
      <c r="G645" s="20">
        <f>G644</f>
        <v>0.11259998734686644</v>
      </c>
      <c r="H645" s="1">
        <f>F645*G645</f>
        <v>18420.895143999358</v>
      </c>
      <c r="I645" s="1"/>
    </row>
    <row r="646" spans="1:9" x14ac:dyDescent="0.2">
      <c r="A646" s="6" t="s">
        <v>144</v>
      </c>
      <c r="B646" s="15" t="s">
        <v>145</v>
      </c>
      <c r="D646" s="6" t="s">
        <v>174</v>
      </c>
      <c r="E646" s="15" t="s">
        <v>175</v>
      </c>
      <c r="F646" s="1">
        <v>84123.419999999984</v>
      </c>
      <c r="G646" s="20">
        <f>G644</f>
        <v>0.11259998734686644</v>
      </c>
      <c r="H646" s="1">
        <f t="shared" ref="H646:H650" si="62">F646*G646</f>
        <v>9472.2960275751284</v>
      </c>
      <c r="I646" s="1"/>
    </row>
    <row r="647" spans="1:9" x14ac:dyDescent="0.2">
      <c r="A647" s="6" t="s">
        <v>144</v>
      </c>
      <c r="B647" s="15" t="s">
        <v>145</v>
      </c>
      <c r="D647" s="6" t="s">
        <v>126</v>
      </c>
      <c r="E647" s="15" t="s">
        <v>127</v>
      </c>
      <c r="F647" s="1">
        <v>61675.62000000001</v>
      </c>
      <c r="G647" s="20">
        <f>G644</f>
        <v>0.11259998734686644</v>
      </c>
      <c r="H647" s="1">
        <f t="shared" si="62"/>
        <v>6944.6740316101441</v>
      </c>
      <c r="I647" s="1"/>
    </row>
    <row r="648" spans="1:9" x14ac:dyDescent="0.2">
      <c r="A648" s="6" t="s">
        <v>144</v>
      </c>
      <c r="B648" s="15" t="s">
        <v>145</v>
      </c>
      <c r="D648" s="6" t="s">
        <v>202</v>
      </c>
      <c r="E648" s="15" t="s">
        <v>203</v>
      </c>
      <c r="F648" s="1">
        <v>40998.949999999997</v>
      </c>
      <c r="G648" s="20">
        <f>G644</f>
        <v>0.11259998734686644</v>
      </c>
      <c r="H648" s="1">
        <f t="shared" si="62"/>
        <v>4616.481251234809</v>
      </c>
      <c r="I648" s="1"/>
    </row>
    <row r="649" spans="1:9" x14ac:dyDescent="0.2">
      <c r="A649" s="6" t="s">
        <v>144</v>
      </c>
      <c r="B649" s="15" t="s">
        <v>145</v>
      </c>
      <c r="D649" s="6" t="s">
        <v>176</v>
      </c>
      <c r="E649" s="15" t="s">
        <v>177</v>
      </c>
      <c r="F649" s="1">
        <v>95448.41</v>
      </c>
      <c r="G649" s="20">
        <f>G644</f>
        <v>0.11259998734686644</v>
      </c>
      <c r="H649" s="1">
        <f t="shared" si="62"/>
        <v>10747.48975827852</v>
      </c>
      <c r="I649" s="1"/>
    </row>
    <row r="650" spans="1:9" x14ac:dyDescent="0.2">
      <c r="A650" s="6" t="s">
        <v>144</v>
      </c>
      <c r="B650" s="15" t="s">
        <v>145</v>
      </c>
      <c r="D650" s="6" t="s">
        <v>186</v>
      </c>
      <c r="E650" s="15" t="s">
        <v>187</v>
      </c>
      <c r="F650" s="1">
        <v>197476.59</v>
      </c>
      <c r="G650" s="20">
        <f>G644</f>
        <v>0.11259998734686644</v>
      </c>
      <c r="H650" s="1">
        <f t="shared" si="62"/>
        <v>22235.861535302331</v>
      </c>
      <c r="I650" s="1"/>
    </row>
    <row r="651" spans="1:9" ht="13.5" thickBot="1" x14ac:dyDescent="0.25">
      <c r="A651" s="6" t="s">
        <v>310</v>
      </c>
      <c r="F651" s="8">
        <f>SUM(F644:F650)</f>
        <v>-1.9999999785795808E-2</v>
      </c>
      <c r="G651" s="19"/>
      <c r="H651" s="8">
        <f>SUM(H644:H650)</f>
        <v>-2.2519997328345198E-3</v>
      </c>
      <c r="I651" s="1"/>
    </row>
    <row r="652" spans="1:9" ht="13.5" thickTop="1" x14ac:dyDescent="0.2">
      <c r="F652" s="9"/>
      <c r="G652" s="19"/>
      <c r="H652" s="1"/>
      <c r="I652" s="1"/>
    </row>
    <row r="653" spans="1:9" ht="13.5" thickBot="1" x14ac:dyDescent="0.25">
      <c r="A653" s="7" t="s">
        <v>0</v>
      </c>
      <c r="B653" s="4" t="s">
        <v>1</v>
      </c>
      <c r="C653" s="10" t="s">
        <v>340</v>
      </c>
      <c r="D653" s="7" t="s">
        <v>2</v>
      </c>
      <c r="E653" s="4" t="s">
        <v>3</v>
      </c>
      <c r="F653" s="5" t="s">
        <v>244</v>
      </c>
      <c r="G653" s="16" t="s">
        <v>348</v>
      </c>
      <c r="H653" s="3" t="s">
        <v>339</v>
      </c>
    </row>
    <row r="654" spans="1:9" x14ac:dyDescent="0.2">
      <c r="A654" s="6" t="s">
        <v>89</v>
      </c>
      <c r="B654" s="15" t="s">
        <v>90</v>
      </c>
      <c r="C654" s="11" t="s">
        <v>350</v>
      </c>
      <c r="D654" s="6" t="s">
        <v>6</v>
      </c>
      <c r="E654" s="15" t="s">
        <v>7</v>
      </c>
      <c r="F654" s="1">
        <v>-194412.79000000004</v>
      </c>
      <c r="G654" s="18">
        <f>H654/F654</f>
        <v>0.112599999207871</v>
      </c>
      <c r="H654" s="1">
        <v>-21890.879999999997</v>
      </c>
      <c r="I654" s="1"/>
    </row>
    <row r="655" spans="1:9" x14ac:dyDescent="0.2">
      <c r="A655" s="6" t="s">
        <v>89</v>
      </c>
      <c r="B655" s="15" t="s">
        <v>90</v>
      </c>
      <c r="D655" s="6" t="s">
        <v>114</v>
      </c>
      <c r="E655" s="15" t="s">
        <v>115</v>
      </c>
      <c r="F655" s="1">
        <v>125811.47</v>
      </c>
      <c r="G655" s="20">
        <f>G654</f>
        <v>0.112599999207871</v>
      </c>
      <c r="H655" s="1">
        <f>F655*G655</f>
        <v>14166.371422341086</v>
      </c>
      <c r="I655" s="1"/>
    </row>
    <row r="656" spans="1:9" x14ac:dyDescent="0.2">
      <c r="A656" s="6" t="s">
        <v>89</v>
      </c>
      <c r="B656" s="15" t="s">
        <v>90</v>
      </c>
      <c r="D656" s="6" t="s">
        <v>174</v>
      </c>
      <c r="E656" s="15" t="s">
        <v>175</v>
      </c>
      <c r="F656" s="1">
        <v>2609.4199999999992</v>
      </c>
      <c r="G656" s="20">
        <f>G654</f>
        <v>0.112599999207871</v>
      </c>
      <c r="H656" s="1">
        <f t="shared" ref="H656:H658" si="63">F656*G656</f>
        <v>293.82068993300265</v>
      </c>
      <c r="I656" s="1"/>
    </row>
    <row r="657" spans="1:9" x14ac:dyDescent="0.2">
      <c r="A657" s="6" t="s">
        <v>89</v>
      </c>
      <c r="B657" s="15" t="s">
        <v>90</v>
      </c>
      <c r="D657" s="6" t="s">
        <v>126</v>
      </c>
      <c r="E657" s="15" t="s">
        <v>127</v>
      </c>
      <c r="F657" s="1">
        <v>47430.93</v>
      </c>
      <c r="G657" s="20">
        <f>G654</f>
        <v>0.112599999207871</v>
      </c>
      <c r="H657" s="1">
        <f t="shared" si="63"/>
        <v>5340.7226804285847</v>
      </c>
      <c r="I657" s="1"/>
    </row>
    <row r="658" spans="1:9" x14ac:dyDescent="0.2">
      <c r="A658" s="6" t="s">
        <v>89</v>
      </c>
      <c r="B658" s="15" t="s">
        <v>90</v>
      </c>
      <c r="D658" s="6" t="s">
        <v>176</v>
      </c>
      <c r="E658" s="15" t="s">
        <v>177</v>
      </c>
      <c r="F658" s="1">
        <v>18560.95</v>
      </c>
      <c r="G658" s="20">
        <f>G654</f>
        <v>0.112599999207871</v>
      </c>
      <c r="H658" s="1">
        <f t="shared" si="63"/>
        <v>2089.9629552973333</v>
      </c>
      <c r="I658" s="1"/>
    </row>
    <row r="659" spans="1:9" ht="13.5" thickBot="1" x14ac:dyDescent="0.25">
      <c r="A659" s="6" t="s">
        <v>311</v>
      </c>
      <c r="F659" s="8">
        <f>SUM(F654:F658)</f>
        <v>-2.0000000036816346E-2</v>
      </c>
      <c r="G659" s="19"/>
      <c r="H659" s="8">
        <f>SUM(H654:H658)</f>
        <v>-2.2519999906762678E-3</v>
      </c>
      <c r="I659" s="1"/>
    </row>
    <row r="660" spans="1:9" ht="13.5" thickTop="1" x14ac:dyDescent="0.2">
      <c r="F660" s="9"/>
      <c r="G660" s="19"/>
      <c r="H660" s="1"/>
      <c r="I660" s="1"/>
    </row>
    <row r="661" spans="1:9" ht="13.5" thickBot="1" x14ac:dyDescent="0.25">
      <c r="A661" s="7" t="s">
        <v>0</v>
      </c>
      <c r="B661" s="4" t="s">
        <v>1</v>
      </c>
      <c r="C661" s="10" t="s">
        <v>340</v>
      </c>
      <c r="D661" s="7" t="s">
        <v>2</v>
      </c>
      <c r="E661" s="4" t="s">
        <v>3</v>
      </c>
      <c r="F661" s="5" t="s">
        <v>244</v>
      </c>
      <c r="G661" s="16" t="s">
        <v>348</v>
      </c>
      <c r="H661" s="3" t="s">
        <v>339</v>
      </c>
    </row>
    <row r="662" spans="1:9" x14ac:dyDescent="0.2">
      <c r="A662" s="6" t="s">
        <v>160</v>
      </c>
      <c r="B662" s="15" t="s">
        <v>161</v>
      </c>
      <c r="C662" s="11" t="s">
        <v>352</v>
      </c>
      <c r="D662" s="6" t="s">
        <v>6</v>
      </c>
      <c r="E662" s="15" t="s">
        <v>7</v>
      </c>
      <c r="F662" s="1">
        <v>-813845.63999999955</v>
      </c>
      <c r="G662" s="18">
        <f>H662/F662</f>
        <v>0.13139999128090191</v>
      </c>
      <c r="H662" s="1">
        <v>-106939.30999999998</v>
      </c>
      <c r="I662" s="1"/>
    </row>
    <row r="663" spans="1:9" x14ac:dyDescent="0.2">
      <c r="A663" s="6" t="s">
        <v>160</v>
      </c>
      <c r="B663" s="15" t="s">
        <v>161</v>
      </c>
      <c r="D663" s="6" t="s">
        <v>114</v>
      </c>
      <c r="E663" s="15" t="s">
        <v>115</v>
      </c>
      <c r="F663" s="1">
        <v>423854.06999999995</v>
      </c>
      <c r="G663" s="20">
        <f>G662</f>
        <v>0.13139999128090191</v>
      </c>
      <c r="H663" s="1">
        <f>F663*G663</f>
        <v>55694.421102374778</v>
      </c>
      <c r="I663" s="1"/>
    </row>
    <row r="664" spans="1:9" x14ac:dyDescent="0.2">
      <c r="A664" s="6" t="s">
        <v>160</v>
      </c>
      <c r="B664" s="15" t="s">
        <v>161</v>
      </c>
      <c r="D664" s="6" t="s">
        <v>174</v>
      </c>
      <c r="E664" s="15" t="s">
        <v>175</v>
      </c>
      <c r="F664" s="1">
        <v>118132.76000000001</v>
      </c>
      <c r="G664" s="20">
        <f>G662</f>
        <v>0.13139999128090191</v>
      </c>
      <c r="H664" s="1">
        <f t="shared" ref="H664:H666" si="64">F664*G664</f>
        <v>15522.643633988879</v>
      </c>
      <c r="I664" s="1"/>
    </row>
    <row r="665" spans="1:9" x14ac:dyDescent="0.2">
      <c r="A665" s="6" t="s">
        <v>160</v>
      </c>
      <c r="B665" s="15" t="s">
        <v>161</v>
      </c>
      <c r="D665" s="6" t="s">
        <v>126</v>
      </c>
      <c r="E665" s="15" t="s">
        <v>127</v>
      </c>
      <c r="F665" s="1">
        <v>188956.42000000007</v>
      </c>
      <c r="G665" s="20">
        <f>G662</f>
        <v>0.13139999128090191</v>
      </c>
      <c r="H665" s="1">
        <f t="shared" si="64"/>
        <v>24828.87194047045</v>
      </c>
      <c r="I665" s="1"/>
    </row>
    <row r="666" spans="1:9" x14ac:dyDescent="0.2">
      <c r="A666" s="6" t="s">
        <v>160</v>
      </c>
      <c r="B666" s="15" t="s">
        <v>161</v>
      </c>
      <c r="D666" s="6" t="s">
        <v>176</v>
      </c>
      <c r="E666" s="15" t="s">
        <v>177</v>
      </c>
      <c r="F666" s="1">
        <v>82902.37999999999</v>
      </c>
      <c r="G666" s="20">
        <f>G662</f>
        <v>0.13139999128090191</v>
      </c>
      <c r="H666" s="1">
        <f t="shared" si="64"/>
        <v>10893.372009166016</v>
      </c>
      <c r="I666" s="1"/>
    </row>
    <row r="667" spans="1:9" ht="13.5" thickBot="1" x14ac:dyDescent="0.25">
      <c r="A667" s="6" t="s">
        <v>312</v>
      </c>
      <c r="F667" s="8">
        <f>SUM(F662:F666)</f>
        <v>-9.9999995291000232E-3</v>
      </c>
      <c r="G667" s="19"/>
      <c r="H667" s="8">
        <f>SUM(H662:H666)</f>
        <v>-1.3139998645783635E-3</v>
      </c>
      <c r="I667" s="1"/>
    </row>
    <row r="668" spans="1:9" ht="13.5" thickTop="1" x14ac:dyDescent="0.2">
      <c r="F668" s="9"/>
      <c r="G668" s="19"/>
      <c r="H668" s="1"/>
      <c r="I668" s="1"/>
    </row>
    <row r="669" spans="1:9" ht="13.5" thickBot="1" x14ac:dyDescent="0.25">
      <c r="A669" s="7" t="s">
        <v>0</v>
      </c>
      <c r="B669" s="4" t="s">
        <v>1</v>
      </c>
      <c r="C669" s="10" t="s">
        <v>340</v>
      </c>
      <c r="D669" s="7" t="s">
        <v>2</v>
      </c>
      <c r="E669" s="4" t="s">
        <v>3</v>
      </c>
      <c r="F669" s="5" t="s">
        <v>244</v>
      </c>
      <c r="G669" s="16" t="s">
        <v>348</v>
      </c>
      <c r="H669" s="3" t="s">
        <v>339</v>
      </c>
    </row>
    <row r="670" spans="1:9" x14ac:dyDescent="0.2">
      <c r="A670" s="6" t="s">
        <v>18</v>
      </c>
      <c r="B670" s="15" t="s">
        <v>19</v>
      </c>
      <c r="C670" s="11" t="s">
        <v>351</v>
      </c>
      <c r="D670" s="6" t="s">
        <v>6</v>
      </c>
      <c r="E670" s="15" t="s">
        <v>7</v>
      </c>
      <c r="F670" s="1">
        <v>-821528.23999999976</v>
      </c>
      <c r="G670" s="18">
        <f>H670/F670</f>
        <v>0.11230002269915884</v>
      </c>
      <c r="H670" s="1">
        <v>-92257.639999999985</v>
      </c>
      <c r="I670" s="1"/>
    </row>
    <row r="671" spans="1:9" x14ac:dyDescent="0.2">
      <c r="A671" s="6" t="s">
        <v>18</v>
      </c>
      <c r="B671" s="15" t="s">
        <v>19</v>
      </c>
      <c r="D671" s="6" t="s">
        <v>114</v>
      </c>
      <c r="E671" s="15" t="s">
        <v>115</v>
      </c>
      <c r="F671" s="1">
        <v>309272.46999999991</v>
      </c>
      <c r="G671" s="20">
        <f>G670</f>
        <v>0.11230002269915884</v>
      </c>
      <c r="H671" s="1">
        <f>F671*G671</f>
        <v>34731.305401224912</v>
      </c>
      <c r="I671" s="1"/>
    </row>
    <row r="672" spans="1:9" x14ac:dyDescent="0.2">
      <c r="A672" s="6" t="s">
        <v>18</v>
      </c>
      <c r="B672" s="15" t="s">
        <v>19</v>
      </c>
      <c r="D672" s="6" t="s">
        <v>174</v>
      </c>
      <c r="E672" s="15" t="s">
        <v>175</v>
      </c>
      <c r="F672" s="1">
        <v>105914.23000000003</v>
      </c>
      <c r="G672" s="20">
        <f>G670</f>
        <v>0.11230002269915884</v>
      </c>
      <c r="H672" s="1">
        <f t="shared" ref="H672:H675" si="65">F672*G672</f>
        <v>11894.170433163934</v>
      </c>
      <c r="I672" s="1"/>
    </row>
    <row r="673" spans="1:9" x14ac:dyDescent="0.2">
      <c r="A673" s="6" t="s">
        <v>18</v>
      </c>
      <c r="B673" s="15" t="s">
        <v>19</v>
      </c>
      <c r="D673" s="6" t="s">
        <v>126</v>
      </c>
      <c r="E673" s="15" t="s">
        <v>127</v>
      </c>
      <c r="F673" s="1">
        <v>319669.75999999983</v>
      </c>
      <c r="G673" s="20">
        <f>G670</f>
        <v>0.11230002269915884</v>
      </c>
      <c r="H673" s="1">
        <f t="shared" si="65"/>
        <v>35898.921304234638</v>
      </c>
      <c r="I673" s="1"/>
    </row>
    <row r="674" spans="1:9" x14ac:dyDescent="0.2">
      <c r="A674" s="6" t="s">
        <v>18</v>
      </c>
      <c r="B674" s="15" t="s">
        <v>19</v>
      </c>
      <c r="D674" s="6" t="s">
        <v>176</v>
      </c>
      <c r="E674" s="15" t="s">
        <v>177</v>
      </c>
      <c r="F674" s="1">
        <v>86208.290000000008</v>
      </c>
      <c r="G674" s="20">
        <f>G670</f>
        <v>0.11230002269915884</v>
      </c>
      <c r="H674" s="1">
        <f t="shared" si="65"/>
        <v>9681.1929238556695</v>
      </c>
      <c r="I674" s="1"/>
    </row>
    <row r="675" spans="1:9" x14ac:dyDescent="0.2">
      <c r="A675" s="6" t="s">
        <v>18</v>
      </c>
      <c r="B675" s="15" t="s">
        <v>19</v>
      </c>
      <c r="D675" s="6" t="s">
        <v>186</v>
      </c>
      <c r="E675" s="15" t="s">
        <v>187</v>
      </c>
      <c r="F675" s="1">
        <v>463.45</v>
      </c>
      <c r="G675" s="22">
        <f>G670</f>
        <v>0.11230002269915884</v>
      </c>
      <c r="H675" s="1">
        <f t="shared" si="65"/>
        <v>52.045445519925167</v>
      </c>
      <c r="I675" s="1"/>
    </row>
    <row r="676" spans="1:9" ht="13.5" thickBot="1" x14ac:dyDescent="0.25">
      <c r="A676" s="6" t="s">
        <v>313</v>
      </c>
      <c r="F676" s="8">
        <f>SUM(F670:F675)</f>
        <v>-3.9999999961594312E-2</v>
      </c>
      <c r="G676" s="19"/>
      <c r="H676" s="8">
        <f>SUM(H670:H675)</f>
        <v>-4.4920009058415644E-3</v>
      </c>
      <c r="I676" s="1"/>
    </row>
    <row r="677" spans="1:9" ht="13.5" thickTop="1" x14ac:dyDescent="0.2">
      <c r="F677" s="9"/>
      <c r="G677" s="19"/>
      <c r="H677" s="1"/>
      <c r="I677" s="1"/>
    </row>
    <row r="678" spans="1:9" ht="13.5" thickBot="1" x14ac:dyDescent="0.25">
      <c r="A678" s="7" t="s">
        <v>0</v>
      </c>
      <c r="B678" s="4" t="s">
        <v>1</v>
      </c>
      <c r="C678" s="10" t="s">
        <v>340</v>
      </c>
      <c r="D678" s="7" t="s">
        <v>2</v>
      </c>
      <c r="E678" s="4" t="s">
        <v>3</v>
      </c>
      <c r="F678" s="5" t="s">
        <v>244</v>
      </c>
      <c r="G678" s="16" t="s">
        <v>348</v>
      </c>
      <c r="H678" s="3" t="s">
        <v>339</v>
      </c>
    </row>
    <row r="679" spans="1:9" x14ac:dyDescent="0.2">
      <c r="A679" s="6" t="s">
        <v>132</v>
      </c>
      <c r="B679" s="15" t="s">
        <v>133</v>
      </c>
      <c r="C679" s="11" t="s">
        <v>354</v>
      </c>
      <c r="D679" s="6" t="s">
        <v>6</v>
      </c>
      <c r="E679" s="15" t="s">
        <v>7</v>
      </c>
      <c r="F679" s="1">
        <v>-290715.08999999991</v>
      </c>
      <c r="G679" s="18">
        <f>H679/F679</f>
        <v>0</v>
      </c>
      <c r="H679" s="1">
        <v>0</v>
      </c>
      <c r="I679" s="1"/>
    </row>
    <row r="680" spans="1:9" x14ac:dyDescent="0.2">
      <c r="A680" s="6" t="s">
        <v>132</v>
      </c>
      <c r="B680" s="15" t="s">
        <v>133</v>
      </c>
      <c r="D680" s="6" t="s">
        <v>114</v>
      </c>
      <c r="E680" s="15" t="s">
        <v>115</v>
      </c>
      <c r="F680" s="1">
        <v>185046.65999999997</v>
      </c>
      <c r="G680" s="20">
        <f>G679</f>
        <v>0</v>
      </c>
      <c r="H680" s="1">
        <f>F680*G680</f>
        <v>0</v>
      </c>
      <c r="I680" s="1"/>
    </row>
    <row r="681" spans="1:9" x14ac:dyDescent="0.2">
      <c r="A681" s="6" t="s">
        <v>132</v>
      </c>
      <c r="B681" s="15" t="s">
        <v>133</v>
      </c>
      <c r="D681" s="6" t="s">
        <v>174</v>
      </c>
      <c r="E681" s="15" t="s">
        <v>175</v>
      </c>
      <c r="F681" s="1">
        <v>17913.02</v>
      </c>
      <c r="G681" s="20">
        <f>G679</f>
        <v>0</v>
      </c>
      <c r="H681" s="1">
        <f t="shared" ref="H681:H683" si="66">F681*G681</f>
        <v>0</v>
      </c>
      <c r="I681" s="1"/>
    </row>
    <row r="682" spans="1:9" x14ac:dyDescent="0.2">
      <c r="A682" s="6" t="s">
        <v>132</v>
      </c>
      <c r="B682" s="15" t="s">
        <v>133</v>
      </c>
      <c r="D682" s="6" t="s">
        <v>126</v>
      </c>
      <c r="E682" s="15" t="s">
        <v>127</v>
      </c>
      <c r="F682" s="1">
        <v>87657.420000000056</v>
      </c>
      <c r="G682" s="20">
        <f>G679</f>
        <v>0</v>
      </c>
      <c r="H682" s="1">
        <f t="shared" si="66"/>
        <v>0</v>
      </c>
      <c r="I682" s="1"/>
    </row>
    <row r="683" spans="1:9" x14ac:dyDescent="0.2">
      <c r="A683" s="6" t="s">
        <v>132</v>
      </c>
      <c r="B683" s="15" t="s">
        <v>133</v>
      </c>
      <c r="D683" s="6" t="s">
        <v>186</v>
      </c>
      <c r="E683" s="15" t="s">
        <v>187</v>
      </c>
      <c r="F683" s="1">
        <v>97.99</v>
      </c>
      <c r="G683" s="20">
        <f>G679</f>
        <v>0</v>
      </c>
      <c r="H683" s="1">
        <f t="shared" si="66"/>
        <v>0</v>
      </c>
      <c r="I683" s="1"/>
    </row>
    <row r="684" spans="1:9" ht="13.5" thickBot="1" x14ac:dyDescent="0.25">
      <c r="A684" s="6" t="s">
        <v>314</v>
      </c>
      <c r="F684" s="8">
        <f>SUM(F679:F683)</f>
        <v>1.2572343166539213E-10</v>
      </c>
      <c r="G684" s="19"/>
      <c r="H684" s="8">
        <f>SUM(H679:H683)</f>
        <v>0</v>
      </c>
      <c r="I684" s="1"/>
    </row>
    <row r="685" spans="1:9" ht="13.5" thickTop="1" x14ac:dyDescent="0.2">
      <c r="F685" s="9"/>
      <c r="G685" s="19"/>
      <c r="H685" s="1"/>
      <c r="I685" s="1"/>
    </row>
    <row r="686" spans="1:9" ht="13.5" thickBot="1" x14ac:dyDescent="0.25">
      <c r="A686" s="7" t="s">
        <v>0</v>
      </c>
      <c r="B686" s="4" t="s">
        <v>1</v>
      </c>
      <c r="C686" s="10" t="s">
        <v>340</v>
      </c>
      <c r="D686" s="7" t="s">
        <v>2</v>
      </c>
      <c r="E686" s="4" t="s">
        <v>3</v>
      </c>
      <c r="F686" s="5" t="s">
        <v>244</v>
      </c>
      <c r="G686" s="16" t="s">
        <v>348</v>
      </c>
      <c r="H686" s="3" t="s">
        <v>339</v>
      </c>
    </row>
    <row r="687" spans="1:9" x14ac:dyDescent="0.2">
      <c r="A687" s="6" t="s">
        <v>92</v>
      </c>
      <c r="B687" s="15" t="s">
        <v>93</v>
      </c>
      <c r="C687" s="11" t="s">
        <v>350</v>
      </c>
      <c r="D687" s="6" t="s">
        <v>6</v>
      </c>
      <c r="E687" s="15" t="s">
        <v>7</v>
      </c>
      <c r="F687" s="1">
        <v>-501510.17999999982</v>
      </c>
      <c r="G687" s="18">
        <f>H687/F687</f>
        <v>0.11259996756197456</v>
      </c>
      <c r="H687" s="1">
        <v>-56470.03</v>
      </c>
      <c r="I687" s="1"/>
    </row>
    <row r="688" spans="1:9" x14ac:dyDescent="0.2">
      <c r="A688" s="6" t="s">
        <v>92</v>
      </c>
      <c r="B688" s="15" t="s">
        <v>93</v>
      </c>
      <c r="D688" s="6" t="s">
        <v>114</v>
      </c>
      <c r="E688" s="15" t="s">
        <v>115</v>
      </c>
      <c r="F688" s="1">
        <v>329746.15000000008</v>
      </c>
      <c r="G688" s="20">
        <f>G687</f>
        <v>0.11259996756197456</v>
      </c>
      <c r="H688" s="1">
        <f>F688*G688</f>
        <v>37129.405793686004</v>
      </c>
      <c r="I688" s="1"/>
    </row>
    <row r="689" spans="1:9" x14ac:dyDescent="0.2">
      <c r="A689" s="6" t="s">
        <v>92</v>
      </c>
      <c r="B689" s="15" t="s">
        <v>93</v>
      </c>
      <c r="D689" s="6" t="s">
        <v>174</v>
      </c>
      <c r="E689" s="15" t="s">
        <v>175</v>
      </c>
      <c r="F689" s="1">
        <v>17320.889999999996</v>
      </c>
      <c r="G689" s="20">
        <f>G687</f>
        <v>0.11259996756197456</v>
      </c>
      <c r="H689" s="1">
        <f t="shared" ref="H689:H691" si="67">F689*G689</f>
        <v>1950.331652144529</v>
      </c>
      <c r="I689" s="1"/>
    </row>
    <row r="690" spans="1:9" x14ac:dyDescent="0.2">
      <c r="A690" s="6" t="s">
        <v>92</v>
      </c>
      <c r="B690" s="15" t="s">
        <v>93</v>
      </c>
      <c r="D690" s="6" t="s">
        <v>126</v>
      </c>
      <c r="E690" s="15" t="s">
        <v>127</v>
      </c>
      <c r="F690" s="1">
        <v>153938.14000000001</v>
      </c>
      <c r="G690" s="20">
        <f>G687</f>
        <v>0.11259996756197456</v>
      </c>
      <c r="H690" s="1">
        <f t="shared" si="67"/>
        <v>17333.429570550699</v>
      </c>
      <c r="I690" s="1"/>
    </row>
    <row r="691" spans="1:9" x14ac:dyDescent="0.2">
      <c r="A691" s="6" t="s">
        <v>92</v>
      </c>
      <c r="B691" s="15" t="s">
        <v>93</v>
      </c>
      <c r="D691" s="6" t="s">
        <v>202</v>
      </c>
      <c r="E691" s="15" t="s">
        <v>203</v>
      </c>
      <c r="F691" s="1">
        <v>505</v>
      </c>
      <c r="G691" s="20">
        <f>G687</f>
        <v>0.11259996756197456</v>
      </c>
      <c r="H691" s="1">
        <f t="shared" si="67"/>
        <v>56.862983618797152</v>
      </c>
      <c r="I691" s="1"/>
    </row>
    <row r="692" spans="1:9" ht="13.5" thickBot="1" x14ac:dyDescent="0.25">
      <c r="A692" s="6" t="s">
        <v>315</v>
      </c>
      <c r="F692" s="8">
        <f>SUM(F687:F691)</f>
        <v>2.6193447411060333E-10</v>
      </c>
      <c r="G692" s="19"/>
      <c r="H692" s="8">
        <f>SUM(H687:H691)</f>
        <v>3.2450486742163775E-11</v>
      </c>
      <c r="I692" s="1"/>
    </row>
    <row r="693" spans="1:9" ht="13.5" thickTop="1" x14ac:dyDescent="0.2">
      <c r="F693" s="9"/>
      <c r="G693" s="19"/>
      <c r="H693" s="1"/>
      <c r="I693" s="1"/>
    </row>
    <row r="694" spans="1:9" ht="13.5" thickBot="1" x14ac:dyDescent="0.25">
      <c r="A694" s="7" t="s">
        <v>0</v>
      </c>
      <c r="B694" s="4" t="s">
        <v>1</v>
      </c>
      <c r="C694" s="10" t="s">
        <v>340</v>
      </c>
      <c r="D694" s="7" t="s">
        <v>2</v>
      </c>
      <c r="E694" s="4" t="s">
        <v>3</v>
      </c>
      <c r="F694" s="5" t="s">
        <v>244</v>
      </c>
      <c r="G694" s="16" t="s">
        <v>348</v>
      </c>
      <c r="H694" s="3" t="s">
        <v>339</v>
      </c>
    </row>
    <row r="695" spans="1:9" x14ac:dyDescent="0.2">
      <c r="A695" s="6" t="s">
        <v>49</v>
      </c>
      <c r="B695" s="15" t="s">
        <v>50</v>
      </c>
      <c r="C695" s="11" t="s">
        <v>355</v>
      </c>
      <c r="D695" s="6" t="s">
        <v>6</v>
      </c>
      <c r="E695" s="15" t="s">
        <v>7</v>
      </c>
      <c r="F695" s="1">
        <v>-422770.75000000012</v>
      </c>
      <c r="G695" s="18">
        <f>H695/F695</f>
        <v>0.25019999609717553</v>
      </c>
      <c r="H695" s="1">
        <v>-105777.24</v>
      </c>
      <c r="I695" s="1"/>
    </row>
    <row r="696" spans="1:9" x14ac:dyDescent="0.2">
      <c r="A696" s="6" t="s">
        <v>49</v>
      </c>
      <c r="B696" s="15" t="s">
        <v>50</v>
      </c>
      <c r="D696" s="6" t="s">
        <v>236</v>
      </c>
      <c r="E696" s="15" t="s">
        <v>237</v>
      </c>
      <c r="F696" s="1">
        <v>1082.5</v>
      </c>
      <c r="G696" s="20">
        <f>G695</f>
        <v>0.25019999609717553</v>
      </c>
      <c r="H696" s="1">
        <f>F696*G696</f>
        <v>270.84149577519253</v>
      </c>
      <c r="I696" s="1"/>
    </row>
    <row r="697" spans="1:9" x14ac:dyDescent="0.2">
      <c r="A697" s="6" t="s">
        <v>49</v>
      </c>
      <c r="B697" s="15" t="s">
        <v>50</v>
      </c>
      <c r="D697" s="6" t="s">
        <v>204</v>
      </c>
      <c r="E697" s="15" t="s">
        <v>205</v>
      </c>
      <c r="F697" s="1">
        <v>50</v>
      </c>
      <c r="G697" s="20">
        <f>G695</f>
        <v>0.25019999609717553</v>
      </c>
      <c r="H697" s="1">
        <f t="shared" ref="H697:H701" si="68">F697*G697</f>
        <v>12.509999804858776</v>
      </c>
      <c r="I697" s="1"/>
    </row>
    <row r="698" spans="1:9" x14ac:dyDescent="0.2">
      <c r="A698" s="6" t="s">
        <v>49</v>
      </c>
      <c r="B698" s="15" t="s">
        <v>50</v>
      </c>
      <c r="D698" s="6" t="s">
        <v>114</v>
      </c>
      <c r="E698" s="15" t="s">
        <v>115</v>
      </c>
      <c r="F698" s="1">
        <v>245035.47000000006</v>
      </c>
      <c r="G698" s="20">
        <f>G695</f>
        <v>0.25019999609717553</v>
      </c>
      <c r="H698" s="1">
        <f t="shared" si="68"/>
        <v>61307.873637669589</v>
      </c>
      <c r="I698" s="1"/>
    </row>
    <row r="699" spans="1:9" x14ac:dyDescent="0.2">
      <c r="A699" s="6" t="s">
        <v>49</v>
      </c>
      <c r="B699" s="15" t="s">
        <v>50</v>
      </c>
      <c r="D699" s="6" t="s">
        <v>174</v>
      </c>
      <c r="E699" s="15" t="s">
        <v>175</v>
      </c>
      <c r="F699" s="1">
        <v>32700.339999999989</v>
      </c>
      <c r="G699" s="20">
        <f>G695</f>
        <v>0.25019999609717553</v>
      </c>
      <c r="H699" s="1">
        <f t="shared" si="68"/>
        <v>8181.6249403763104</v>
      </c>
      <c r="I699" s="1"/>
    </row>
    <row r="700" spans="1:9" x14ac:dyDescent="0.2">
      <c r="A700" s="6" t="s">
        <v>49</v>
      </c>
      <c r="B700" s="15" t="s">
        <v>50</v>
      </c>
      <c r="D700" s="6" t="s">
        <v>126</v>
      </c>
      <c r="E700" s="15" t="s">
        <v>127</v>
      </c>
      <c r="F700" s="1">
        <v>143424.85999999996</v>
      </c>
      <c r="G700" s="20">
        <f>G695</f>
        <v>0.25019999609717553</v>
      </c>
      <c r="H700" s="1">
        <f t="shared" si="68"/>
        <v>35884.899412237937</v>
      </c>
      <c r="I700" s="1"/>
    </row>
    <row r="701" spans="1:9" x14ac:dyDescent="0.2">
      <c r="A701" s="6" t="s">
        <v>49</v>
      </c>
      <c r="B701" s="15" t="s">
        <v>50</v>
      </c>
      <c r="D701" s="6" t="s">
        <v>186</v>
      </c>
      <c r="E701" s="15" t="s">
        <v>187</v>
      </c>
      <c r="F701" s="1">
        <v>477.57</v>
      </c>
      <c r="G701" s="20">
        <f>G695</f>
        <v>0.25019999609717553</v>
      </c>
      <c r="H701" s="1">
        <f t="shared" si="68"/>
        <v>119.48801213612812</v>
      </c>
      <c r="I701" s="1"/>
    </row>
    <row r="702" spans="1:9" ht="13.5" thickBot="1" x14ac:dyDescent="0.25">
      <c r="A702" s="6" t="s">
        <v>316</v>
      </c>
      <c r="F702" s="8">
        <f>SUM(F695:F701)</f>
        <v>-1.0000000103616458E-2</v>
      </c>
      <c r="G702" s="19"/>
      <c r="H702" s="8">
        <f>SUM(H695:H701)</f>
        <v>-2.5019999951183536E-3</v>
      </c>
      <c r="I702" s="1"/>
    </row>
    <row r="703" spans="1:9" ht="13.5" thickTop="1" x14ac:dyDescent="0.2">
      <c r="F703" s="9"/>
      <c r="G703" s="19"/>
      <c r="H703" s="1"/>
      <c r="I703" s="1"/>
    </row>
    <row r="704" spans="1:9" ht="13.5" thickBot="1" x14ac:dyDescent="0.25">
      <c r="A704" s="7" t="s">
        <v>0</v>
      </c>
      <c r="B704" s="4" t="s">
        <v>1</v>
      </c>
      <c r="C704" s="10" t="s">
        <v>340</v>
      </c>
      <c r="D704" s="7" t="s">
        <v>2</v>
      </c>
      <c r="E704" s="4" t="s">
        <v>3</v>
      </c>
      <c r="F704" s="5" t="s">
        <v>244</v>
      </c>
      <c r="G704" s="16" t="s">
        <v>348</v>
      </c>
      <c r="H704" s="3" t="s">
        <v>339</v>
      </c>
    </row>
    <row r="705" spans="1:9" x14ac:dyDescent="0.2">
      <c r="A705" s="6" t="s">
        <v>116</v>
      </c>
      <c r="B705" s="15" t="s">
        <v>117</v>
      </c>
      <c r="C705" s="11" t="s">
        <v>352</v>
      </c>
      <c r="D705" s="6" t="s">
        <v>6</v>
      </c>
      <c r="E705" s="15" t="s">
        <v>7</v>
      </c>
      <c r="F705" s="1">
        <v>-569903.5</v>
      </c>
      <c r="G705" s="18">
        <f>H705/F705</f>
        <v>0.13140000017546832</v>
      </c>
      <c r="H705" s="1">
        <v>-74885.320000000007</v>
      </c>
      <c r="I705" s="1"/>
    </row>
    <row r="706" spans="1:9" x14ac:dyDescent="0.2">
      <c r="A706" s="6" t="s">
        <v>116</v>
      </c>
      <c r="B706" s="15" t="s">
        <v>117</v>
      </c>
      <c r="D706" s="6" t="s">
        <v>204</v>
      </c>
      <c r="E706" s="15" t="s">
        <v>205</v>
      </c>
      <c r="F706" s="1">
        <v>285.64999999999998</v>
      </c>
      <c r="G706" s="20">
        <f>G705</f>
        <v>0.13140000017546832</v>
      </c>
      <c r="H706" s="1">
        <f>F706*G706</f>
        <v>37.534410050122524</v>
      </c>
      <c r="I706" s="1"/>
    </row>
    <row r="707" spans="1:9" x14ac:dyDescent="0.2">
      <c r="A707" s="6" t="s">
        <v>116</v>
      </c>
      <c r="B707" s="15" t="s">
        <v>117</v>
      </c>
      <c r="D707" s="6" t="s">
        <v>114</v>
      </c>
      <c r="E707" s="15" t="s">
        <v>115</v>
      </c>
      <c r="F707" s="1">
        <v>183621.30000000005</v>
      </c>
      <c r="G707" s="20">
        <f>G705</f>
        <v>0.13140000017546832</v>
      </c>
      <c r="H707" s="1">
        <f t="shared" ref="H707:H712" si="69">F707*G707</f>
        <v>24127.838852219727</v>
      </c>
      <c r="I707" s="1"/>
    </row>
    <row r="708" spans="1:9" x14ac:dyDescent="0.2">
      <c r="A708" s="6" t="s">
        <v>116</v>
      </c>
      <c r="B708" s="15" t="s">
        <v>117</v>
      </c>
      <c r="D708" s="6" t="s">
        <v>174</v>
      </c>
      <c r="E708" s="15" t="s">
        <v>175</v>
      </c>
      <c r="F708" s="1">
        <v>55210.149999999994</v>
      </c>
      <c r="G708" s="20">
        <f>G705</f>
        <v>0.13140000017546832</v>
      </c>
      <c r="H708" s="1">
        <f t="shared" si="69"/>
        <v>7254.6137196876316</v>
      </c>
      <c r="I708" s="1"/>
    </row>
    <row r="709" spans="1:9" x14ac:dyDescent="0.2">
      <c r="A709" s="6" t="s">
        <v>116</v>
      </c>
      <c r="B709" s="15" t="s">
        <v>117</v>
      </c>
      <c r="D709" s="6" t="s">
        <v>178</v>
      </c>
      <c r="E709" s="15" t="s">
        <v>179</v>
      </c>
      <c r="F709" s="1">
        <v>201062.38</v>
      </c>
      <c r="G709" s="20">
        <f>G705</f>
        <v>0.13140000017546832</v>
      </c>
      <c r="H709" s="1">
        <f t="shared" si="69"/>
        <v>26419.59676728008</v>
      </c>
      <c r="I709" s="1"/>
    </row>
    <row r="710" spans="1:9" x14ac:dyDescent="0.2">
      <c r="A710" s="6" t="s">
        <v>116</v>
      </c>
      <c r="B710" s="15" t="s">
        <v>117</v>
      </c>
      <c r="D710" s="6" t="s">
        <v>126</v>
      </c>
      <c r="E710" s="15" t="s">
        <v>127</v>
      </c>
      <c r="F710" s="1">
        <v>126778.41000000003</v>
      </c>
      <c r="G710" s="20">
        <f>G705</f>
        <v>0.13140000017546832</v>
      </c>
      <c r="H710" s="1">
        <f t="shared" si="69"/>
        <v>16658.683096245601</v>
      </c>
      <c r="I710" s="1"/>
    </row>
    <row r="711" spans="1:9" x14ac:dyDescent="0.2">
      <c r="A711" s="6" t="s">
        <v>116</v>
      </c>
      <c r="B711" s="15" t="s">
        <v>117</v>
      </c>
      <c r="D711" s="6" t="s">
        <v>176</v>
      </c>
      <c r="E711" s="15" t="s">
        <v>177</v>
      </c>
      <c r="F711" s="1">
        <v>1604</v>
      </c>
      <c r="G711" s="20">
        <f>G705</f>
        <v>0.13140000017546832</v>
      </c>
      <c r="H711" s="1">
        <f t="shared" si="69"/>
        <v>210.76560028145119</v>
      </c>
      <c r="I711" s="1"/>
    </row>
    <row r="712" spans="1:9" x14ac:dyDescent="0.2">
      <c r="A712" s="6" t="s">
        <v>116</v>
      </c>
      <c r="B712" s="15" t="s">
        <v>117</v>
      </c>
      <c r="D712" s="6" t="s">
        <v>186</v>
      </c>
      <c r="E712" s="15" t="s">
        <v>187</v>
      </c>
      <c r="F712" s="1">
        <v>1341.6</v>
      </c>
      <c r="G712" s="20">
        <f>G705</f>
        <v>0.13140000017546832</v>
      </c>
      <c r="H712" s="1">
        <f t="shared" si="69"/>
        <v>176.28624023540829</v>
      </c>
      <c r="I712" s="1"/>
    </row>
    <row r="713" spans="1:9" ht="13.5" thickBot="1" x14ac:dyDescent="0.25">
      <c r="A713" s="6" t="s">
        <v>317</v>
      </c>
      <c r="F713" s="8">
        <f>SUM(F705:F712)</f>
        <v>-9.999999869705789E-3</v>
      </c>
      <c r="G713" s="19"/>
      <c r="H713" s="8">
        <f>SUM(H705:H712)</f>
        <v>-1.3139999856264239E-3</v>
      </c>
      <c r="I713" s="1"/>
    </row>
    <row r="714" spans="1:9" ht="13.5" thickTop="1" x14ac:dyDescent="0.2">
      <c r="F714" s="9"/>
      <c r="G714" s="19"/>
      <c r="H714" s="1"/>
      <c r="I714" s="1"/>
    </row>
    <row r="715" spans="1:9" ht="13.5" thickBot="1" x14ac:dyDescent="0.25">
      <c r="A715" s="7" t="s">
        <v>0</v>
      </c>
      <c r="B715" s="4" t="s">
        <v>1</v>
      </c>
      <c r="C715" s="10" t="s">
        <v>340</v>
      </c>
      <c r="D715" s="7" t="s">
        <v>2</v>
      </c>
      <c r="E715" s="4" t="s">
        <v>3</v>
      </c>
      <c r="F715" s="5" t="s">
        <v>244</v>
      </c>
      <c r="G715" s="16" t="s">
        <v>348</v>
      </c>
      <c r="H715" s="3" t="s">
        <v>339</v>
      </c>
    </row>
    <row r="716" spans="1:9" x14ac:dyDescent="0.2">
      <c r="A716" s="6" t="s">
        <v>57</v>
      </c>
      <c r="B716" s="15" t="s">
        <v>58</v>
      </c>
      <c r="C716" s="11" t="s">
        <v>363</v>
      </c>
      <c r="D716" s="6" t="s">
        <v>6</v>
      </c>
      <c r="E716" s="15" t="s">
        <v>7</v>
      </c>
      <c r="F716" s="1">
        <v>-273157.01</v>
      </c>
      <c r="G716" s="18">
        <f>H716/F716</f>
        <v>0.25150000726688287</v>
      </c>
      <c r="H716" s="1">
        <v>-68698.990000000005</v>
      </c>
      <c r="I716" s="1"/>
    </row>
    <row r="717" spans="1:9" x14ac:dyDescent="0.2">
      <c r="A717" s="6" t="s">
        <v>57</v>
      </c>
      <c r="B717" s="15" t="s">
        <v>58</v>
      </c>
      <c r="D717" s="6" t="s">
        <v>114</v>
      </c>
      <c r="E717" s="15" t="s">
        <v>115</v>
      </c>
      <c r="F717" s="1">
        <v>150690.97</v>
      </c>
      <c r="G717" s="20">
        <f>G716</f>
        <v>0.25150000726688287</v>
      </c>
      <c r="H717" s="1">
        <f>F717*G717</f>
        <v>37898.780050053632</v>
      </c>
      <c r="I717" s="1"/>
    </row>
    <row r="718" spans="1:9" x14ac:dyDescent="0.2">
      <c r="A718" s="6" t="s">
        <v>57</v>
      </c>
      <c r="B718" s="15" t="s">
        <v>58</v>
      </c>
      <c r="D718" s="6" t="s">
        <v>174</v>
      </c>
      <c r="E718" s="15" t="s">
        <v>175</v>
      </c>
      <c r="F718" s="1">
        <v>39549.200000000004</v>
      </c>
      <c r="G718" s="20">
        <f>G716</f>
        <v>0.25150000726688287</v>
      </c>
      <c r="H718" s="1">
        <f t="shared" ref="H718:H722" si="70">F718*G718</f>
        <v>9946.6240873994047</v>
      </c>
      <c r="I718" s="1"/>
    </row>
    <row r="719" spans="1:9" x14ac:dyDescent="0.2">
      <c r="A719" s="6" t="s">
        <v>57</v>
      </c>
      <c r="B719" s="15" t="s">
        <v>58</v>
      </c>
      <c r="D719" s="6" t="s">
        <v>178</v>
      </c>
      <c r="E719" s="15" t="s">
        <v>179</v>
      </c>
      <c r="F719" s="1">
        <v>23049.06</v>
      </c>
      <c r="G719" s="20">
        <f>G716</f>
        <v>0.25150000726688287</v>
      </c>
      <c r="H719" s="1">
        <f t="shared" si="70"/>
        <v>5796.8387574948201</v>
      </c>
      <c r="I719" s="1"/>
    </row>
    <row r="720" spans="1:9" x14ac:dyDescent="0.2">
      <c r="A720" s="6" t="s">
        <v>57</v>
      </c>
      <c r="B720" s="15" t="s">
        <v>58</v>
      </c>
      <c r="D720" s="6" t="s">
        <v>126</v>
      </c>
      <c r="E720" s="15" t="s">
        <v>127</v>
      </c>
      <c r="F720" s="1">
        <v>56810.549999999996</v>
      </c>
      <c r="G720" s="20">
        <f>G716</f>
        <v>0.25150000726688287</v>
      </c>
      <c r="H720" s="1">
        <f t="shared" si="70"/>
        <v>14287.853737835612</v>
      </c>
      <c r="I720" s="1"/>
    </row>
    <row r="721" spans="1:9" x14ac:dyDescent="0.2">
      <c r="A721" s="6" t="s">
        <v>57</v>
      </c>
      <c r="B721" s="15" t="s">
        <v>58</v>
      </c>
      <c r="D721" s="6" t="s">
        <v>176</v>
      </c>
      <c r="E721" s="15" t="s">
        <v>177</v>
      </c>
      <c r="F721" s="1">
        <v>15</v>
      </c>
      <c r="G721" s="20">
        <f>G716</f>
        <v>0.25150000726688287</v>
      </c>
      <c r="H721" s="1">
        <f t="shared" si="70"/>
        <v>3.7725001090032433</v>
      </c>
      <c r="I721" s="1"/>
    </row>
    <row r="722" spans="1:9" x14ac:dyDescent="0.2">
      <c r="A722" s="6" t="s">
        <v>57</v>
      </c>
      <c r="B722" s="15" t="s">
        <v>58</v>
      </c>
      <c r="D722" s="6" t="s">
        <v>186</v>
      </c>
      <c r="E722" s="15" t="s">
        <v>187</v>
      </c>
      <c r="F722" s="1">
        <v>3042.26</v>
      </c>
      <c r="G722" s="20">
        <f>G716</f>
        <v>0.25150000726688287</v>
      </c>
      <c r="H722" s="1">
        <f t="shared" si="70"/>
        <v>765.12841210774718</v>
      </c>
      <c r="I722" s="1"/>
    </row>
    <row r="723" spans="1:9" ht="13.5" thickBot="1" x14ac:dyDescent="0.25">
      <c r="A723" s="6" t="s">
        <v>318</v>
      </c>
      <c r="F723" s="8">
        <f>SUM(F716:F722)</f>
        <v>2.9999999997016857E-2</v>
      </c>
      <c r="G723" s="19"/>
      <c r="H723" s="8">
        <f>SUM(H716:H722)</f>
        <v>7.545000213667663E-3</v>
      </c>
      <c r="I723" s="1"/>
    </row>
    <row r="724" spans="1:9" ht="13.5" thickTop="1" x14ac:dyDescent="0.2">
      <c r="F724" s="9"/>
      <c r="G724" s="19"/>
      <c r="H724" s="1"/>
      <c r="I724" s="1"/>
    </row>
    <row r="725" spans="1:9" ht="13.5" thickBot="1" x14ac:dyDescent="0.25">
      <c r="A725" s="7" t="s">
        <v>0</v>
      </c>
      <c r="B725" s="4" t="s">
        <v>1</v>
      </c>
      <c r="C725" s="10" t="s">
        <v>340</v>
      </c>
      <c r="D725" s="7" t="s">
        <v>2</v>
      </c>
      <c r="E725" s="4" t="s">
        <v>3</v>
      </c>
      <c r="F725" s="5" t="s">
        <v>244</v>
      </c>
      <c r="G725" s="16" t="s">
        <v>348</v>
      </c>
      <c r="H725" s="3" t="s">
        <v>339</v>
      </c>
    </row>
    <row r="726" spans="1:9" x14ac:dyDescent="0.2">
      <c r="A726" s="6" t="s">
        <v>136</v>
      </c>
      <c r="B726" s="15" t="s">
        <v>137</v>
      </c>
      <c r="C726" s="11" t="s">
        <v>356</v>
      </c>
      <c r="D726" s="6" t="s">
        <v>6</v>
      </c>
      <c r="E726" s="15" t="s">
        <v>7</v>
      </c>
      <c r="F726" s="1">
        <v>-162563.89999999991</v>
      </c>
      <c r="G726" s="18">
        <f>H726/F726</f>
        <v>0</v>
      </c>
      <c r="H726" s="1">
        <v>0</v>
      </c>
      <c r="I726" s="1"/>
    </row>
    <row r="727" spans="1:9" x14ac:dyDescent="0.2">
      <c r="A727" s="6" t="s">
        <v>136</v>
      </c>
      <c r="B727" s="15" t="s">
        <v>137</v>
      </c>
      <c r="D727" s="6" t="s">
        <v>114</v>
      </c>
      <c r="E727" s="15" t="s">
        <v>115</v>
      </c>
      <c r="F727" s="1">
        <v>94203.570000000022</v>
      </c>
      <c r="G727" s="20">
        <f>G726</f>
        <v>0</v>
      </c>
      <c r="H727" s="1">
        <f>F727*G727</f>
        <v>0</v>
      </c>
      <c r="I727" s="1"/>
    </row>
    <row r="728" spans="1:9" x14ac:dyDescent="0.2">
      <c r="A728" s="6" t="s">
        <v>136</v>
      </c>
      <c r="B728" s="15" t="s">
        <v>137</v>
      </c>
      <c r="D728" s="6" t="s">
        <v>174</v>
      </c>
      <c r="E728" s="15" t="s">
        <v>175</v>
      </c>
      <c r="F728" s="1">
        <v>32845.62999999999</v>
      </c>
      <c r="G728" s="20">
        <f>G726</f>
        <v>0</v>
      </c>
      <c r="H728" s="1">
        <f t="shared" ref="H728:H729" si="71">F728*G728</f>
        <v>0</v>
      </c>
      <c r="I728" s="1"/>
    </row>
    <row r="729" spans="1:9" x14ac:dyDescent="0.2">
      <c r="A729" s="6" t="s">
        <v>136</v>
      </c>
      <c r="B729" s="15" t="s">
        <v>137</v>
      </c>
      <c r="D729" s="6" t="s">
        <v>126</v>
      </c>
      <c r="E729" s="15" t="s">
        <v>127</v>
      </c>
      <c r="F729" s="1">
        <v>35514.719999999994</v>
      </c>
      <c r="G729" s="20">
        <f>G726</f>
        <v>0</v>
      </c>
      <c r="H729" s="1">
        <f t="shared" si="71"/>
        <v>0</v>
      </c>
      <c r="I729" s="1"/>
    </row>
    <row r="730" spans="1:9" ht="13.5" thickBot="1" x14ac:dyDescent="0.25">
      <c r="A730" s="6" t="s">
        <v>319</v>
      </c>
      <c r="F730" s="8">
        <f>SUM(F726:F729)</f>
        <v>2.0000000098661985E-2</v>
      </c>
      <c r="G730" s="19"/>
      <c r="H730" s="8">
        <f>SUM(H726:H729)</f>
        <v>0</v>
      </c>
      <c r="I730" s="1"/>
    </row>
    <row r="731" spans="1:9" ht="13.5" thickTop="1" x14ac:dyDescent="0.2">
      <c r="F731" s="9"/>
      <c r="G731" s="19"/>
      <c r="H731" s="1"/>
      <c r="I731" s="1"/>
    </row>
    <row r="732" spans="1:9" ht="13.5" thickBot="1" x14ac:dyDescent="0.25">
      <c r="A732" s="7" t="s">
        <v>0</v>
      </c>
      <c r="B732" s="4" t="s">
        <v>1</v>
      </c>
      <c r="C732" s="10" t="s">
        <v>340</v>
      </c>
      <c r="D732" s="7" t="s">
        <v>2</v>
      </c>
      <c r="E732" s="4" t="s">
        <v>3</v>
      </c>
      <c r="F732" s="5" t="s">
        <v>244</v>
      </c>
      <c r="G732" s="16" t="s">
        <v>348</v>
      </c>
      <c r="H732" s="3" t="s">
        <v>339</v>
      </c>
    </row>
    <row r="733" spans="1:9" x14ac:dyDescent="0.2">
      <c r="A733" s="6" t="s">
        <v>224</v>
      </c>
      <c r="B733" s="15" t="s">
        <v>225</v>
      </c>
      <c r="C733" s="11" t="s">
        <v>357</v>
      </c>
      <c r="D733" s="6" t="s">
        <v>6</v>
      </c>
      <c r="E733" s="15" t="s">
        <v>7</v>
      </c>
      <c r="F733" s="1">
        <v>-38589.100000000006</v>
      </c>
      <c r="G733" s="18">
        <f>H733/F733</f>
        <v>0.99999999999999978</v>
      </c>
      <c r="H733" s="1">
        <v>-38589.1</v>
      </c>
      <c r="I733" s="1"/>
    </row>
    <row r="734" spans="1:9" x14ac:dyDescent="0.2">
      <c r="A734" s="6" t="s">
        <v>224</v>
      </c>
      <c r="B734" s="15" t="s">
        <v>225</v>
      </c>
      <c r="D734" s="6" t="s">
        <v>204</v>
      </c>
      <c r="E734" s="15" t="s">
        <v>205</v>
      </c>
      <c r="F734" s="1">
        <v>75</v>
      </c>
      <c r="G734" s="20">
        <f>G733</f>
        <v>0.99999999999999978</v>
      </c>
      <c r="H734" s="1">
        <f>F734*G734</f>
        <v>74.999999999999986</v>
      </c>
      <c r="I734" s="1"/>
    </row>
    <row r="735" spans="1:9" x14ac:dyDescent="0.2">
      <c r="A735" s="6" t="s">
        <v>224</v>
      </c>
      <c r="B735" s="15" t="s">
        <v>225</v>
      </c>
      <c r="D735" s="6" t="s">
        <v>174</v>
      </c>
      <c r="E735" s="15" t="s">
        <v>175</v>
      </c>
      <c r="F735" s="1">
        <v>38514.1</v>
      </c>
      <c r="G735" s="20">
        <f>G733</f>
        <v>0.99999999999999978</v>
      </c>
      <c r="H735" s="1">
        <f>F735*G735</f>
        <v>38514.099999999991</v>
      </c>
      <c r="I735" s="1"/>
    </row>
    <row r="736" spans="1:9" ht="13.5" thickBot="1" x14ac:dyDescent="0.25">
      <c r="A736" s="6" t="s">
        <v>320</v>
      </c>
      <c r="F736" s="8">
        <f>SUM(F733:F735)</f>
        <v>0</v>
      </c>
      <c r="G736" s="19"/>
      <c r="H736" s="8">
        <f>SUM(H733:H735)</f>
        <v>0</v>
      </c>
      <c r="I736" s="1"/>
    </row>
    <row r="737" spans="1:9" ht="13.5" thickTop="1" x14ac:dyDescent="0.2">
      <c r="F737" s="9"/>
      <c r="G737" s="19"/>
      <c r="H737" s="1"/>
      <c r="I737" s="1"/>
    </row>
    <row r="738" spans="1:9" ht="13.5" thickBot="1" x14ac:dyDescent="0.25">
      <c r="A738" s="7" t="s">
        <v>0</v>
      </c>
      <c r="B738" s="4" t="s">
        <v>1</v>
      </c>
      <c r="C738" s="10" t="s">
        <v>340</v>
      </c>
      <c r="D738" s="7" t="s">
        <v>2</v>
      </c>
      <c r="E738" s="4" t="s">
        <v>3</v>
      </c>
      <c r="F738" s="5" t="s">
        <v>244</v>
      </c>
      <c r="G738" s="16" t="s">
        <v>348</v>
      </c>
      <c r="H738" s="3" t="s">
        <v>339</v>
      </c>
    </row>
    <row r="739" spans="1:9" x14ac:dyDescent="0.2">
      <c r="A739" s="6" t="s">
        <v>59</v>
      </c>
      <c r="B739" s="15" t="s">
        <v>60</v>
      </c>
      <c r="C739" s="11" t="s">
        <v>358</v>
      </c>
      <c r="D739" s="6" t="s">
        <v>6</v>
      </c>
      <c r="E739" s="15" t="s">
        <v>7</v>
      </c>
      <c r="F739" s="1">
        <v>-47363.72</v>
      </c>
      <c r="G739" s="18">
        <f>H739/F739</f>
        <v>0</v>
      </c>
      <c r="H739" s="1">
        <v>0</v>
      </c>
      <c r="I739" s="1"/>
    </row>
    <row r="740" spans="1:9" x14ac:dyDescent="0.2">
      <c r="A740" s="6" t="s">
        <v>59</v>
      </c>
      <c r="B740" s="15" t="s">
        <v>60</v>
      </c>
      <c r="D740" s="6" t="s">
        <v>174</v>
      </c>
      <c r="E740" s="15" t="s">
        <v>175</v>
      </c>
      <c r="F740" s="1">
        <v>47363.72</v>
      </c>
      <c r="G740" s="20">
        <f>G739</f>
        <v>0</v>
      </c>
      <c r="H740" s="1">
        <f>F740*G740</f>
        <v>0</v>
      </c>
      <c r="I740" s="1"/>
    </row>
    <row r="741" spans="1:9" ht="13.5" thickBot="1" x14ac:dyDescent="0.25">
      <c r="A741" s="6" t="s">
        <v>321</v>
      </c>
      <c r="F741" s="8">
        <f>SUM(F739:F740)</f>
        <v>0</v>
      </c>
      <c r="G741" s="19"/>
      <c r="H741" s="8">
        <f>SUM(H739:H740)</f>
        <v>0</v>
      </c>
      <c r="I741" s="1"/>
    </row>
    <row r="742" spans="1:9" ht="13.5" thickTop="1" x14ac:dyDescent="0.2">
      <c r="F742" s="9"/>
      <c r="G742" s="19"/>
      <c r="H742" s="1"/>
      <c r="I742" s="1"/>
    </row>
    <row r="743" spans="1:9" ht="13.5" thickBot="1" x14ac:dyDescent="0.25">
      <c r="A743" s="7" t="s">
        <v>0</v>
      </c>
      <c r="B743" s="4" t="s">
        <v>1</v>
      </c>
      <c r="C743" s="10" t="s">
        <v>340</v>
      </c>
      <c r="D743" s="7" t="s">
        <v>2</v>
      </c>
      <c r="E743" s="4" t="s">
        <v>3</v>
      </c>
      <c r="F743" s="5" t="s">
        <v>244</v>
      </c>
      <c r="G743" s="16" t="s">
        <v>348</v>
      </c>
      <c r="H743" s="3" t="s">
        <v>339</v>
      </c>
    </row>
    <row r="744" spans="1:9" x14ac:dyDescent="0.2">
      <c r="A744" s="6" t="s">
        <v>182</v>
      </c>
      <c r="B744" s="15" t="s">
        <v>183</v>
      </c>
      <c r="C744" s="11" t="s">
        <v>358</v>
      </c>
      <c r="D744" s="6" t="s">
        <v>6</v>
      </c>
      <c r="E744" s="15" t="s">
        <v>7</v>
      </c>
      <c r="F744" s="1">
        <v>-198905.63</v>
      </c>
      <c r="G744" s="18">
        <f>H744/F744</f>
        <v>0</v>
      </c>
      <c r="H744" s="1">
        <v>0</v>
      </c>
      <c r="I744" s="1"/>
    </row>
    <row r="745" spans="1:9" x14ac:dyDescent="0.2">
      <c r="A745" s="6" t="s">
        <v>182</v>
      </c>
      <c r="B745" s="15" t="s">
        <v>183</v>
      </c>
      <c r="D745" s="6" t="s">
        <v>114</v>
      </c>
      <c r="E745" s="15" t="s">
        <v>115</v>
      </c>
      <c r="F745" s="1">
        <v>110347.41000000003</v>
      </c>
      <c r="G745" s="20">
        <f>G744</f>
        <v>0</v>
      </c>
      <c r="H745" s="1">
        <f>F745*G745</f>
        <v>0</v>
      </c>
      <c r="I745" s="1"/>
    </row>
    <row r="746" spans="1:9" x14ac:dyDescent="0.2">
      <c r="A746" s="6" t="s">
        <v>182</v>
      </c>
      <c r="B746" s="15" t="s">
        <v>183</v>
      </c>
      <c r="D746" s="6" t="s">
        <v>174</v>
      </c>
      <c r="E746" s="15" t="s">
        <v>175</v>
      </c>
      <c r="F746" s="1">
        <v>20598.23</v>
      </c>
      <c r="G746" s="20">
        <f>G744</f>
        <v>0</v>
      </c>
      <c r="H746" s="1">
        <f t="shared" ref="H746:H748" si="72">F746*G746</f>
        <v>0</v>
      </c>
      <c r="I746" s="1"/>
    </row>
    <row r="747" spans="1:9" x14ac:dyDescent="0.2">
      <c r="A747" s="6" t="s">
        <v>182</v>
      </c>
      <c r="B747" s="15" t="s">
        <v>183</v>
      </c>
      <c r="D747" s="6" t="s">
        <v>178</v>
      </c>
      <c r="E747" s="15" t="s">
        <v>179</v>
      </c>
      <c r="F747" s="1">
        <v>5300</v>
      </c>
      <c r="G747" s="20">
        <f>G744</f>
        <v>0</v>
      </c>
      <c r="H747" s="1">
        <f t="shared" si="72"/>
        <v>0</v>
      </c>
      <c r="I747" s="1"/>
    </row>
    <row r="748" spans="1:9" x14ac:dyDescent="0.2">
      <c r="A748" s="6" t="s">
        <v>182</v>
      </c>
      <c r="B748" s="15" t="s">
        <v>183</v>
      </c>
      <c r="D748" s="6" t="s">
        <v>126</v>
      </c>
      <c r="E748" s="15" t="s">
        <v>127</v>
      </c>
      <c r="F748" s="1">
        <v>62659.990000000027</v>
      </c>
      <c r="G748" s="20">
        <f>G744</f>
        <v>0</v>
      </c>
      <c r="H748" s="1">
        <f t="shared" si="72"/>
        <v>0</v>
      </c>
      <c r="I748" s="1"/>
    </row>
    <row r="749" spans="1:9" ht="13.5" thickBot="1" x14ac:dyDescent="0.25">
      <c r="A749" s="6" t="s">
        <v>322</v>
      </c>
      <c r="F749" s="8">
        <f>SUM(F744:F748)</f>
        <v>0</v>
      </c>
      <c r="G749" s="19"/>
      <c r="H749" s="8">
        <f>SUM(H744:H748)</f>
        <v>0</v>
      </c>
      <c r="I749" s="1"/>
    </row>
    <row r="750" spans="1:9" ht="13.5" thickTop="1" x14ac:dyDescent="0.2">
      <c r="F750" s="9"/>
      <c r="G750" s="19"/>
      <c r="H750" s="1"/>
      <c r="I750" s="1"/>
    </row>
    <row r="751" spans="1:9" ht="13.5" thickBot="1" x14ac:dyDescent="0.25">
      <c r="A751" s="7" t="s">
        <v>0</v>
      </c>
      <c r="B751" s="4" t="s">
        <v>1</v>
      </c>
      <c r="C751" s="10" t="s">
        <v>340</v>
      </c>
      <c r="D751" s="7" t="s">
        <v>2</v>
      </c>
      <c r="E751" s="4" t="s">
        <v>3</v>
      </c>
      <c r="F751" s="5" t="s">
        <v>244</v>
      </c>
      <c r="G751" s="16" t="s">
        <v>348</v>
      </c>
      <c r="H751" s="3" t="s">
        <v>339</v>
      </c>
    </row>
    <row r="752" spans="1:9" x14ac:dyDescent="0.2">
      <c r="A752" s="6" t="s">
        <v>22</v>
      </c>
      <c r="B752" s="15" t="s">
        <v>23</v>
      </c>
      <c r="C752" s="11" t="s">
        <v>352</v>
      </c>
      <c r="D752" s="6" t="s">
        <v>6</v>
      </c>
      <c r="E752" s="15" t="s">
        <v>7</v>
      </c>
      <c r="F752" s="1">
        <v>-191763.32999999993</v>
      </c>
      <c r="G752" s="18">
        <f>H752/F752</f>
        <v>0.13139999185454282</v>
      </c>
      <c r="H752" s="1">
        <v>-25197.699999999997</v>
      </c>
      <c r="I752" s="1"/>
    </row>
    <row r="753" spans="1:9" x14ac:dyDescent="0.2">
      <c r="A753" s="6" t="s">
        <v>22</v>
      </c>
      <c r="B753" s="15" t="s">
        <v>23</v>
      </c>
      <c r="D753" s="6" t="s">
        <v>204</v>
      </c>
      <c r="E753" s="15" t="s">
        <v>205</v>
      </c>
      <c r="F753" s="1">
        <v>142.83000000000001</v>
      </c>
      <c r="G753" s="20">
        <f>G752</f>
        <v>0.13139999185454282</v>
      </c>
      <c r="H753" s="1">
        <f>F753*G753</f>
        <v>18.767860836584351</v>
      </c>
      <c r="I753" s="1"/>
    </row>
    <row r="754" spans="1:9" x14ac:dyDescent="0.2">
      <c r="A754" s="6" t="s">
        <v>22</v>
      </c>
      <c r="B754" s="15" t="s">
        <v>23</v>
      </c>
      <c r="D754" s="6" t="s">
        <v>114</v>
      </c>
      <c r="E754" s="15" t="s">
        <v>115</v>
      </c>
      <c r="F754" s="1">
        <v>99370.26999999999</v>
      </c>
      <c r="G754" s="20">
        <f>G752</f>
        <v>0.13139999185454282</v>
      </c>
      <c r="H754" s="1">
        <f t="shared" ref="H754:H756" si="73">F754*G754</f>
        <v>13057.25266858372</v>
      </c>
      <c r="I754" s="1"/>
    </row>
    <row r="755" spans="1:9" x14ac:dyDescent="0.2">
      <c r="A755" s="6" t="s">
        <v>22</v>
      </c>
      <c r="B755" s="15" t="s">
        <v>23</v>
      </c>
      <c r="D755" s="6" t="s">
        <v>174</v>
      </c>
      <c r="E755" s="15" t="s">
        <v>175</v>
      </c>
      <c r="F755" s="1">
        <v>19937.790000000008</v>
      </c>
      <c r="G755" s="20">
        <f>G752</f>
        <v>0.13139999185454282</v>
      </c>
      <c r="H755" s="1">
        <f t="shared" si="73"/>
        <v>2619.8254435975864</v>
      </c>
      <c r="I755" s="1"/>
    </row>
    <row r="756" spans="1:9" x14ac:dyDescent="0.2">
      <c r="A756" s="6" t="s">
        <v>22</v>
      </c>
      <c r="B756" s="15" t="s">
        <v>23</v>
      </c>
      <c r="D756" s="6" t="s">
        <v>126</v>
      </c>
      <c r="E756" s="15" t="s">
        <v>127</v>
      </c>
      <c r="F756" s="1">
        <v>72312.490000000034</v>
      </c>
      <c r="G756" s="20">
        <f>G752</f>
        <v>0.13139999185454282</v>
      </c>
      <c r="H756" s="1">
        <f t="shared" si="73"/>
        <v>9501.8605969817145</v>
      </c>
      <c r="I756" s="1"/>
    </row>
    <row r="757" spans="1:9" ht="13.5" thickBot="1" x14ac:dyDescent="0.25">
      <c r="A757" s="6" t="s">
        <v>323</v>
      </c>
      <c r="F757" s="8">
        <f>SUM(F752:F756)</f>
        <v>5.0000000090221874E-2</v>
      </c>
      <c r="G757" s="19"/>
      <c r="H757" s="8">
        <f>SUM(H752:H756)</f>
        <v>6.5699996102921432E-3</v>
      </c>
      <c r="I757" s="1"/>
    </row>
    <row r="758" spans="1:9" ht="13.5" thickTop="1" x14ac:dyDescent="0.2">
      <c r="F758" s="9"/>
      <c r="G758" s="19"/>
      <c r="H758" s="1"/>
      <c r="I758" s="1"/>
    </row>
    <row r="759" spans="1:9" ht="13.5" thickBot="1" x14ac:dyDescent="0.25">
      <c r="A759" s="7" t="s">
        <v>0</v>
      </c>
      <c r="B759" s="4" t="s">
        <v>1</v>
      </c>
      <c r="C759" s="10" t="s">
        <v>340</v>
      </c>
      <c r="D759" s="7" t="s">
        <v>2</v>
      </c>
      <c r="E759" s="4" t="s">
        <v>3</v>
      </c>
      <c r="F759" s="5" t="s">
        <v>244</v>
      </c>
      <c r="G759" s="16" t="s">
        <v>348</v>
      </c>
      <c r="H759" s="3" t="s">
        <v>339</v>
      </c>
    </row>
    <row r="760" spans="1:9" x14ac:dyDescent="0.2">
      <c r="A760" s="6" t="s">
        <v>61</v>
      </c>
      <c r="B760" s="15" t="s">
        <v>62</v>
      </c>
      <c r="C760" s="11" t="s">
        <v>355</v>
      </c>
      <c r="D760" s="6" t="s">
        <v>6</v>
      </c>
      <c r="E760" s="15" t="s">
        <v>7</v>
      </c>
      <c r="F760" s="1">
        <v>-1253657.0900000001</v>
      </c>
      <c r="G760" s="18">
        <f>H760/F760</f>
        <v>0.25019999687474348</v>
      </c>
      <c r="H760" s="1">
        <v>-313665</v>
      </c>
      <c r="I760" s="1"/>
    </row>
    <row r="761" spans="1:9" x14ac:dyDescent="0.2">
      <c r="A761" s="6" t="s">
        <v>61</v>
      </c>
      <c r="B761" s="15" t="s">
        <v>62</v>
      </c>
      <c r="D761" s="6" t="s">
        <v>114</v>
      </c>
      <c r="E761" s="15" t="s">
        <v>115</v>
      </c>
      <c r="F761" s="1">
        <v>783741.78</v>
      </c>
      <c r="G761" s="20">
        <f>G760</f>
        <v>0.25019999687474348</v>
      </c>
      <c r="H761" s="1">
        <f>F761*G761</f>
        <v>196092.19090660589</v>
      </c>
      <c r="I761" s="1"/>
    </row>
    <row r="762" spans="1:9" x14ac:dyDescent="0.2">
      <c r="A762" s="6" t="s">
        <v>61</v>
      </c>
      <c r="B762" s="15" t="s">
        <v>62</v>
      </c>
      <c r="D762" s="6" t="s">
        <v>174</v>
      </c>
      <c r="E762" s="15" t="s">
        <v>175</v>
      </c>
      <c r="F762" s="1">
        <v>56154.649999999994</v>
      </c>
      <c r="G762" s="22">
        <f>G760</f>
        <v>0.25019999687474348</v>
      </c>
      <c r="H762" s="1">
        <f t="shared" ref="H762:H765" si="74">F762*G762</f>
        <v>14049.893254502313</v>
      </c>
      <c r="I762" s="1"/>
    </row>
    <row r="763" spans="1:9" x14ac:dyDescent="0.2">
      <c r="A763" s="6" t="s">
        <v>61</v>
      </c>
      <c r="B763" s="15" t="s">
        <v>62</v>
      </c>
      <c r="D763" s="6" t="s">
        <v>178</v>
      </c>
      <c r="E763" s="15" t="s">
        <v>179</v>
      </c>
      <c r="F763" s="1">
        <v>41609.51</v>
      </c>
      <c r="G763" s="20">
        <f>G760</f>
        <v>0.25019999687474348</v>
      </c>
      <c r="H763" s="1">
        <f t="shared" si="74"/>
        <v>10410.699271959607</v>
      </c>
      <c r="I763" s="1"/>
    </row>
    <row r="764" spans="1:9" x14ac:dyDescent="0.2">
      <c r="A764" s="6" t="s">
        <v>61</v>
      </c>
      <c r="B764" s="15" t="s">
        <v>62</v>
      </c>
      <c r="D764" s="6" t="s">
        <v>126</v>
      </c>
      <c r="E764" s="15" t="s">
        <v>127</v>
      </c>
      <c r="F764" s="1">
        <v>295470.59999999998</v>
      </c>
      <c r="G764" s="20">
        <f>G760</f>
        <v>0.25019999687474348</v>
      </c>
      <c r="H764" s="1">
        <f t="shared" si="74"/>
        <v>73926.74319657858</v>
      </c>
      <c r="I764" s="1"/>
    </row>
    <row r="765" spans="1:9" x14ac:dyDescent="0.2">
      <c r="A765" s="6" t="s">
        <v>61</v>
      </c>
      <c r="B765" s="15" t="s">
        <v>62</v>
      </c>
      <c r="D765" s="6" t="s">
        <v>176</v>
      </c>
      <c r="E765" s="15" t="s">
        <v>177</v>
      </c>
      <c r="F765" s="1">
        <v>76680.540000000008</v>
      </c>
      <c r="G765" s="20">
        <f>G760</f>
        <v>0.25019999687474348</v>
      </c>
      <c r="H765" s="1">
        <f t="shared" si="74"/>
        <v>19185.470868353645</v>
      </c>
      <c r="I765" s="1"/>
    </row>
    <row r="766" spans="1:9" ht="13.5" thickBot="1" x14ac:dyDescent="0.25">
      <c r="A766" s="6" t="s">
        <v>324</v>
      </c>
      <c r="F766" s="8">
        <f>SUM(F760:F765)</f>
        <v>-1.0000000038417056E-2</v>
      </c>
      <c r="G766" s="19"/>
      <c r="H766" s="8">
        <f>SUM(H760:H765)</f>
        <v>-2.5019999739015475E-3</v>
      </c>
      <c r="I766" s="1"/>
    </row>
    <row r="767" spans="1:9" ht="13.5" thickTop="1" x14ac:dyDescent="0.2">
      <c r="C767" s="13"/>
      <c r="F767" s="9"/>
      <c r="G767" s="19"/>
      <c r="H767" s="1"/>
      <c r="I767" s="1"/>
    </row>
    <row r="768" spans="1:9" ht="13.5" thickBot="1" x14ac:dyDescent="0.25">
      <c r="A768" s="7" t="s">
        <v>0</v>
      </c>
      <c r="B768" s="4" t="s">
        <v>1</v>
      </c>
      <c r="C768" s="10" t="s">
        <v>340</v>
      </c>
      <c r="D768" s="7" t="s">
        <v>2</v>
      </c>
      <c r="E768" s="4" t="s">
        <v>3</v>
      </c>
      <c r="F768" s="5" t="s">
        <v>244</v>
      </c>
      <c r="G768" s="16" t="s">
        <v>348</v>
      </c>
      <c r="H768" s="3" t="s">
        <v>339</v>
      </c>
    </row>
    <row r="769" spans="1:9" x14ac:dyDescent="0.2">
      <c r="A769" s="6" t="s">
        <v>154</v>
      </c>
      <c r="B769" s="15" t="s">
        <v>155</v>
      </c>
      <c r="C769" s="11" t="s">
        <v>351</v>
      </c>
      <c r="D769" s="6" t="s">
        <v>6</v>
      </c>
      <c r="E769" s="15" t="s">
        <v>7</v>
      </c>
      <c r="F769" s="1">
        <v>-384785.27000000019</v>
      </c>
      <c r="G769" s="18">
        <f>H769/F769</f>
        <v>0.11229998487208197</v>
      </c>
      <c r="H769" s="1">
        <v>-43211.38</v>
      </c>
      <c r="I769" s="1"/>
    </row>
    <row r="770" spans="1:9" x14ac:dyDescent="0.2">
      <c r="A770" s="6" t="s">
        <v>154</v>
      </c>
      <c r="B770" s="15" t="s">
        <v>155</v>
      </c>
      <c r="D770" s="6" t="s">
        <v>114</v>
      </c>
      <c r="E770" s="15" t="s">
        <v>115</v>
      </c>
      <c r="F770" s="1">
        <v>228697.74999999997</v>
      </c>
      <c r="G770" s="20">
        <f>G769</f>
        <v>0.11229998487208197</v>
      </c>
      <c r="H770" s="1">
        <f>F770*G770</f>
        <v>25682.753865279181</v>
      </c>
      <c r="I770" s="1"/>
    </row>
    <row r="771" spans="1:9" x14ac:dyDescent="0.2">
      <c r="A771" s="6" t="s">
        <v>154</v>
      </c>
      <c r="B771" s="15" t="s">
        <v>155</v>
      </c>
      <c r="D771" s="6" t="s">
        <v>174</v>
      </c>
      <c r="E771" s="15" t="s">
        <v>175</v>
      </c>
      <c r="F771" s="1">
        <v>21280.99</v>
      </c>
      <c r="G771" s="20">
        <f>G769</f>
        <v>0.11229998487208197</v>
      </c>
      <c r="H771" s="1">
        <f t="shared" ref="H771:H772" si="75">F771*G771</f>
        <v>2389.854855062928</v>
      </c>
      <c r="I771" s="1"/>
    </row>
    <row r="772" spans="1:9" x14ac:dyDescent="0.2">
      <c r="A772" s="6" t="s">
        <v>154</v>
      </c>
      <c r="B772" s="15" t="s">
        <v>155</v>
      </c>
      <c r="D772" s="6" t="s">
        <v>126</v>
      </c>
      <c r="E772" s="15" t="s">
        <v>127</v>
      </c>
      <c r="F772" s="1">
        <v>134806.58000000005</v>
      </c>
      <c r="G772" s="20">
        <f>G769</f>
        <v>0.11229998487208197</v>
      </c>
      <c r="H772" s="1">
        <f t="shared" si="75"/>
        <v>15138.776894657112</v>
      </c>
      <c r="I772" s="1"/>
    </row>
    <row r="773" spans="1:9" ht="13.5" thickBot="1" x14ac:dyDescent="0.25">
      <c r="A773" s="6" t="s">
        <v>325</v>
      </c>
      <c r="F773" s="8">
        <f>SUM(F769:F772)</f>
        <v>4.9999999813735485E-2</v>
      </c>
      <c r="G773" s="19"/>
      <c r="H773" s="8">
        <f>SUM(H769:H772)</f>
        <v>5.6149992233258672E-3</v>
      </c>
      <c r="I773" s="1"/>
    </row>
    <row r="774" spans="1:9" ht="13.5" thickTop="1" x14ac:dyDescent="0.2">
      <c r="F774" s="9"/>
      <c r="G774" s="19"/>
      <c r="H774" s="1"/>
      <c r="I774" s="1"/>
    </row>
    <row r="775" spans="1:9" ht="13.5" thickBot="1" x14ac:dyDescent="0.25">
      <c r="A775" s="7" t="s">
        <v>0</v>
      </c>
      <c r="B775" s="4" t="s">
        <v>1</v>
      </c>
      <c r="C775" s="10" t="s">
        <v>340</v>
      </c>
      <c r="D775" s="7" t="s">
        <v>2</v>
      </c>
      <c r="E775" s="4" t="s">
        <v>3</v>
      </c>
      <c r="F775" s="5" t="s">
        <v>244</v>
      </c>
      <c r="G775" s="16" t="s">
        <v>348</v>
      </c>
      <c r="H775" s="3" t="s">
        <v>339</v>
      </c>
    </row>
    <row r="776" spans="1:9" x14ac:dyDescent="0.2">
      <c r="A776" s="6" t="s">
        <v>28</v>
      </c>
      <c r="B776" s="15" t="s">
        <v>29</v>
      </c>
      <c r="C776" s="11" t="s">
        <v>351</v>
      </c>
      <c r="D776" s="6" t="s">
        <v>6</v>
      </c>
      <c r="E776" s="15" t="s">
        <v>7</v>
      </c>
      <c r="F776" s="1">
        <v>-970306.54000000027</v>
      </c>
      <c r="G776" s="18">
        <f>H776/F776</f>
        <v>0.11229999542206524</v>
      </c>
      <c r="H776" s="1">
        <v>-108965.42</v>
      </c>
      <c r="I776" s="1"/>
    </row>
    <row r="777" spans="1:9" x14ac:dyDescent="0.2">
      <c r="A777" s="6" t="s">
        <v>28</v>
      </c>
      <c r="B777" s="15" t="s">
        <v>29</v>
      </c>
      <c r="D777" s="6" t="s">
        <v>240</v>
      </c>
      <c r="E777" s="15" t="s">
        <v>241</v>
      </c>
      <c r="F777" s="1">
        <v>200</v>
      </c>
      <c r="G777" s="20">
        <f>G776</f>
        <v>0.11229999542206524</v>
      </c>
      <c r="H777" s="1">
        <f>F777*G777</f>
        <v>22.459999084413049</v>
      </c>
      <c r="I777" s="1"/>
    </row>
    <row r="778" spans="1:9" x14ac:dyDescent="0.2">
      <c r="A778" s="6" t="s">
        <v>28</v>
      </c>
      <c r="B778" s="15" t="s">
        <v>29</v>
      </c>
      <c r="D778" s="6" t="s">
        <v>114</v>
      </c>
      <c r="E778" s="15" t="s">
        <v>115</v>
      </c>
      <c r="F778" s="1">
        <v>671660.6399999999</v>
      </c>
      <c r="G778" s="20">
        <f>G776</f>
        <v>0.11229999542206524</v>
      </c>
      <c r="H778" s="1">
        <f t="shared" ref="H778:H780" si="76">F778*G778</f>
        <v>75427.486797181395</v>
      </c>
      <c r="I778" s="1"/>
    </row>
    <row r="779" spans="1:9" x14ac:dyDescent="0.2">
      <c r="A779" s="6" t="s">
        <v>28</v>
      </c>
      <c r="B779" s="15" t="s">
        <v>29</v>
      </c>
      <c r="D779" s="6" t="s">
        <v>174</v>
      </c>
      <c r="E779" s="15" t="s">
        <v>175</v>
      </c>
      <c r="F779" s="1">
        <v>19468.289999999997</v>
      </c>
      <c r="G779" s="20">
        <f>G776</f>
        <v>0.11229999542206524</v>
      </c>
      <c r="H779" s="1">
        <f t="shared" si="76"/>
        <v>2186.2888778754382</v>
      </c>
      <c r="I779" s="1"/>
    </row>
    <row r="780" spans="1:9" x14ac:dyDescent="0.2">
      <c r="A780" s="6" t="s">
        <v>28</v>
      </c>
      <c r="B780" s="15" t="s">
        <v>29</v>
      </c>
      <c r="D780" s="6" t="s">
        <v>126</v>
      </c>
      <c r="E780" s="15" t="s">
        <v>127</v>
      </c>
      <c r="F780" s="1">
        <v>278977.56999999989</v>
      </c>
      <c r="G780" s="20">
        <f>G776</f>
        <v>0.11229999542206524</v>
      </c>
      <c r="H780" s="1">
        <f t="shared" si="76"/>
        <v>31329.179833858874</v>
      </c>
      <c r="I780" s="1"/>
    </row>
    <row r="781" spans="1:9" ht="13.5" thickBot="1" x14ac:dyDescent="0.25">
      <c r="A781" s="6" t="s">
        <v>326</v>
      </c>
      <c r="F781" s="8">
        <f>SUM(F776:F780)</f>
        <v>-4.000000050291419E-2</v>
      </c>
      <c r="G781" s="19"/>
      <c r="H781" s="8">
        <f>SUM(H776:H780)</f>
        <v>-4.4919998763361946E-3</v>
      </c>
      <c r="I781" s="1"/>
    </row>
    <row r="782" spans="1:9" ht="13.5" thickTop="1" x14ac:dyDescent="0.2">
      <c r="F782" s="9"/>
      <c r="G782" s="19"/>
      <c r="H782" s="1"/>
      <c r="I782" s="1"/>
    </row>
    <row r="783" spans="1:9" ht="13.5" thickBot="1" x14ac:dyDescent="0.25">
      <c r="A783" s="7" t="s">
        <v>0</v>
      </c>
      <c r="B783" s="4" t="s">
        <v>1</v>
      </c>
      <c r="C783" s="10" t="s">
        <v>340</v>
      </c>
      <c r="D783" s="7" t="s">
        <v>2</v>
      </c>
      <c r="E783" s="4" t="s">
        <v>3</v>
      </c>
      <c r="F783" s="5" t="s">
        <v>244</v>
      </c>
      <c r="G783" s="16" t="s">
        <v>348</v>
      </c>
      <c r="H783" s="3" t="s">
        <v>339</v>
      </c>
    </row>
    <row r="784" spans="1:9" x14ac:dyDescent="0.2">
      <c r="A784" s="6" t="s">
        <v>63</v>
      </c>
      <c r="B784" s="15" t="s">
        <v>64</v>
      </c>
      <c r="C784" s="11" t="s">
        <v>351</v>
      </c>
      <c r="D784" s="6" t="s">
        <v>6</v>
      </c>
      <c r="E784" s="15" t="s">
        <v>7</v>
      </c>
      <c r="F784" s="1">
        <v>-852702.7899999998</v>
      </c>
      <c r="G784" s="18">
        <f>H784/F784</f>
        <v>0.11229999611001629</v>
      </c>
      <c r="H784" s="1">
        <v>-95758.520000000019</v>
      </c>
      <c r="I784" s="1"/>
    </row>
    <row r="785" spans="1:9" x14ac:dyDescent="0.2">
      <c r="A785" s="6" t="s">
        <v>63</v>
      </c>
      <c r="B785" s="15" t="s">
        <v>64</v>
      </c>
      <c r="D785" s="6" t="s">
        <v>114</v>
      </c>
      <c r="E785" s="15" t="s">
        <v>115</v>
      </c>
      <c r="F785" s="1">
        <v>541446.92999999993</v>
      </c>
      <c r="G785" s="20">
        <f>G784</f>
        <v>0.11229999611001629</v>
      </c>
      <c r="H785" s="1">
        <f>F785*G785</f>
        <v>60804.48813278025</v>
      </c>
      <c r="I785" s="1"/>
    </row>
    <row r="786" spans="1:9" x14ac:dyDescent="0.2">
      <c r="A786" s="6" t="s">
        <v>63</v>
      </c>
      <c r="B786" s="15" t="s">
        <v>64</v>
      </c>
      <c r="D786" s="6" t="s">
        <v>174</v>
      </c>
      <c r="E786" s="15" t="s">
        <v>175</v>
      </c>
      <c r="F786" s="1">
        <v>76504.549999999988</v>
      </c>
      <c r="G786" s="20">
        <f>G784</f>
        <v>0.11229999611001629</v>
      </c>
      <c r="H786" s="1">
        <f t="shared" ref="H786:H788" si="77">F786*G786</f>
        <v>8591.4606673985454</v>
      </c>
      <c r="I786" s="1"/>
    </row>
    <row r="787" spans="1:9" x14ac:dyDescent="0.2">
      <c r="A787" s="6" t="s">
        <v>63</v>
      </c>
      <c r="B787" s="15" t="s">
        <v>64</v>
      </c>
      <c r="D787" s="6" t="s">
        <v>126</v>
      </c>
      <c r="E787" s="15" t="s">
        <v>127</v>
      </c>
      <c r="F787" s="1">
        <v>233737.23000000004</v>
      </c>
      <c r="G787" s="20">
        <f>G784</f>
        <v>0.11229999611001629</v>
      </c>
      <c r="H787" s="1">
        <f t="shared" si="77"/>
        <v>26248.690019765985</v>
      </c>
      <c r="I787" s="1"/>
    </row>
    <row r="788" spans="1:9" x14ac:dyDescent="0.2">
      <c r="A788" s="6" t="s">
        <v>63</v>
      </c>
      <c r="B788" s="15" t="s">
        <v>64</v>
      </c>
      <c r="D788" s="6" t="s">
        <v>186</v>
      </c>
      <c r="E788" s="15" t="s">
        <v>187</v>
      </c>
      <c r="F788" s="1">
        <v>1014.09</v>
      </c>
      <c r="G788" s="20">
        <f>G784</f>
        <v>0.11229999611001629</v>
      </c>
      <c r="H788" s="1">
        <f t="shared" si="77"/>
        <v>113.88230305520642</v>
      </c>
      <c r="I788" s="1"/>
    </row>
    <row r="789" spans="1:9" ht="13.5" thickBot="1" x14ac:dyDescent="0.25">
      <c r="A789" s="6" t="s">
        <v>327</v>
      </c>
      <c r="F789" s="8">
        <f>SUM(F784:F788)</f>
        <v>1.000000015835667E-2</v>
      </c>
      <c r="G789" s="19"/>
      <c r="H789" s="8">
        <f>SUM(H784:H788)</f>
        <v>1.1229999706756644E-3</v>
      </c>
      <c r="I789" s="1"/>
    </row>
    <row r="790" spans="1:9" ht="13.5" thickTop="1" x14ac:dyDescent="0.2">
      <c r="F790" s="9"/>
      <c r="G790" s="19"/>
      <c r="H790" s="1"/>
      <c r="I790" s="1"/>
    </row>
    <row r="791" spans="1:9" ht="13.5" thickBot="1" x14ac:dyDescent="0.25">
      <c r="A791" s="7" t="s">
        <v>0</v>
      </c>
      <c r="B791" s="4" t="s">
        <v>1</v>
      </c>
      <c r="C791" s="10" t="s">
        <v>340</v>
      </c>
      <c r="D791" s="7" t="s">
        <v>2</v>
      </c>
      <c r="E791" s="4" t="s">
        <v>3</v>
      </c>
      <c r="F791" s="5" t="s">
        <v>244</v>
      </c>
      <c r="G791" s="16" t="s">
        <v>348</v>
      </c>
      <c r="H791" s="3" t="s">
        <v>339</v>
      </c>
    </row>
    <row r="792" spans="1:9" x14ac:dyDescent="0.2">
      <c r="A792" s="6" t="s">
        <v>69</v>
      </c>
      <c r="B792" s="15" t="s">
        <v>70</v>
      </c>
      <c r="C792" s="11" t="s">
        <v>351</v>
      </c>
      <c r="D792" s="6" t="s">
        <v>6</v>
      </c>
      <c r="E792" s="15" t="s">
        <v>7</v>
      </c>
      <c r="F792" s="1">
        <v>-303770.93999999994</v>
      </c>
      <c r="G792" s="18">
        <f>H792/F792</f>
        <v>0.1123000113177383</v>
      </c>
      <c r="H792" s="1">
        <v>-34113.479999999996</v>
      </c>
      <c r="I792" s="1"/>
    </row>
    <row r="793" spans="1:9" x14ac:dyDescent="0.2">
      <c r="A793" s="6" t="s">
        <v>69</v>
      </c>
      <c r="B793" s="15" t="s">
        <v>70</v>
      </c>
      <c r="D793" s="6" t="s">
        <v>114</v>
      </c>
      <c r="E793" s="15" t="s">
        <v>115</v>
      </c>
      <c r="F793" s="1">
        <v>209681.94</v>
      </c>
      <c r="G793" s="20">
        <f>G792</f>
        <v>0.1123000113177383</v>
      </c>
      <c r="H793" s="1">
        <f>F793*G793</f>
        <v>23547.284235125324</v>
      </c>
      <c r="I793" s="1"/>
    </row>
    <row r="794" spans="1:9" x14ac:dyDescent="0.2">
      <c r="A794" s="6" t="s">
        <v>69</v>
      </c>
      <c r="B794" s="15" t="s">
        <v>70</v>
      </c>
      <c r="D794" s="6" t="s">
        <v>174</v>
      </c>
      <c r="E794" s="15" t="s">
        <v>175</v>
      </c>
      <c r="F794" s="1">
        <v>15038.91</v>
      </c>
      <c r="G794" s="22">
        <f>G792</f>
        <v>0.1123000113177383</v>
      </c>
      <c r="H794" s="1">
        <f t="shared" ref="H794:H795" si="78">F794*G794</f>
        <v>1688.8697632064477</v>
      </c>
      <c r="I794" s="1"/>
    </row>
    <row r="795" spans="1:9" x14ac:dyDescent="0.2">
      <c r="A795" s="6" t="s">
        <v>69</v>
      </c>
      <c r="B795" s="15" t="s">
        <v>70</v>
      </c>
      <c r="D795" s="6" t="s">
        <v>126</v>
      </c>
      <c r="E795" s="15" t="s">
        <v>127</v>
      </c>
      <c r="F795" s="1">
        <v>79050.119999999966</v>
      </c>
      <c r="G795" s="22">
        <f>G792</f>
        <v>0.1123000113177383</v>
      </c>
      <c r="H795" s="1">
        <f t="shared" si="78"/>
        <v>8877.3293706685672</v>
      </c>
      <c r="I795" s="1"/>
    </row>
    <row r="796" spans="1:9" ht="13.5" thickBot="1" x14ac:dyDescent="0.25">
      <c r="A796" s="6" t="s">
        <v>328</v>
      </c>
      <c r="F796" s="8">
        <f>SUM(F792:F795)</f>
        <v>3.0000000027939677E-2</v>
      </c>
      <c r="G796" s="19"/>
      <c r="H796" s="8">
        <f>SUM(H792:H795)</f>
        <v>3.3690003419906134E-3</v>
      </c>
      <c r="I796" s="1"/>
    </row>
    <row r="797" spans="1:9" ht="13.5" thickTop="1" x14ac:dyDescent="0.2">
      <c r="F797" s="9"/>
      <c r="G797" s="19"/>
      <c r="H797" s="1"/>
      <c r="I797" s="1"/>
    </row>
    <row r="798" spans="1:9" ht="13.5" thickBot="1" x14ac:dyDescent="0.25">
      <c r="A798" s="7" t="s">
        <v>0</v>
      </c>
      <c r="B798" s="4" t="s">
        <v>1</v>
      </c>
      <c r="C798" s="10" t="s">
        <v>340</v>
      </c>
      <c r="D798" s="7" t="s">
        <v>2</v>
      </c>
      <c r="E798" s="4" t="s">
        <v>3</v>
      </c>
      <c r="F798" s="5" t="s">
        <v>244</v>
      </c>
      <c r="G798" s="16" t="s">
        <v>348</v>
      </c>
      <c r="H798" s="3" t="s">
        <v>339</v>
      </c>
    </row>
    <row r="799" spans="1:9" x14ac:dyDescent="0.2">
      <c r="A799" s="6" t="s">
        <v>106</v>
      </c>
      <c r="B799" s="15" t="s">
        <v>107</v>
      </c>
      <c r="C799" s="11" t="s">
        <v>344</v>
      </c>
      <c r="D799" s="6" t="s">
        <v>6</v>
      </c>
      <c r="E799" s="15" t="s">
        <v>7</v>
      </c>
      <c r="F799" s="1">
        <v>-468402.01999999996</v>
      </c>
      <c r="G799" s="18">
        <f>H799/F799</f>
        <v>0.10839998085405353</v>
      </c>
      <c r="H799" s="1">
        <v>-50774.77</v>
      </c>
      <c r="I799" s="1"/>
    </row>
    <row r="800" spans="1:9" x14ac:dyDescent="0.2">
      <c r="A800" s="6" t="s">
        <v>106</v>
      </c>
      <c r="B800" s="15" t="s">
        <v>107</v>
      </c>
      <c r="D800" s="6" t="s">
        <v>204</v>
      </c>
      <c r="E800" s="15" t="s">
        <v>205</v>
      </c>
      <c r="F800" s="1">
        <v>219831.87</v>
      </c>
      <c r="G800" s="20">
        <f>G799</f>
        <v>0.10839998085405353</v>
      </c>
      <c r="H800" s="1">
        <f>F800*G800</f>
        <v>23829.770499110782</v>
      </c>
      <c r="I800" s="1"/>
    </row>
    <row r="801" spans="1:9" x14ac:dyDescent="0.2">
      <c r="A801" s="6" t="s">
        <v>106</v>
      </c>
      <c r="B801" s="15" t="s">
        <v>107</v>
      </c>
      <c r="D801" s="6" t="s">
        <v>122</v>
      </c>
      <c r="E801" s="15" t="s">
        <v>123</v>
      </c>
      <c r="F801" s="1">
        <v>25637.91</v>
      </c>
      <c r="G801" s="20">
        <f>G799</f>
        <v>0.10839998085405353</v>
      </c>
      <c r="H801" s="1">
        <f t="shared" ref="H801:H805" si="79">F801*G801</f>
        <v>2779.1489531379475</v>
      </c>
      <c r="I801" s="1"/>
    </row>
    <row r="802" spans="1:9" x14ac:dyDescent="0.2">
      <c r="A802" s="6" t="s">
        <v>106</v>
      </c>
      <c r="B802" s="15" t="s">
        <v>107</v>
      </c>
      <c r="D802" s="6" t="s">
        <v>234</v>
      </c>
      <c r="E802" s="15" t="s">
        <v>235</v>
      </c>
      <c r="F802" s="1">
        <v>-6062.85</v>
      </c>
      <c r="G802" s="20">
        <f>G799</f>
        <v>0.10839998085405353</v>
      </c>
      <c r="H802" s="1">
        <f t="shared" si="79"/>
        <v>-657.21282392099852</v>
      </c>
      <c r="I802" s="1"/>
    </row>
    <row r="803" spans="1:9" x14ac:dyDescent="0.2">
      <c r="A803" s="6" t="s">
        <v>106</v>
      </c>
      <c r="B803" s="15" t="s">
        <v>107</v>
      </c>
      <c r="D803" s="6" t="s">
        <v>114</v>
      </c>
      <c r="E803" s="15" t="s">
        <v>115</v>
      </c>
      <c r="F803" s="1">
        <v>118834.29000000001</v>
      </c>
      <c r="G803" s="20">
        <f>G799</f>
        <v>0.10839998085405353</v>
      </c>
      <c r="H803" s="1">
        <f t="shared" si="79"/>
        <v>12881.634760805046</v>
      </c>
      <c r="I803" s="1"/>
    </row>
    <row r="804" spans="1:9" x14ac:dyDescent="0.2">
      <c r="A804" s="6" t="s">
        <v>106</v>
      </c>
      <c r="B804" s="15" t="s">
        <v>107</v>
      </c>
      <c r="D804" s="6" t="s">
        <v>174</v>
      </c>
      <c r="E804" s="15" t="s">
        <v>175</v>
      </c>
      <c r="F804" s="1">
        <v>58306.15</v>
      </c>
      <c r="G804" s="20">
        <f>G799</f>
        <v>0.10839998085405353</v>
      </c>
      <c r="H804" s="1">
        <f t="shared" si="79"/>
        <v>6320.385543673573</v>
      </c>
      <c r="I804" s="1"/>
    </row>
    <row r="805" spans="1:9" x14ac:dyDescent="0.2">
      <c r="A805" s="6" t="s">
        <v>106</v>
      </c>
      <c r="B805" s="15" t="s">
        <v>107</v>
      </c>
      <c r="D805" s="6" t="s">
        <v>126</v>
      </c>
      <c r="E805" s="15" t="s">
        <v>127</v>
      </c>
      <c r="F805" s="1">
        <v>51854.68</v>
      </c>
      <c r="G805" s="20">
        <f>G799</f>
        <v>0.10839998085405353</v>
      </c>
      <c r="H805" s="1">
        <f t="shared" si="79"/>
        <v>5621.0463191930721</v>
      </c>
      <c r="I805" s="1"/>
    </row>
    <row r="806" spans="1:9" ht="13.5" thickBot="1" x14ac:dyDescent="0.25">
      <c r="A806" s="6" t="s">
        <v>329</v>
      </c>
      <c r="F806" s="8">
        <f>SUM(F799:F805)</f>
        <v>3.0000000042491592E-2</v>
      </c>
      <c r="G806" s="19"/>
      <c r="H806" s="8">
        <f>SUM(H799:H805)</f>
        <v>3.2519994247195427E-3</v>
      </c>
      <c r="I806" s="1"/>
    </row>
    <row r="807" spans="1:9" ht="13.5" thickTop="1" x14ac:dyDescent="0.2">
      <c r="F807" s="9"/>
      <c r="G807" s="19"/>
      <c r="H807" s="1"/>
      <c r="I807" s="1"/>
    </row>
    <row r="808" spans="1:9" ht="13.5" thickBot="1" x14ac:dyDescent="0.25">
      <c r="A808" s="7" t="s">
        <v>0</v>
      </c>
      <c r="B808" s="4" t="s">
        <v>1</v>
      </c>
      <c r="C808" s="10" t="s">
        <v>340</v>
      </c>
      <c r="D808" s="7" t="s">
        <v>2</v>
      </c>
      <c r="E808" s="4" t="s">
        <v>3</v>
      </c>
      <c r="F808" s="5" t="s">
        <v>244</v>
      </c>
      <c r="G808" s="16" t="s">
        <v>348</v>
      </c>
      <c r="H808" s="3" t="s">
        <v>339</v>
      </c>
    </row>
    <row r="809" spans="1:9" x14ac:dyDescent="0.2">
      <c r="A809" s="6" t="s">
        <v>208</v>
      </c>
      <c r="B809" s="15" t="s">
        <v>209</v>
      </c>
      <c r="C809" s="11" t="s">
        <v>345</v>
      </c>
      <c r="D809" s="6" t="s">
        <v>120</v>
      </c>
      <c r="E809" s="15" t="s">
        <v>121</v>
      </c>
      <c r="F809" s="1">
        <v>-459.44</v>
      </c>
      <c r="G809" s="21" t="s">
        <v>359</v>
      </c>
      <c r="H809" s="1">
        <v>0</v>
      </c>
      <c r="I809" s="1"/>
    </row>
    <row r="810" spans="1:9" x14ac:dyDescent="0.2">
      <c r="A810" s="6" t="s">
        <v>208</v>
      </c>
      <c r="B810" s="15" t="s">
        <v>209</v>
      </c>
      <c r="D810" s="6" t="s">
        <v>114</v>
      </c>
      <c r="E810" s="15" t="s">
        <v>115</v>
      </c>
      <c r="F810" s="1">
        <v>27.41</v>
      </c>
      <c r="G810" s="21" t="s">
        <v>359</v>
      </c>
      <c r="H810" s="1">
        <v>0</v>
      </c>
      <c r="I810" s="1"/>
    </row>
    <row r="811" spans="1:9" x14ac:dyDescent="0.2">
      <c r="A811" s="6" t="s">
        <v>208</v>
      </c>
      <c r="B811" s="15" t="s">
        <v>209</v>
      </c>
      <c r="D811" s="6" t="s">
        <v>174</v>
      </c>
      <c r="E811" s="15" t="s">
        <v>175</v>
      </c>
      <c r="F811" s="1">
        <v>420603.68000000005</v>
      </c>
      <c r="G811" s="21" t="s">
        <v>359</v>
      </c>
      <c r="H811" s="1">
        <v>0</v>
      </c>
      <c r="I811" s="1"/>
    </row>
    <row r="812" spans="1:9" x14ac:dyDescent="0.2">
      <c r="A812" s="6" t="s">
        <v>208</v>
      </c>
      <c r="B812" s="15" t="s">
        <v>209</v>
      </c>
      <c r="D812" s="6" t="s">
        <v>178</v>
      </c>
      <c r="E812" s="15" t="s">
        <v>179</v>
      </c>
      <c r="F812" s="1">
        <v>39172.5</v>
      </c>
      <c r="G812" s="21" t="s">
        <v>359</v>
      </c>
      <c r="H812" s="1">
        <v>0</v>
      </c>
      <c r="I812" s="1"/>
    </row>
    <row r="813" spans="1:9" x14ac:dyDescent="0.2">
      <c r="A813" s="6" t="s">
        <v>208</v>
      </c>
      <c r="B813" s="15" t="s">
        <v>209</v>
      </c>
      <c r="D813" s="6" t="s">
        <v>196</v>
      </c>
      <c r="E813" s="15" t="s">
        <v>197</v>
      </c>
      <c r="F813" s="1">
        <v>-749999.95</v>
      </c>
      <c r="G813" s="21" t="s">
        <v>359</v>
      </c>
      <c r="H813" s="1">
        <v>0</v>
      </c>
      <c r="I813" s="1"/>
    </row>
    <row r="814" spans="1:9" x14ac:dyDescent="0.2">
      <c r="A814" s="6" t="s">
        <v>208</v>
      </c>
      <c r="B814" s="15" t="s">
        <v>209</v>
      </c>
      <c r="D814" s="6" t="s">
        <v>126</v>
      </c>
      <c r="E814" s="15" t="s">
        <v>127</v>
      </c>
      <c r="F814" s="1">
        <v>10.360000001788139</v>
      </c>
      <c r="G814" s="21" t="s">
        <v>359</v>
      </c>
      <c r="H814" s="1">
        <v>0</v>
      </c>
      <c r="I814" s="1"/>
    </row>
    <row r="815" spans="1:9" ht="13.5" thickBot="1" x14ac:dyDescent="0.25">
      <c r="A815" s="6" t="s">
        <v>330</v>
      </c>
      <c r="F815" s="8">
        <f>SUM(F809:F814)</f>
        <v>-290645.43999999814</v>
      </c>
      <c r="G815" s="19"/>
      <c r="H815" s="8">
        <f>SUM(H809:H814)</f>
        <v>0</v>
      </c>
      <c r="I815" s="1"/>
    </row>
    <row r="816" spans="1:9" ht="13.5" thickTop="1" x14ac:dyDescent="0.2">
      <c r="F816" s="9"/>
      <c r="G816" s="19"/>
      <c r="H816" s="1"/>
      <c r="I816" s="1"/>
    </row>
    <row r="817" spans="1:9" ht="13.5" thickBot="1" x14ac:dyDescent="0.25">
      <c r="A817" s="7" t="s">
        <v>0</v>
      </c>
      <c r="B817" s="4" t="s">
        <v>1</v>
      </c>
      <c r="C817" s="10" t="s">
        <v>340</v>
      </c>
      <c r="D817" s="7" t="s">
        <v>2</v>
      </c>
      <c r="E817" s="4" t="s">
        <v>3</v>
      </c>
      <c r="F817" s="5" t="s">
        <v>244</v>
      </c>
      <c r="G817" s="16" t="s">
        <v>348</v>
      </c>
      <c r="H817" s="3" t="s">
        <v>339</v>
      </c>
    </row>
    <row r="818" spans="1:9" x14ac:dyDescent="0.2">
      <c r="A818" s="6" t="s">
        <v>112</v>
      </c>
      <c r="B818" s="15" t="s">
        <v>113</v>
      </c>
      <c r="C818" s="11" t="s">
        <v>349</v>
      </c>
      <c r="D818" s="6" t="s">
        <v>6</v>
      </c>
      <c r="E818" s="15" t="s">
        <v>7</v>
      </c>
      <c r="F818" s="1">
        <v>-12809354.240000002</v>
      </c>
      <c r="G818" s="18">
        <f>H818/F818</f>
        <v>0.10840000002997807</v>
      </c>
      <c r="H818" s="1">
        <v>-1388534</v>
      </c>
      <c r="I818" s="1"/>
    </row>
    <row r="819" spans="1:9" x14ac:dyDescent="0.2">
      <c r="A819" s="6" t="s">
        <v>112</v>
      </c>
      <c r="B819" s="15" t="s">
        <v>113</v>
      </c>
      <c r="D819" s="6" t="s">
        <v>126</v>
      </c>
      <c r="E819" s="15" t="s">
        <v>127</v>
      </c>
      <c r="F819" s="1">
        <v>12809354.190000001</v>
      </c>
      <c r="G819" s="20">
        <f>G818</f>
        <v>0.10840000002997807</v>
      </c>
      <c r="H819" s="1">
        <f>F819*G819</f>
        <v>1388533.9945799999</v>
      </c>
      <c r="I819" s="1"/>
    </row>
    <row r="820" spans="1:9" ht="13.5" thickBot="1" x14ac:dyDescent="0.25">
      <c r="A820" s="6" t="s">
        <v>331</v>
      </c>
      <c r="F820" s="8">
        <f>SUM(F818:F819)</f>
        <v>-5.000000074505806E-2</v>
      </c>
      <c r="G820" s="19"/>
      <c r="H820" s="8">
        <f>SUM(H818:H819)</f>
        <v>-5.420000059530139E-3</v>
      </c>
      <c r="I820" s="1"/>
    </row>
    <row r="821" spans="1:9" ht="13.5" thickTop="1" x14ac:dyDescent="0.2">
      <c r="F821" s="9"/>
      <c r="G821" s="19"/>
      <c r="H821" s="1"/>
      <c r="I821" s="1"/>
    </row>
    <row r="822" spans="1:9" ht="13.5" thickBot="1" x14ac:dyDescent="0.25">
      <c r="A822" s="7" t="s">
        <v>0</v>
      </c>
      <c r="B822" s="4" t="s">
        <v>1</v>
      </c>
      <c r="C822" s="10" t="s">
        <v>340</v>
      </c>
      <c r="D822" s="7" t="s">
        <v>2</v>
      </c>
      <c r="E822" s="4" t="s">
        <v>3</v>
      </c>
      <c r="F822" s="5" t="s">
        <v>244</v>
      </c>
      <c r="G822" s="16" t="s">
        <v>348</v>
      </c>
      <c r="H822" s="3" t="s">
        <v>339</v>
      </c>
    </row>
    <row r="823" spans="1:9" x14ac:dyDescent="0.2">
      <c r="A823" s="6" t="s">
        <v>206</v>
      </c>
      <c r="B823" s="15" t="s">
        <v>207</v>
      </c>
      <c r="C823" s="11" t="s">
        <v>349</v>
      </c>
      <c r="D823" s="6" t="s">
        <v>6</v>
      </c>
      <c r="E823" s="15" t="s">
        <v>7</v>
      </c>
      <c r="F823" s="1">
        <v>-1789544.6099999996</v>
      </c>
      <c r="G823" s="18">
        <f>H823/F823</f>
        <v>0.10840000238943473</v>
      </c>
      <c r="H823" s="1">
        <v>-193986.64</v>
      </c>
      <c r="I823" s="1"/>
    </row>
    <row r="824" spans="1:9" x14ac:dyDescent="0.2">
      <c r="A824" s="6" t="s">
        <v>206</v>
      </c>
      <c r="B824" s="15" t="s">
        <v>207</v>
      </c>
      <c r="D824" s="6" t="s">
        <v>202</v>
      </c>
      <c r="E824" s="15" t="s">
        <v>203</v>
      </c>
      <c r="F824" s="1">
        <v>1789544.6199999999</v>
      </c>
      <c r="G824" s="20">
        <f>G823</f>
        <v>0.10840000238943473</v>
      </c>
      <c r="H824" s="1">
        <f>F824*G824</f>
        <v>193986.64108400006</v>
      </c>
      <c r="I824" s="1"/>
    </row>
    <row r="825" spans="1:9" ht="13.5" thickBot="1" x14ac:dyDescent="0.25">
      <c r="A825" s="6" t="s">
        <v>332</v>
      </c>
      <c r="F825" s="8">
        <f>SUM(F823:F824)</f>
        <v>1.0000000242143869E-2</v>
      </c>
      <c r="G825" s="19"/>
      <c r="H825" s="8">
        <f>SUM(H823:H824)</f>
        <v>1.0840000468306243E-3</v>
      </c>
      <c r="I825" s="1"/>
    </row>
    <row r="826" spans="1:9" ht="13.5" thickTop="1" x14ac:dyDescent="0.2">
      <c r="F826" s="9"/>
      <c r="G826" s="19"/>
      <c r="H826" s="1"/>
      <c r="I826" s="1"/>
    </row>
    <row r="827" spans="1:9" ht="13.5" thickBot="1" x14ac:dyDescent="0.25">
      <c r="A827" s="7" t="s">
        <v>0</v>
      </c>
      <c r="B827" s="4" t="s">
        <v>1</v>
      </c>
      <c r="C827" s="10" t="s">
        <v>340</v>
      </c>
      <c r="D827" s="7" t="s">
        <v>2</v>
      </c>
      <c r="E827" s="4" t="s">
        <v>3</v>
      </c>
      <c r="F827" s="5" t="s">
        <v>244</v>
      </c>
      <c r="G827" s="16" t="s">
        <v>348</v>
      </c>
      <c r="H827" s="3" t="s">
        <v>339</v>
      </c>
    </row>
    <row r="828" spans="1:9" x14ac:dyDescent="0.2">
      <c r="A828" s="6" t="s">
        <v>166</v>
      </c>
      <c r="B828" s="15" t="s">
        <v>167</v>
      </c>
      <c r="C828" s="11" t="s">
        <v>349</v>
      </c>
      <c r="D828" s="6" t="s">
        <v>6</v>
      </c>
      <c r="E828" s="15" t="s">
        <v>7</v>
      </c>
      <c r="F828" s="1">
        <v>-9976683.3900000006</v>
      </c>
      <c r="G828" s="18">
        <f>H828/F828</f>
        <v>0.10839999905018534</v>
      </c>
      <c r="H828" s="1">
        <v>-1081472.47</v>
      </c>
      <c r="I828" s="1"/>
    </row>
    <row r="829" spans="1:9" x14ac:dyDescent="0.2">
      <c r="A829" s="6" t="s">
        <v>166</v>
      </c>
      <c r="B829" s="15" t="s">
        <v>167</v>
      </c>
      <c r="D829" s="6" t="s">
        <v>178</v>
      </c>
      <c r="E829" s="15" t="s">
        <v>179</v>
      </c>
      <c r="F829" s="1">
        <v>4259.5</v>
      </c>
      <c r="G829" s="20">
        <f>G828</f>
        <v>0.10839999905018534</v>
      </c>
      <c r="H829" s="1">
        <f>F829*G829</f>
        <v>461.72979595426443</v>
      </c>
      <c r="I829" s="1"/>
    </row>
    <row r="830" spans="1:9" x14ac:dyDescent="0.2">
      <c r="A830" s="6" t="s">
        <v>166</v>
      </c>
      <c r="B830" s="15" t="s">
        <v>167</v>
      </c>
      <c r="D830" s="6" t="s">
        <v>126</v>
      </c>
      <c r="E830" s="15" t="s">
        <v>127</v>
      </c>
      <c r="F830" s="1">
        <v>9972423.8599999994</v>
      </c>
      <c r="G830" s="20">
        <f>G828</f>
        <v>0.10839999905018534</v>
      </c>
      <c r="H830" s="1">
        <f>F830*G830</f>
        <v>1081010.7369520455</v>
      </c>
      <c r="I830" s="1"/>
    </row>
    <row r="831" spans="1:9" ht="13.5" thickBot="1" x14ac:dyDescent="0.25">
      <c r="A831" s="6" t="s">
        <v>333</v>
      </c>
      <c r="F831" s="8">
        <f>SUM(F828:F830)</f>
        <v>-3.0000001192092896E-2</v>
      </c>
      <c r="G831" s="19"/>
      <c r="H831" s="8">
        <f>SUM(H828:H830)</f>
        <v>-3.2520003151148558E-3</v>
      </c>
      <c r="I831" s="1"/>
    </row>
    <row r="832" spans="1:9" ht="13.5" thickTop="1" x14ac:dyDescent="0.2">
      <c r="F832" s="9"/>
      <c r="G832" s="19"/>
      <c r="H832" s="1"/>
      <c r="I832" s="1"/>
    </row>
    <row r="833" spans="1:9" ht="13.5" thickBot="1" x14ac:dyDescent="0.25">
      <c r="A833" s="7" t="s">
        <v>0</v>
      </c>
      <c r="B833" s="4" t="s">
        <v>1</v>
      </c>
      <c r="C833" s="10" t="s">
        <v>340</v>
      </c>
      <c r="D833" s="7" t="s">
        <v>2</v>
      </c>
      <c r="E833" s="4" t="s">
        <v>3</v>
      </c>
      <c r="F833" s="5" t="s">
        <v>244</v>
      </c>
      <c r="G833" s="16" t="s">
        <v>348</v>
      </c>
      <c r="H833" s="3" t="s">
        <v>339</v>
      </c>
    </row>
    <row r="834" spans="1:9" x14ac:dyDescent="0.2">
      <c r="A834" s="6" t="s">
        <v>190</v>
      </c>
      <c r="B834" s="15" t="s">
        <v>191</v>
      </c>
      <c r="C834" s="11" t="s">
        <v>346</v>
      </c>
      <c r="D834" s="6" t="s">
        <v>6</v>
      </c>
      <c r="E834" s="15" t="s">
        <v>7</v>
      </c>
      <c r="F834" s="1">
        <v>58857480.680000007</v>
      </c>
      <c r="G834" s="18">
        <f>H834/F834</f>
        <v>0.11110000027952266</v>
      </c>
      <c r="H834" s="1">
        <v>6539066.1200000001</v>
      </c>
      <c r="I834" s="1"/>
    </row>
    <row r="835" spans="1:9" x14ac:dyDescent="0.2">
      <c r="A835" s="6" t="s">
        <v>190</v>
      </c>
      <c r="B835" s="15" t="s">
        <v>191</v>
      </c>
      <c r="D835" s="6" t="s">
        <v>114</v>
      </c>
      <c r="E835" s="15" t="s">
        <v>115</v>
      </c>
      <c r="F835" s="1">
        <v>-58857480.770000003</v>
      </c>
      <c r="G835" s="20">
        <f>G834</f>
        <v>0.11110000027952266</v>
      </c>
      <c r="H835" s="1">
        <f>F835*G835</f>
        <v>-6539066.1299989996</v>
      </c>
      <c r="I835" s="1"/>
    </row>
    <row r="836" spans="1:9" ht="13.5" thickBot="1" x14ac:dyDescent="0.25">
      <c r="A836" s="6" t="s">
        <v>334</v>
      </c>
      <c r="F836" s="8">
        <f>SUM(F834:F835)</f>
        <v>-8.999999612569809E-2</v>
      </c>
      <c r="G836" s="19"/>
      <c r="H836" s="8">
        <f>SUM(H834:H835)</f>
        <v>-9.9989995360374451E-3</v>
      </c>
      <c r="I836" s="1"/>
    </row>
    <row r="837" spans="1:9" ht="13.5" thickTop="1" x14ac:dyDescent="0.2">
      <c r="F837" s="9"/>
      <c r="G837" s="19"/>
      <c r="H837" s="1"/>
      <c r="I837" s="1"/>
    </row>
    <row r="838" spans="1:9" ht="13.5" thickBot="1" x14ac:dyDescent="0.25">
      <c r="A838" s="7" t="s">
        <v>0</v>
      </c>
      <c r="B838" s="4" t="s">
        <v>1</v>
      </c>
      <c r="C838" s="10" t="s">
        <v>340</v>
      </c>
      <c r="D838" s="7" t="s">
        <v>2</v>
      </c>
      <c r="E838" s="4" t="s">
        <v>3</v>
      </c>
      <c r="F838" s="5" t="s">
        <v>244</v>
      </c>
      <c r="G838" s="16" t="s">
        <v>348</v>
      </c>
      <c r="H838" s="3" t="s">
        <v>339</v>
      </c>
    </row>
    <row r="839" spans="1:9" x14ac:dyDescent="0.2">
      <c r="A839" s="6" t="s">
        <v>45</v>
      </c>
      <c r="B839" s="15" t="s">
        <v>46</v>
      </c>
      <c r="C839" s="11" t="s">
        <v>350</v>
      </c>
      <c r="D839" s="6" t="s">
        <v>6</v>
      </c>
      <c r="E839" s="15" t="s">
        <v>7</v>
      </c>
      <c r="F839" s="1">
        <v>-665426.29999999993</v>
      </c>
      <c r="G839" s="18">
        <f>H839/F839</f>
        <v>0.11259998289818123</v>
      </c>
      <c r="H839" s="1">
        <v>-74926.990000000005</v>
      </c>
      <c r="I839" s="1"/>
    </row>
    <row r="840" spans="1:9" x14ac:dyDescent="0.2">
      <c r="A840" s="6" t="s">
        <v>45</v>
      </c>
      <c r="B840" s="15" t="s">
        <v>46</v>
      </c>
      <c r="D840" s="6" t="s">
        <v>226</v>
      </c>
      <c r="E840" s="15" t="s">
        <v>227</v>
      </c>
      <c r="F840" s="1">
        <v>1513.83</v>
      </c>
      <c r="G840" s="20">
        <f>G839</f>
        <v>0.11259998289818123</v>
      </c>
      <c r="H840" s="1">
        <f>F840*G840</f>
        <v>170.45723211075367</v>
      </c>
      <c r="I840" s="1"/>
    </row>
    <row r="841" spans="1:9" x14ac:dyDescent="0.2">
      <c r="A841" s="6" t="s">
        <v>45</v>
      </c>
      <c r="B841" s="15" t="s">
        <v>46</v>
      </c>
      <c r="D841" s="6" t="s">
        <v>114</v>
      </c>
      <c r="E841" s="15" t="s">
        <v>115</v>
      </c>
      <c r="F841" s="1">
        <v>511397.13</v>
      </c>
      <c r="G841" s="20">
        <f>G839</f>
        <v>0.11259998289818123</v>
      </c>
      <c r="H841" s="1">
        <f t="shared" ref="H841:H845" si="80">F841*G841</f>
        <v>57583.308092178959</v>
      </c>
      <c r="I841" s="1"/>
    </row>
    <row r="842" spans="1:9" x14ac:dyDescent="0.2">
      <c r="A842" s="6" t="s">
        <v>45</v>
      </c>
      <c r="B842" s="15" t="s">
        <v>46</v>
      </c>
      <c r="D842" s="6" t="s">
        <v>174</v>
      </c>
      <c r="E842" s="15" t="s">
        <v>175</v>
      </c>
      <c r="F842" s="1">
        <v>-100860.61000000003</v>
      </c>
      <c r="G842" s="20">
        <f>G839</f>
        <v>0.11259998289818123</v>
      </c>
      <c r="H842" s="1">
        <f t="shared" si="80"/>
        <v>-11356.90296110013</v>
      </c>
      <c r="I842" s="1"/>
    </row>
    <row r="843" spans="1:9" x14ac:dyDescent="0.2">
      <c r="A843" s="6" t="s">
        <v>45</v>
      </c>
      <c r="B843" s="15" t="s">
        <v>46</v>
      </c>
      <c r="D843" s="6" t="s">
        <v>126</v>
      </c>
      <c r="E843" s="15" t="s">
        <v>127</v>
      </c>
      <c r="F843" s="1">
        <v>192796.68000000002</v>
      </c>
      <c r="G843" s="20">
        <f>G839</f>
        <v>0.11259998289818123</v>
      </c>
      <c r="H843" s="1">
        <f t="shared" si="80"/>
        <v>21708.902870826121</v>
      </c>
      <c r="I843" s="1"/>
    </row>
    <row r="844" spans="1:9" x14ac:dyDescent="0.2">
      <c r="A844" s="6" t="s">
        <v>45</v>
      </c>
      <c r="B844" s="15" t="s">
        <v>46</v>
      </c>
      <c r="D844" s="6" t="s">
        <v>176</v>
      </c>
      <c r="E844" s="15" t="s">
        <v>177</v>
      </c>
      <c r="F844" s="1">
        <v>60529.31</v>
      </c>
      <c r="G844" s="20">
        <f>G839</f>
        <v>0.11259998289818123</v>
      </c>
      <c r="H844" s="1">
        <f t="shared" si="80"/>
        <v>6815.5992708387093</v>
      </c>
      <c r="I844" s="1"/>
    </row>
    <row r="845" spans="1:9" x14ac:dyDescent="0.2">
      <c r="A845" s="6" t="s">
        <v>45</v>
      </c>
      <c r="B845" s="15" t="s">
        <v>46</v>
      </c>
      <c r="D845" s="6" t="s">
        <v>186</v>
      </c>
      <c r="E845" s="15" t="s">
        <v>187</v>
      </c>
      <c r="F845" s="1">
        <v>50</v>
      </c>
      <c r="G845" s="20">
        <f>G839</f>
        <v>0.11259998289818123</v>
      </c>
      <c r="H845" s="1">
        <f t="shared" si="80"/>
        <v>5.6299991449090614</v>
      </c>
      <c r="I845" s="1"/>
    </row>
    <row r="846" spans="1:9" ht="13.5" thickBot="1" x14ac:dyDescent="0.25">
      <c r="A846" s="6" t="s">
        <v>335</v>
      </c>
      <c r="F846" s="8">
        <f>SUM(F839:F845)</f>
        <v>4.0000000008149073E-2</v>
      </c>
      <c r="G846" s="19"/>
      <c r="H846" s="8">
        <f>SUM(H839:H845)</f>
        <v>4.5039993169213588E-3</v>
      </c>
      <c r="I846" s="1"/>
    </row>
    <row r="847" spans="1:9" ht="13.5" thickTop="1" x14ac:dyDescent="0.2">
      <c r="F847" s="9"/>
      <c r="G847" s="19"/>
      <c r="H847" s="1"/>
      <c r="I847" s="1"/>
    </row>
    <row r="848" spans="1:9" ht="13.5" thickBot="1" x14ac:dyDescent="0.25">
      <c r="A848" s="7" t="s">
        <v>0</v>
      </c>
      <c r="B848" s="4" t="s">
        <v>1</v>
      </c>
      <c r="C848" s="10" t="s">
        <v>340</v>
      </c>
      <c r="D848" s="7" t="s">
        <v>2</v>
      </c>
      <c r="E848" s="4" t="s">
        <v>3</v>
      </c>
      <c r="F848" s="5" t="s">
        <v>244</v>
      </c>
      <c r="G848" s="16" t="s">
        <v>348</v>
      </c>
      <c r="H848" s="3" t="s">
        <v>339</v>
      </c>
    </row>
    <row r="849" spans="1:9" x14ac:dyDescent="0.2">
      <c r="A849" s="6" t="s">
        <v>47</v>
      </c>
      <c r="B849" s="15" t="s">
        <v>48</v>
      </c>
      <c r="C849" s="11" t="s">
        <v>349</v>
      </c>
      <c r="D849" s="6" t="s">
        <v>6</v>
      </c>
      <c r="E849" s="15" t="s">
        <v>7</v>
      </c>
      <c r="F849" s="1">
        <v>-17001763.650000006</v>
      </c>
      <c r="G849" s="18">
        <f>H849/F849</f>
        <v>0.10843841309369098</v>
      </c>
      <c r="H849" s="1">
        <v>-1843644.27</v>
      </c>
      <c r="I849" s="1"/>
    </row>
    <row r="850" spans="1:9" x14ac:dyDescent="0.2">
      <c r="A850" s="6" t="s">
        <v>47</v>
      </c>
      <c r="B850" s="15" t="s">
        <v>48</v>
      </c>
      <c r="D850" s="6" t="s">
        <v>180</v>
      </c>
      <c r="E850" s="15" t="s">
        <v>181</v>
      </c>
      <c r="F850" s="1">
        <v>337266.08</v>
      </c>
      <c r="G850" s="20">
        <f>G849</f>
        <v>0.10843841309369098</v>
      </c>
      <c r="H850" s="1">
        <f>F850*G850</f>
        <v>36572.59850552983</v>
      </c>
      <c r="I850" s="1"/>
    </row>
    <row r="851" spans="1:9" x14ac:dyDescent="0.2">
      <c r="A851" s="6" t="s">
        <v>47</v>
      </c>
      <c r="B851" s="15" t="s">
        <v>48</v>
      </c>
      <c r="D851" s="6" t="s">
        <v>196</v>
      </c>
      <c r="E851" s="15" t="s">
        <v>197</v>
      </c>
      <c r="F851" s="1">
        <v>16511803.699999996</v>
      </c>
      <c r="G851" s="20">
        <f>G849</f>
        <v>0.10843841309369098</v>
      </c>
      <c r="H851" s="1">
        <f>F851*G851</f>
        <v>1790513.7905425348</v>
      </c>
      <c r="I851" s="1"/>
    </row>
    <row r="852" spans="1:9" ht="13.5" thickBot="1" x14ac:dyDescent="0.25">
      <c r="A852" s="6" t="s">
        <v>336</v>
      </c>
      <c r="F852" s="8">
        <f>SUM(F849:F851)</f>
        <v>-152693.87000001036</v>
      </c>
      <c r="G852" s="19"/>
      <c r="H852" s="8">
        <f>SUM(H849:H851)</f>
        <v>-16557.880951935425</v>
      </c>
      <c r="I852" s="1"/>
    </row>
    <row r="853" spans="1:9" ht="13.5" thickTop="1" x14ac:dyDescent="0.2">
      <c r="F853" s="9"/>
      <c r="G853" s="19"/>
      <c r="H853" s="1"/>
      <c r="I853" s="1"/>
    </row>
    <row r="854" spans="1:9" ht="13.5" thickBot="1" x14ac:dyDescent="0.25">
      <c r="A854" s="7" t="s">
        <v>0</v>
      </c>
      <c r="B854" s="4" t="s">
        <v>1</v>
      </c>
      <c r="C854" s="10" t="s">
        <v>340</v>
      </c>
      <c r="D854" s="7" t="s">
        <v>2</v>
      </c>
      <c r="E854" s="4" t="s">
        <v>3</v>
      </c>
      <c r="F854" s="5" t="s">
        <v>244</v>
      </c>
      <c r="G854" s="16" t="s">
        <v>348</v>
      </c>
      <c r="H854" s="3" t="s">
        <v>339</v>
      </c>
    </row>
    <row r="855" spans="1:9" x14ac:dyDescent="0.2">
      <c r="A855" s="6" t="s">
        <v>222</v>
      </c>
      <c r="B855" s="15" t="s">
        <v>223</v>
      </c>
      <c r="C855" s="11" t="s">
        <v>350</v>
      </c>
      <c r="D855" s="6" t="s">
        <v>6</v>
      </c>
      <c r="E855" s="15" t="s">
        <v>7</v>
      </c>
      <c r="F855" s="1">
        <v>-438.34000000000003</v>
      </c>
      <c r="G855" s="18">
        <f>H855/F855</f>
        <v>0.11260665237030615</v>
      </c>
      <c r="H855" s="1">
        <v>-49.36</v>
      </c>
      <c r="I855" s="1"/>
    </row>
    <row r="856" spans="1:9" x14ac:dyDescent="0.2">
      <c r="A856" s="6" t="s">
        <v>222</v>
      </c>
      <c r="B856" s="15" t="s">
        <v>223</v>
      </c>
      <c r="D856" s="6" t="s">
        <v>174</v>
      </c>
      <c r="E856" s="15" t="s">
        <v>175</v>
      </c>
      <c r="F856" s="1">
        <v>438.34</v>
      </c>
      <c r="G856" s="20">
        <f>G855</f>
        <v>0.11260665237030615</v>
      </c>
      <c r="H856" s="1">
        <f>F856*G856</f>
        <v>49.359999999999992</v>
      </c>
      <c r="I856" s="1"/>
    </row>
    <row r="857" spans="1:9" ht="13.5" thickBot="1" x14ac:dyDescent="0.25">
      <c r="A857" s="6" t="s">
        <v>337</v>
      </c>
      <c r="F857" s="8">
        <f>SUM(F855:F856)</f>
        <v>0</v>
      </c>
      <c r="G857" s="19"/>
      <c r="H857" s="8">
        <f>SUM(H855:H856)</f>
        <v>0</v>
      </c>
      <c r="I857" s="1"/>
    </row>
    <row r="858" spans="1:9" ht="13.5" thickTop="1" x14ac:dyDescent="0.2">
      <c r="F858" s="9"/>
      <c r="G858" s="19"/>
      <c r="H858" s="1"/>
      <c r="I858" s="1"/>
    </row>
    <row r="859" spans="1:9" ht="13.5" thickBot="1" x14ac:dyDescent="0.25">
      <c r="A859" s="7" t="s">
        <v>0</v>
      </c>
      <c r="B859" s="4" t="s">
        <v>1</v>
      </c>
      <c r="C859" s="10" t="s">
        <v>340</v>
      </c>
      <c r="D859" s="7" t="s">
        <v>2</v>
      </c>
      <c r="E859" s="4" t="s">
        <v>3</v>
      </c>
      <c r="F859" s="5" t="s">
        <v>244</v>
      </c>
      <c r="G859" s="16" t="s">
        <v>348</v>
      </c>
      <c r="H859" s="3" t="s">
        <v>339</v>
      </c>
    </row>
    <row r="860" spans="1:9" x14ac:dyDescent="0.2">
      <c r="A860" s="6" t="s">
        <v>210</v>
      </c>
      <c r="B860" s="15" t="s">
        <v>211</v>
      </c>
      <c r="C860" s="11" t="s">
        <v>350</v>
      </c>
      <c r="D860" s="6" t="s">
        <v>6</v>
      </c>
      <c r="E860" s="15" t="s">
        <v>7</v>
      </c>
      <c r="F860" s="1">
        <v>-9319.01</v>
      </c>
      <c r="G860" s="18">
        <f>H860/F860</f>
        <v>0.1125977974055184</v>
      </c>
      <c r="H860" s="1">
        <v>-1049.3</v>
      </c>
      <c r="I860" s="1"/>
    </row>
    <row r="861" spans="1:9" x14ac:dyDescent="0.2">
      <c r="A861" s="6" t="s">
        <v>210</v>
      </c>
      <c r="B861" s="15" t="s">
        <v>211</v>
      </c>
      <c r="D861" s="6" t="s">
        <v>174</v>
      </c>
      <c r="E861" s="15" t="s">
        <v>175</v>
      </c>
      <c r="F861" s="1">
        <v>9319.0099999999984</v>
      </c>
      <c r="G861" s="20">
        <f>G860</f>
        <v>0.1125977974055184</v>
      </c>
      <c r="H861" s="1">
        <f>F861*G861</f>
        <v>1049.2999999999997</v>
      </c>
      <c r="I861" s="1"/>
    </row>
    <row r="862" spans="1:9" ht="13.5" thickBot="1" x14ac:dyDescent="0.25">
      <c r="A862" s="6" t="s">
        <v>338</v>
      </c>
      <c r="F862" s="8">
        <f>SUM(F860:F861)</f>
        <v>0</v>
      </c>
      <c r="G862" s="19"/>
      <c r="H862" s="8">
        <f>SUM(H860:H861)</f>
        <v>0</v>
      </c>
      <c r="I862" s="1"/>
    </row>
    <row r="863" spans="1:9" ht="13.5" thickTop="1" x14ac:dyDescent="0.2">
      <c r="H863" s="1"/>
      <c r="I863" s="1"/>
    </row>
    <row r="864" spans="1:9" ht="13.5" thickBot="1" x14ac:dyDescent="0.25">
      <c r="H864" s="1"/>
      <c r="I864" s="1"/>
    </row>
    <row r="865" spans="1:9" ht="13.5" thickBot="1" x14ac:dyDescent="0.25">
      <c r="A865" s="35" t="s">
        <v>361</v>
      </c>
      <c r="B865" s="36"/>
      <c r="C865" s="37"/>
      <c r="I865" s="1"/>
    </row>
    <row r="866" spans="1:9" ht="13.5" thickBot="1" x14ac:dyDescent="0.25">
      <c r="A866" s="23" t="s">
        <v>2</v>
      </c>
      <c r="B866" s="33" t="s">
        <v>3</v>
      </c>
      <c r="C866" s="24" t="s">
        <v>360</v>
      </c>
    </row>
    <row r="867" spans="1:9" x14ac:dyDescent="0.2">
      <c r="A867" s="25" t="s">
        <v>236</v>
      </c>
      <c r="B867" s="26" t="s">
        <v>237</v>
      </c>
      <c r="C867" s="34">
        <f>SUMIF($D$7:$D$862,A867,$H$7:$H$862)</f>
        <v>270.84149577519253</v>
      </c>
    </row>
    <row r="868" spans="1:9" x14ac:dyDescent="0.2">
      <c r="A868" s="25" t="s">
        <v>230</v>
      </c>
      <c r="B868" s="26" t="s">
        <v>231</v>
      </c>
      <c r="C868" s="34">
        <f t="shared" ref="C868:C891" si="81">SUMIF($D$7:$D$862,A868,$H$7:$H$862)</f>
        <v>462.8666367233206</v>
      </c>
    </row>
    <row r="869" spans="1:9" x14ac:dyDescent="0.2">
      <c r="A869" s="25" t="s">
        <v>220</v>
      </c>
      <c r="B869" s="26" t="s">
        <v>221</v>
      </c>
      <c r="C869" s="34">
        <f t="shared" si="81"/>
        <v>79.141753891666269</v>
      </c>
    </row>
    <row r="870" spans="1:9" x14ac:dyDescent="0.2">
      <c r="A870" s="25" t="s">
        <v>204</v>
      </c>
      <c r="B870" s="26" t="s">
        <v>205</v>
      </c>
      <c r="C870" s="34">
        <f t="shared" si="81"/>
        <v>32005.202776103506</v>
      </c>
    </row>
    <row r="871" spans="1:9" x14ac:dyDescent="0.2">
      <c r="A871" s="25" t="s">
        <v>226</v>
      </c>
      <c r="B871" s="26" t="s">
        <v>227</v>
      </c>
      <c r="C871" s="34">
        <f t="shared" si="81"/>
        <v>12760.135872437286</v>
      </c>
    </row>
    <row r="872" spans="1:9" x14ac:dyDescent="0.2">
      <c r="A872" s="25" t="s">
        <v>240</v>
      </c>
      <c r="B872" s="26" t="s">
        <v>241</v>
      </c>
      <c r="C872" s="34">
        <f t="shared" si="81"/>
        <v>22.459999084413049</v>
      </c>
    </row>
    <row r="873" spans="1:9" x14ac:dyDescent="0.2">
      <c r="A873" s="25" t="s">
        <v>228</v>
      </c>
      <c r="B873" s="26" t="s">
        <v>229</v>
      </c>
      <c r="C873" s="34">
        <f t="shared" si="81"/>
        <v>1232.3715551413643</v>
      </c>
    </row>
    <row r="874" spans="1:9" x14ac:dyDescent="0.2">
      <c r="A874" s="25" t="s">
        <v>232</v>
      </c>
      <c r="B874" s="26" t="s">
        <v>233</v>
      </c>
      <c r="C874" s="34">
        <f t="shared" si="81"/>
        <v>161.28293570342788</v>
      </c>
    </row>
    <row r="875" spans="1:9" x14ac:dyDescent="0.2">
      <c r="A875" s="25" t="s">
        <v>238</v>
      </c>
      <c r="B875" s="26" t="s">
        <v>239</v>
      </c>
      <c r="C875" s="34">
        <f t="shared" si="81"/>
        <v>1.3007999653467315</v>
      </c>
    </row>
    <row r="876" spans="1:9" x14ac:dyDescent="0.2">
      <c r="A876" s="25" t="s">
        <v>122</v>
      </c>
      <c r="B876" s="26" t="s">
        <v>123</v>
      </c>
      <c r="C876" s="34">
        <f t="shared" si="81"/>
        <v>712078.72582235641</v>
      </c>
    </row>
    <row r="877" spans="1:9" x14ac:dyDescent="0.2">
      <c r="A877" s="28" t="s">
        <v>194</v>
      </c>
      <c r="B877" s="26" t="s">
        <v>195</v>
      </c>
      <c r="C877" s="34">
        <f t="shared" si="81"/>
        <v>2877.1518643244008</v>
      </c>
    </row>
    <row r="878" spans="1:9" x14ac:dyDescent="0.2">
      <c r="A878" s="28" t="s">
        <v>120</v>
      </c>
      <c r="B878" s="26" t="s">
        <v>121</v>
      </c>
      <c r="C878" s="34">
        <f t="shared" si="81"/>
        <v>2611788.1431925111</v>
      </c>
    </row>
    <row r="879" spans="1:9" x14ac:dyDescent="0.2">
      <c r="A879" s="25" t="s">
        <v>212</v>
      </c>
      <c r="B879" s="26" t="s">
        <v>213</v>
      </c>
      <c r="C879" s="34">
        <f t="shared" si="81"/>
        <v>322.69381882794414</v>
      </c>
    </row>
    <row r="880" spans="1:9" x14ac:dyDescent="0.2">
      <c r="A880" s="25" t="s">
        <v>214</v>
      </c>
      <c r="B880" s="26" t="s">
        <v>215</v>
      </c>
      <c r="C880" s="34">
        <f t="shared" si="81"/>
        <v>3385.6519859679147</v>
      </c>
    </row>
    <row r="881" spans="1:3" x14ac:dyDescent="0.2">
      <c r="A881" s="25" t="s">
        <v>234</v>
      </c>
      <c r="B881" s="26" t="s">
        <v>235</v>
      </c>
      <c r="C881" s="34">
        <f t="shared" si="81"/>
        <v>-657.21282392099852</v>
      </c>
    </row>
    <row r="882" spans="1:3" x14ac:dyDescent="0.2">
      <c r="A882" s="25" t="s">
        <v>114</v>
      </c>
      <c r="B882" s="26" t="s">
        <v>115</v>
      </c>
      <c r="C882" s="34">
        <f t="shared" si="81"/>
        <v>-2023116.8199991321</v>
      </c>
    </row>
    <row r="883" spans="1:3" x14ac:dyDescent="0.2">
      <c r="A883" s="25" t="s">
        <v>174</v>
      </c>
      <c r="B883" s="26" t="s">
        <v>175</v>
      </c>
      <c r="C883" s="34">
        <f t="shared" si="81"/>
        <v>3152857.6061715651</v>
      </c>
    </row>
    <row r="884" spans="1:3" x14ac:dyDescent="0.2">
      <c r="A884" s="25" t="s">
        <v>178</v>
      </c>
      <c r="B884" s="26" t="s">
        <v>179</v>
      </c>
      <c r="C884" s="34">
        <f t="shared" si="81"/>
        <v>917447.53879178478</v>
      </c>
    </row>
    <row r="885" spans="1:3" x14ac:dyDescent="0.2">
      <c r="A885" s="25" t="s">
        <v>180</v>
      </c>
      <c r="B885" s="26" t="s">
        <v>181</v>
      </c>
      <c r="C885" s="34">
        <f t="shared" si="81"/>
        <v>36572.59850552983</v>
      </c>
    </row>
    <row r="886" spans="1:3" x14ac:dyDescent="0.2">
      <c r="A886" s="25" t="s">
        <v>196</v>
      </c>
      <c r="B886" s="26" t="s">
        <v>197</v>
      </c>
      <c r="C886" s="34">
        <f t="shared" si="81"/>
        <v>1806178.0230624853</v>
      </c>
    </row>
    <row r="887" spans="1:3" x14ac:dyDescent="0.2">
      <c r="A887" s="25" t="s">
        <v>126</v>
      </c>
      <c r="B887" s="26" t="s">
        <v>127</v>
      </c>
      <c r="C887" s="34">
        <f t="shared" si="81"/>
        <v>6464056.8753475081</v>
      </c>
    </row>
    <row r="888" spans="1:3" x14ac:dyDescent="0.2">
      <c r="A888" s="25" t="s">
        <v>242</v>
      </c>
      <c r="B888" s="26" t="s">
        <v>243</v>
      </c>
      <c r="C888" s="34">
        <f t="shared" si="81"/>
        <v>2128.1399511291293</v>
      </c>
    </row>
    <row r="889" spans="1:3" x14ac:dyDescent="0.2">
      <c r="A889" s="25" t="s">
        <v>216</v>
      </c>
      <c r="B889" s="26" t="s">
        <v>217</v>
      </c>
      <c r="C889" s="34">
        <f t="shared" si="81"/>
        <v>60.896914022538425</v>
      </c>
    </row>
    <row r="890" spans="1:3" x14ac:dyDescent="0.2">
      <c r="A890" s="25" t="s">
        <v>202</v>
      </c>
      <c r="B890" s="26" t="s">
        <v>203</v>
      </c>
      <c r="C890" s="34">
        <f t="shared" si="81"/>
        <v>479804.81424965471</v>
      </c>
    </row>
    <row r="891" spans="1:3" x14ac:dyDescent="0.2">
      <c r="A891" s="25" t="s">
        <v>176</v>
      </c>
      <c r="B891" s="26" t="s">
        <v>177</v>
      </c>
      <c r="C891" s="34">
        <f t="shared" si="81"/>
        <v>767603.61613561749</v>
      </c>
    </row>
    <row r="892" spans="1:3" x14ac:dyDescent="0.2">
      <c r="A892" s="25" t="s">
        <v>186</v>
      </c>
      <c r="B892" s="26" t="s">
        <v>187</v>
      </c>
      <c r="C892" s="34">
        <f>SUMIF($D$7:$D$862,A892,$H$7:$H$862)-60</f>
        <v>57463.856064547304</v>
      </c>
    </row>
    <row r="893" spans="1:3" ht="13.5" thickBot="1" x14ac:dyDescent="0.25">
      <c r="A893" s="27"/>
      <c r="B893" s="26"/>
      <c r="C893" s="29">
        <f>SUM(C867:C892)</f>
        <v>15037847.902879605</v>
      </c>
    </row>
    <row r="894" spans="1:3" ht="14.25" thickTop="1" thickBot="1" x14ac:dyDescent="0.25">
      <c r="A894" s="30"/>
      <c r="B894" s="31"/>
      <c r="C894" s="32"/>
    </row>
  </sheetData>
  <mergeCells count="1">
    <mergeCell ref="A865:C865"/>
  </mergeCells>
  <dataValidations disablePrompts="1" count="1">
    <dataValidation type="list" allowBlank="1" showInputMessage="1" sqref="B352:B359 B458:B462">
      <formula1>"..."</formula1>
    </dataValidation>
  </dataValidations>
  <printOptions horizontalCentered="1"/>
  <pageMargins left="0.45" right="0.45" top="0.75" bottom="0.75" header="0.3" footer="0.3"/>
  <pageSetup scale="50" fitToHeight="0" orientation="landscape" r:id="rId1"/>
  <headerFooter>
    <oddHeader>&amp;RCASE NO. 2015-00343
ATTACHMENT 1
TO AG DR NO. 2-08</oddHeader>
  </headerFooter>
  <rowBreaks count="12" manualBreakCount="12">
    <brk id="75" max="7" man="1"/>
    <brk id="143" max="7" man="1"/>
    <brk id="209" max="7" man="1"/>
    <brk id="279" max="7" man="1"/>
    <brk id="350" max="7" man="1"/>
    <brk id="420" max="7" man="1"/>
    <brk id="489" max="7" man="1"/>
    <brk id="563" max="7" man="1"/>
    <brk id="632" max="7" man="1"/>
    <brk id="703" max="7" man="1"/>
    <brk id="774" max="7" man="1"/>
    <brk id="847" max="7" man="1"/>
  </rowBreaks>
  <ignoredErrors>
    <ignoredError sqref="A895:C897 A867:C894 A7:H866 D867:H89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Fiscal 2014</vt:lpstr>
      <vt:lpstr>'Fiscal 2014'!Print_Area</vt:lpstr>
      <vt:lpstr>'Fiscal 2014'!Print_Titles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Pilkinton, Chad</dc:creator>
  <cp:lastModifiedBy>Eric  Wilen</cp:lastModifiedBy>
  <cp:lastPrinted>2016-03-28T19:41:17Z</cp:lastPrinted>
  <dcterms:created xsi:type="dcterms:W3CDTF">2016-03-22T18:29:31Z</dcterms:created>
  <dcterms:modified xsi:type="dcterms:W3CDTF">2016-03-28T19:41:22Z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