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75" windowWidth="20730" windowHeight="11700"/>
  </bookViews>
  <sheets>
    <sheet name="$ bal current" sheetId="1" r:id="rId1"/>
    <sheet name="$ Bal History" sheetId="2" r:id="rId2"/>
    <sheet name="Mcf Bal current" sheetId="3" r:id="rId3"/>
  </sheets>
  <definedNames>
    <definedName name="EssAliasTable" localSheetId="0">"Default"</definedName>
    <definedName name="EssAliasTable" localSheetId="1">"Default"</definedName>
    <definedName name="EssAliasTable" localSheetId="2">"Default"</definedName>
    <definedName name="EssfHasNonUnique" localSheetId="0">FALSE</definedName>
    <definedName name="EssfHasNonUnique" localSheetId="1">FALSE</definedName>
    <definedName name="EssfHasNonUnique" localSheetId="2">FALSE</definedName>
    <definedName name="EssLatest" localSheetId="0">"Oct"</definedName>
    <definedName name="EssLatest" localSheetId="1">"Oct"</definedName>
    <definedName name="EssLatest" localSheetId="2">"Oct"</definedName>
    <definedName name="EssOptions" localSheetId="0">"A1100000000131000011001100020_0100000"</definedName>
    <definedName name="EssOptions" localSheetId="1">"A1100000000131000011001100020_0100000"</definedName>
    <definedName name="EssOptions" localSheetId="2">"A1100000000131000011001100020_0100000"</definedName>
    <definedName name="EssSamplingValue" localSheetId="0">100</definedName>
    <definedName name="EssSamplingValue" localSheetId="1">100</definedName>
    <definedName name="EssSamplingValue" localSheetId="2">100</definedName>
  </definedNames>
  <calcPr calcId="145621" iterate="1"/>
</workbook>
</file>

<file path=xl/calcChain.xml><?xml version="1.0" encoding="utf-8"?>
<calcChain xmlns="http://schemas.openxmlformats.org/spreadsheetml/2006/main">
  <c r="N72" i="1" l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112" i="3" l="1"/>
  <c r="M112" i="3"/>
  <c r="L112" i="3"/>
  <c r="K112" i="3"/>
  <c r="J112" i="3"/>
  <c r="I112" i="3"/>
  <c r="H112" i="3"/>
  <c r="G112" i="3"/>
  <c r="F112" i="3"/>
  <c r="E112" i="3"/>
  <c r="D112" i="3"/>
  <c r="C112" i="3"/>
  <c r="N99" i="3"/>
  <c r="M99" i="3"/>
  <c r="L99" i="3"/>
  <c r="K99" i="3"/>
  <c r="J99" i="3"/>
  <c r="I99" i="3"/>
  <c r="H99" i="3"/>
  <c r="G99" i="3"/>
  <c r="F99" i="3"/>
  <c r="E99" i="3"/>
  <c r="D99" i="3"/>
  <c r="C99" i="3"/>
  <c r="N86" i="3"/>
  <c r="M86" i="3"/>
  <c r="L86" i="3"/>
  <c r="K86" i="3"/>
  <c r="J86" i="3"/>
  <c r="I86" i="3"/>
  <c r="H86" i="3"/>
  <c r="G86" i="3"/>
  <c r="F86" i="3"/>
  <c r="E86" i="3"/>
  <c r="D86" i="3"/>
  <c r="C86" i="3"/>
  <c r="N73" i="3"/>
  <c r="M73" i="3"/>
  <c r="L73" i="3"/>
  <c r="K73" i="3"/>
  <c r="J73" i="3"/>
  <c r="I73" i="3"/>
  <c r="H73" i="3"/>
  <c r="G73" i="3"/>
  <c r="F73" i="3"/>
  <c r="E73" i="3"/>
  <c r="D73" i="3"/>
  <c r="C73" i="3"/>
  <c r="N60" i="3"/>
  <c r="M60" i="3"/>
  <c r="L60" i="3"/>
  <c r="K60" i="3"/>
  <c r="J60" i="3"/>
  <c r="I60" i="3"/>
  <c r="H60" i="3"/>
  <c r="G60" i="3"/>
  <c r="F60" i="3"/>
  <c r="E60" i="3"/>
  <c r="D60" i="3"/>
  <c r="C60" i="3"/>
  <c r="N112" i="1"/>
  <c r="M112" i="1"/>
  <c r="L112" i="1"/>
  <c r="K112" i="1"/>
  <c r="J112" i="1"/>
  <c r="I112" i="1"/>
  <c r="H112" i="1"/>
  <c r="G112" i="1"/>
  <c r="F112" i="1"/>
  <c r="E112" i="1"/>
  <c r="D112" i="1"/>
  <c r="C112" i="1"/>
  <c r="M109" i="1"/>
  <c r="L109" i="1"/>
  <c r="K109" i="1"/>
  <c r="J109" i="1"/>
  <c r="I109" i="1"/>
  <c r="H109" i="1"/>
  <c r="N99" i="1"/>
  <c r="M99" i="1"/>
  <c r="L99" i="1"/>
  <c r="K99" i="1"/>
  <c r="J99" i="1"/>
  <c r="I99" i="1"/>
  <c r="H99" i="1"/>
  <c r="G99" i="1"/>
  <c r="F99" i="1"/>
  <c r="E99" i="1"/>
  <c r="D99" i="1"/>
  <c r="C99" i="1"/>
  <c r="N86" i="1"/>
  <c r="M86" i="1"/>
  <c r="L86" i="1"/>
  <c r="K86" i="1"/>
  <c r="J86" i="1"/>
  <c r="I86" i="1"/>
  <c r="H86" i="1"/>
  <c r="G86" i="1"/>
  <c r="F86" i="1"/>
  <c r="E86" i="1"/>
  <c r="D86" i="1"/>
  <c r="C86" i="1"/>
  <c r="N73" i="1"/>
  <c r="M73" i="1"/>
  <c r="L73" i="1"/>
  <c r="K73" i="1"/>
  <c r="J73" i="1"/>
  <c r="I73" i="1"/>
  <c r="H73" i="1"/>
  <c r="G73" i="1"/>
  <c r="F73" i="1"/>
  <c r="E73" i="1"/>
  <c r="D73" i="1"/>
  <c r="C73" i="1"/>
  <c r="N60" i="1"/>
  <c r="M60" i="1"/>
  <c r="L60" i="1"/>
  <c r="K60" i="1"/>
  <c r="J60" i="1"/>
  <c r="I60" i="1"/>
  <c r="H60" i="1"/>
  <c r="G60" i="1"/>
  <c r="F60" i="1"/>
  <c r="E60" i="1"/>
  <c r="D60" i="1"/>
  <c r="C60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3" i="1"/>
  <c r="N47" i="1" s="1"/>
  <c r="M43" i="1"/>
  <c r="M47" i="1" s="1"/>
  <c r="L43" i="1"/>
  <c r="L47" i="1" s="1"/>
  <c r="K43" i="1"/>
  <c r="K47" i="1" s="1"/>
  <c r="J43" i="1"/>
  <c r="J47" i="1" s="1"/>
  <c r="I43" i="1"/>
  <c r="I47" i="1" s="1"/>
  <c r="H43" i="1"/>
  <c r="H47" i="1" s="1"/>
  <c r="G43" i="1"/>
  <c r="G47" i="1" s="1"/>
  <c r="F43" i="1"/>
  <c r="F47" i="1" s="1"/>
  <c r="E43" i="1"/>
  <c r="E47" i="1" s="1"/>
  <c r="D43" i="1"/>
  <c r="D47" i="1" s="1"/>
  <c r="C43" i="1"/>
  <c r="C47" i="1" s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0" i="1"/>
  <c r="N34" i="1" s="1"/>
  <c r="M30" i="1"/>
  <c r="M34" i="1" s="1"/>
  <c r="L30" i="1"/>
  <c r="L34" i="1" s="1"/>
  <c r="K30" i="1"/>
  <c r="K34" i="1" s="1"/>
  <c r="J30" i="1"/>
  <c r="J34" i="1" s="1"/>
  <c r="I30" i="1"/>
  <c r="I34" i="1" s="1"/>
  <c r="H30" i="1"/>
  <c r="H34" i="1" s="1"/>
  <c r="G30" i="1"/>
  <c r="G34" i="1" s="1"/>
  <c r="F30" i="1"/>
  <c r="F34" i="1" s="1"/>
  <c r="E30" i="1"/>
  <c r="E34" i="1" s="1"/>
  <c r="D30" i="1"/>
  <c r="D34" i="1" s="1"/>
  <c r="C30" i="1"/>
  <c r="C34" i="1" s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7" i="1"/>
  <c r="N21" i="1" s="1"/>
  <c r="M17" i="1"/>
  <c r="M21" i="1" s="1"/>
  <c r="L17" i="1"/>
  <c r="L21" i="1" s="1"/>
  <c r="K17" i="1"/>
  <c r="K21" i="1" s="1"/>
  <c r="J17" i="1"/>
  <c r="J21" i="1" s="1"/>
  <c r="I17" i="1"/>
  <c r="I21" i="1" s="1"/>
  <c r="H17" i="1"/>
  <c r="H21" i="1" s="1"/>
  <c r="G17" i="1"/>
  <c r="G21" i="1" s="1"/>
  <c r="F17" i="1"/>
  <c r="F21" i="1" s="1"/>
  <c r="E17" i="1"/>
  <c r="E21" i="1" s="1"/>
  <c r="D17" i="1"/>
  <c r="D21" i="1" s="1"/>
  <c r="C17" i="1"/>
  <c r="C21" i="1" s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E141" i="1" l="1"/>
  <c r="F141" i="1"/>
  <c r="G141" i="1"/>
  <c r="H141" i="1"/>
  <c r="H129" i="1" s="1"/>
  <c r="I141" i="1"/>
  <c r="J141" i="1"/>
  <c r="K141" i="1"/>
  <c r="L141" i="1"/>
  <c r="L129" i="1" s="1"/>
  <c r="M141" i="1"/>
  <c r="N141" i="1"/>
  <c r="E142" i="1"/>
  <c r="F142" i="1"/>
  <c r="F130" i="1" s="1"/>
  <c r="F167" i="1" s="1"/>
  <c r="G142" i="1"/>
  <c r="H142" i="1"/>
  <c r="I142" i="1"/>
  <c r="J142" i="1"/>
  <c r="J130" i="1" s="1"/>
  <c r="J167" i="1" s="1"/>
  <c r="K142" i="1"/>
  <c r="L142" i="1"/>
  <c r="M142" i="1"/>
  <c r="N142" i="1"/>
  <c r="N130" i="1" s="1"/>
  <c r="N167" i="1" s="1"/>
  <c r="E143" i="1"/>
  <c r="F143" i="1"/>
  <c r="G143" i="1"/>
  <c r="H143" i="1"/>
  <c r="I143" i="1"/>
  <c r="J143" i="1"/>
  <c r="K143" i="1"/>
  <c r="L143" i="1"/>
  <c r="M143" i="1"/>
  <c r="N143" i="1"/>
  <c r="E144" i="1"/>
  <c r="F144" i="1"/>
  <c r="G144" i="1"/>
  <c r="H144" i="1"/>
  <c r="I144" i="1"/>
  <c r="J144" i="1"/>
  <c r="K144" i="1"/>
  <c r="L144" i="1"/>
  <c r="M144" i="1"/>
  <c r="N144" i="1"/>
  <c r="E145" i="1"/>
  <c r="F145" i="1"/>
  <c r="G145" i="1"/>
  <c r="H145" i="1"/>
  <c r="H133" i="1" s="1"/>
  <c r="I145" i="1"/>
  <c r="J145" i="1"/>
  <c r="K145" i="1"/>
  <c r="L145" i="1"/>
  <c r="L133" i="1" s="1"/>
  <c r="M145" i="1"/>
  <c r="N145" i="1"/>
  <c r="E146" i="1"/>
  <c r="F146" i="1"/>
  <c r="F134" i="1" s="1"/>
  <c r="F171" i="1" s="1"/>
  <c r="G146" i="1"/>
  <c r="H146" i="1"/>
  <c r="I146" i="1"/>
  <c r="J146" i="1"/>
  <c r="J134" i="1" s="1"/>
  <c r="J171" i="1" s="1"/>
  <c r="K146" i="1"/>
  <c r="L146" i="1"/>
  <c r="M146" i="1"/>
  <c r="N146" i="1"/>
  <c r="N134" i="1" s="1"/>
  <c r="N171" i="1" s="1"/>
  <c r="E147" i="1"/>
  <c r="F147" i="1"/>
  <c r="G147" i="1"/>
  <c r="H147" i="1"/>
  <c r="I147" i="1"/>
  <c r="J147" i="1"/>
  <c r="K147" i="1"/>
  <c r="L147" i="1"/>
  <c r="M147" i="1"/>
  <c r="N147" i="1"/>
  <c r="E148" i="1"/>
  <c r="F148" i="1"/>
  <c r="G148" i="1"/>
  <c r="H148" i="1"/>
  <c r="I148" i="1"/>
  <c r="J148" i="1"/>
  <c r="K148" i="1"/>
  <c r="L148" i="1"/>
  <c r="M148" i="1"/>
  <c r="N148" i="1"/>
  <c r="D117" i="1"/>
  <c r="E117" i="1"/>
  <c r="F117" i="1"/>
  <c r="G117" i="1"/>
  <c r="G129" i="1" s="1"/>
  <c r="H117" i="1"/>
  <c r="I117" i="1"/>
  <c r="J117" i="1"/>
  <c r="K117" i="1"/>
  <c r="K129" i="1" s="1"/>
  <c r="L117" i="1"/>
  <c r="M117" i="1"/>
  <c r="N117" i="1"/>
  <c r="D118" i="1"/>
  <c r="E118" i="1"/>
  <c r="F118" i="1"/>
  <c r="G118" i="1"/>
  <c r="H118" i="1"/>
  <c r="I118" i="1"/>
  <c r="J118" i="1"/>
  <c r="K118" i="1"/>
  <c r="L118" i="1"/>
  <c r="M118" i="1"/>
  <c r="N118" i="1"/>
  <c r="D119" i="1"/>
  <c r="E119" i="1"/>
  <c r="E131" i="1" s="1"/>
  <c r="F119" i="1"/>
  <c r="G119" i="1"/>
  <c r="H119" i="1"/>
  <c r="I119" i="1"/>
  <c r="J119" i="1"/>
  <c r="K119" i="1"/>
  <c r="L119" i="1"/>
  <c r="M119" i="1"/>
  <c r="M131" i="1" s="1"/>
  <c r="N119" i="1"/>
  <c r="D120" i="1"/>
  <c r="E120" i="1"/>
  <c r="F120" i="1"/>
  <c r="G120" i="1"/>
  <c r="H120" i="1"/>
  <c r="I120" i="1"/>
  <c r="J120" i="1"/>
  <c r="K120" i="1"/>
  <c r="L120" i="1"/>
  <c r="M120" i="1"/>
  <c r="N120" i="1"/>
  <c r="D121" i="1"/>
  <c r="E121" i="1"/>
  <c r="E133" i="1" s="1"/>
  <c r="F121" i="1"/>
  <c r="G121" i="1"/>
  <c r="H121" i="1"/>
  <c r="I121" i="1"/>
  <c r="J121" i="1"/>
  <c r="K121" i="1"/>
  <c r="L121" i="1"/>
  <c r="M121" i="1"/>
  <c r="N121" i="1"/>
  <c r="D122" i="1"/>
  <c r="E122" i="1"/>
  <c r="F122" i="1"/>
  <c r="G122" i="1"/>
  <c r="H122" i="1"/>
  <c r="I122" i="1"/>
  <c r="J122" i="1"/>
  <c r="K122" i="1"/>
  <c r="L122" i="1"/>
  <c r="M122" i="1"/>
  <c r="N122" i="1"/>
  <c r="D123" i="1"/>
  <c r="E123" i="1"/>
  <c r="E135" i="1" s="1"/>
  <c r="F123" i="1"/>
  <c r="G123" i="1"/>
  <c r="H123" i="1"/>
  <c r="I123" i="1"/>
  <c r="J123" i="1"/>
  <c r="K123" i="1"/>
  <c r="L123" i="1"/>
  <c r="M123" i="1"/>
  <c r="M135" i="1" s="1"/>
  <c r="N123" i="1"/>
  <c r="D124" i="1"/>
  <c r="E124" i="1"/>
  <c r="F124" i="1"/>
  <c r="G124" i="1"/>
  <c r="H124" i="1"/>
  <c r="I124" i="1"/>
  <c r="J124" i="1"/>
  <c r="K124" i="1"/>
  <c r="L124" i="1"/>
  <c r="M124" i="1"/>
  <c r="N124" i="1"/>
  <c r="E129" i="1"/>
  <c r="I129" i="1"/>
  <c r="M129" i="1"/>
  <c r="E130" i="1"/>
  <c r="I130" i="1"/>
  <c r="M130" i="1"/>
  <c r="G131" i="1"/>
  <c r="I131" i="1"/>
  <c r="K131" i="1"/>
  <c r="E132" i="1"/>
  <c r="F132" i="1"/>
  <c r="F169" i="1" s="1"/>
  <c r="G132" i="1"/>
  <c r="H132" i="1"/>
  <c r="I132" i="1"/>
  <c r="I169" i="1" s="1"/>
  <c r="J132" i="1"/>
  <c r="J169" i="1" s="1"/>
  <c r="K132" i="1"/>
  <c r="L132" i="1"/>
  <c r="M132" i="1"/>
  <c r="M169" i="1" s="1"/>
  <c r="N132" i="1"/>
  <c r="N169" i="1" s="1"/>
  <c r="M133" i="1"/>
  <c r="E134" i="1"/>
  <c r="I134" i="1"/>
  <c r="M134" i="1"/>
  <c r="G135" i="1"/>
  <c r="I135" i="1"/>
  <c r="K135" i="1"/>
  <c r="E136" i="1"/>
  <c r="F136" i="1"/>
  <c r="G136" i="1"/>
  <c r="H136" i="1"/>
  <c r="I136" i="1"/>
  <c r="J136" i="1"/>
  <c r="J154" i="1" s="1"/>
  <c r="K136" i="1"/>
  <c r="L136" i="1"/>
  <c r="M136" i="1"/>
  <c r="N136" i="1"/>
  <c r="C141" i="1"/>
  <c r="C142" i="1"/>
  <c r="C143" i="1"/>
  <c r="C144" i="1"/>
  <c r="C145" i="1"/>
  <c r="C146" i="1"/>
  <c r="C147" i="1"/>
  <c r="C148" i="1"/>
  <c r="C136" i="1" s="1"/>
  <c r="D148" i="1"/>
  <c r="D136" i="1" s="1"/>
  <c r="D147" i="1"/>
  <c r="D146" i="1"/>
  <c r="D145" i="1"/>
  <c r="D144" i="1"/>
  <c r="D143" i="1"/>
  <c r="D142" i="1"/>
  <c r="D141" i="1"/>
  <c r="D156" i="1" s="1"/>
  <c r="C124" i="1"/>
  <c r="C123" i="1"/>
  <c r="C122" i="1"/>
  <c r="C121" i="1"/>
  <c r="C120" i="1"/>
  <c r="H166" i="1" l="1"/>
  <c r="E172" i="1"/>
  <c r="L166" i="1"/>
  <c r="C135" i="1"/>
  <c r="C172" i="1" s="1"/>
  <c r="M170" i="1"/>
  <c r="M166" i="1"/>
  <c r="K133" i="1"/>
  <c r="G133" i="1"/>
  <c r="G170" i="1" s="1"/>
  <c r="D162" i="1"/>
  <c r="C161" i="1"/>
  <c r="L154" i="1"/>
  <c r="L169" i="1"/>
  <c r="H169" i="1"/>
  <c r="I166" i="1"/>
  <c r="D158" i="1"/>
  <c r="C133" i="1"/>
  <c r="C170" i="1" s="1"/>
  <c r="K154" i="1"/>
  <c r="K169" i="1"/>
  <c r="G169" i="1"/>
  <c r="K168" i="1"/>
  <c r="I133" i="1"/>
  <c r="I170" i="1" s="1"/>
  <c r="D160" i="1"/>
  <c r="D132" i="1"/>
  <c r="D169" i="1" s="1"/>
  <c r="C159" i="1"/>
  <c r="C157" i="1"/>
  <c r="D135" i="1"/>
  <c r="D172" i="1" s="1"/>
  <c r="D131" i="1"/>
  <c r="D168" i="1" s="1"/>
  <c r="N135" i="1"/>
  <c r="N172" i="1" s="1"/>
  <c r="L135" i="1"/>
  <c r="L172" i="1" s="1"/>
  <c r="L162" i="1"/>
  <c r="J135" i="1"/>
  <c r="J172" i="1" s="1"/>
  <c r="J162" i="1"/>
  <c r="H135" i="1"/>
  <c r="H172" i="1" s="1"/>
  <c r="H162" i="1"/>
  <c r="F135" i="1"/>
  <c r="F172" i="1" s="1"/>
  <c r="F162" i="1"/>
  <c r="N161" i="1"/>
  <c r="L134" i="1"/>
  <c r="L161" i="1"/>
  <c r="J161" i="1"/>
  <c r="H134" i="1"/>
  <c r="H161" i="1"/>
  <c r="F161" i="1"/>
  <c r="N133" i="1"/>
  <c r="N170" i="1" s="1"/>
  <c r="N160" i="1"/>
  <c r="L160" i="1"/>
  <c r="J133" i="1"/>
  <c r="J170" i="1" s="1"/>
  <c r="J160" i="1"/>
  <c r="H160" i="1"/>
  <c r="F133" i="1"/>
  <c r="F170" i="1" s="1"/>
  <c r="F160" i="1"/>
  <c r="N159" i="1"/>
  <c r="L159" i="1"/>
  <c r="J159" i="1"/>
  <c r="H159" i="1"/>
  <c r="F159" i="1"/>
  <c r="N131" i="1"/>
  <c r="N168" i="1" s="1"/>
  <c r="N158" i="1"/>
  <c r="L131" i="1"/>
  <c r="L168" i="1" s="1"/>
  <c r="L158" i="1"/>
  <c r="J131" i="1"/>
  <c r="J168" i="1" s="1"/>
  <c r="J158" i="1"/>
  <c r="H131" i="1"/>
  <c r="H168" i="1" s="1"/>
  <c r="H158" i="1"/>
  <c r="F131" i="1"/>
  <c r="F168" i="1" s="1"/>
  <c r="F158" i="1"/>
  <c r="N157" i="1"/>
  <c r="L130" i="1"/>
  <c r="M167" i="1" s="1"/>
  <c r="L157" i="1"/>
  <c r="J157" i="1"/>
  <c r="J163" i="1" s="1"/>
  <c r="H130" i="1"/>
  <c r="H167" i="1" s="1"/>
  <c r="H157" i="1"/>
  <c r="F157" i="1"/>
  <c r="N129" i="1"/>
  <c r="N166" i="1" s="1"/>
  <c r="N156" i="1"/>
  <c r="L156" i="1"/>
  <c r="J129" i="1"/>
  <c r="J166" i="1" s="1"/>
  <c r="J156" i="1"/>
  <c r="H156" i="1"/>
  <c r="F129" i="1"/>
  <c r="F166" i="1" s="1"/>
  <c r="F156" i="1"/>
  <c r="D157" i="1"/>
  <c r="D159" i="1"/>
  <c r="D161" i="1"/>
  <c r="C162" i="1"/>
  <c r="C160" i="1"/>
  <c r="C158" i="1"/>
  <c r="C156" i="1"/>
  <c r="C134" i="1"/>
  <c r="C171" i="1" s="1"/>
  <c r="C132" i="1"/>
  <c r="C169" i="1" s="1"/>
  <c r="M154" i="1"/>
  <c r="I154" i="1"/>
  <c r="D134" i="1"/>
  <c r="D171" i="1" s="1"/>
  <c r="D133" i="1"/>
  <c r="D170" i="1" s="1"/>
  <c r="D130" i="1"/>
  <c r="D167" i="1" s="1"/>
  <c r="D129" i="1"/>
  <c r="M162" i="1"/>
  <c r="K162" i="1"/>
  <c r="I162" i="1"/>
  <c r="G162" i="1"/>
  <c r="E162" i="1"/>
  <c r="M161" i="1"/>
  <c r="K134" i="1"/>
  <c r="K171" i="1" s="1"/>
  <c r="K161" i="1"/>
  <c r="I161" i="1"/>
  <c r="G134" i="1"/>
  <c r="G171" i="1" s="1"/>
  <c r="G161" i="1"/>
  <c r="E161" i="1"/>
  <c r="M160" i="1"/>
  <c r="K160" i="1"/>
  <c r="I160" i="1"/>
  <c r="G160" i="1"/>
  <c r="E160" i="1"/>
  <c r="M159" i="1"/>
  <c r="K159" i="1"/>
  <c r="I159" i="1"/>
  <c r="G159" i="1"/>
  <c r="E159" i="1"/>
  <c r="M158" i="1"/>
  <c r="K158" i="1"/>
  <c r="I158" i="1"/>
  <c r="G158" i="1"/>
  <c r="E158" i="1"/>
  <c r="M157" i="1"/>
  <c r="K130" i="1"/>
  <c r="K167" i="1" s="1"/>
  <c r="K157" i="1"/>
  <c r="I157" i="1"/>
  <c r="G130" i="1"/>
  <c r="G167" i="1" s="1"/>
  <c r="G157" i="1"/>
  <c r="E157" i="1"/>
  <c r="M156" i="1"/>
  <c r="K156" i="1"/>
  <c r="I156" i="1"/>
  <c r="G156" i="1"/>
  <c r="E156" i="1"/>
  <c r="C119" i="1"/>
  <c r="C131" i="1" s="1"/>
  <c r="C168" i="1" s="1"/>
  <c r="C118" i="1"/>
  <c r="C130" i="1" s="1"/>
  <c r="C167" i="1" s="1"/>
  <c r="C117" i="1"/>
  <c r="C129" i="1" s="1"/>
  <c r="N112" i="2"/>
  <c r="M112" i="2"/>
  <c r="L112" i="2"/>
  <c r="K112" i="2"/>
  <c r="J112" i="2"/>
  <c r="I112" i="2"/>
  <c r="H112" i="2"/>
  <c r="G112" i="2"/>
  <c r="F112" i="2"/>
  <c r="E112" i="2"/>
  <c r="D112" i="2"/>
  <c r="C112" i="2"/>
  <c r="N99" i="2"/>
  <c r="M99" i="2"/>
  <c r="L99" i="2"/>
  <c r="K99" i="2"/>
  <c r="J99" i="2"/>
  <c r="I99" i="2"/>
  <c r="H99" i="2"/>
  <c r="G99" i="2"/>
  <c r="F99" i="2"/>
  <c r="E99" i="2"/>
  <c r="D99" i="2"/>
  <c r="C99" i="2"/>
  <c r="N86" i="2"/>
  <c r="M86" i="2"/>
  <c r="L86" i="2"/>
  <c r="K86" i="2"/>
  <c r="J86" i="2"/>
  <c r="I86" i="2"/>
  <c r="H86" i="2"/>
  <c r="G86" i="2"/>
  <c r="F86" i="2"/>
  <c r="E86" i="2"/>
  <c r="D86" i="2"/>
  <c r="C86" i="2"/>
  <c r="N73" i="2"/>
  <c r="M73" i="2"/>
  <c r="L73" i="2"/>
  <c r="K73" i="2"/>
  <c r="J73" i="2"/>
  <c r="I73" i="2"/>
  <c r="H73" i="2"/>
  <c r="G73" i="2"/>
  <c r="F73" i="2"/>
  <c r="E73" i="2"/>
  <c r="D73" i="2"/>
  <c r="C73" i="2"/>
  <c r="N60" i="2"/>
  <c r="M60" i="2"/>
  <c r="L60" i="2"/>
  <c r="K60" i="2"/>
  <c r="J60" i="2"/>
  <c r="I60" i="2"/>
  <c r="H60" i="2"/>
  <c r="G60" i="2"/>
  <c r="F60" i="2"/>
  <c r="E60" i="2"/>
  <c r="D60" i="2"/>
  <c r="C60" i="2"/>
  <c r="N47" i="2"/>
  <c r="M47" i="2"/>
  <c r="L47" i="2"/>
  <c r="K47" i="2"/>
  <c r="J47" i="2"/>
  <c r="I47" i="2"/>
  <c r="H47" i="2"/>
  <c r="G47" i="2"/>
  <c r="F47" i="2"/>
  <c r="E47" i="2"/>
  <c r="D47" i="2"/>
  <c r="C47" i="2"/>
  <c r="N34" i="2"/>
  <c r="M34" i="2"/>
  <c r="L34" i="2"/>
  <c r="K34" i="2"/>
  <c r="J34" i="2"/>
  <c r="I34" i="2"/>
  <c r="H34" i="2"/>
  <c r="G34" i="2"/>
  <c r="F34" i="2"/>
  <c r="E34" i="2"/>
  <c r="D34" i="2"/>
  <c r="C34" i="2"/>
  <c r="N21" i="2"/>
  <c r="M21" i="2"/>
  <c r="L21" i="2"/>
  <c r="K21" i="2"/>
  <c r="J21" i="2"/>
  <c r="I21" i="2"/>
  <c r="H21" i="2"/>
  <c r="G21" i="2"/>
  <c r="F21" i="2"/>
  <c r="E21" i="2"/>
  <c r="D21" i="2"/>
  <c r="C21" i="2"/>
  <c r="E169" i="1" l="1"/>
  <c r="E167" i="1"/>
  <c r="M168" i="1"/>
  <c r="L171" i="1"/>
  <c r="I172" i="1"/>
  <c r="K170" i="1"/>
  <c r="M171" i="1"/>
  <c r="L170" i="1"/>
  <c r="H171" i="1"/>
  <c r="E170" i="1"/>
  <c r="I171" i="1"/>
  <c r="G172" i="1"/>
  <c r="H170" i="1"/>
  <c r="E168" i="1"/>
  <c r="I168" i="1"/>
  <c r="D166" i="1"/>
  <c r="L167" i="1"/>
  <c r="E166" i="1"/>
  <c r="K172" i="1"/>
  <c r="I167" i="1"/>
  <c r="E171" i="1"/>
  <c r="G168" i="1"/>
  <c r="G166" i="1"/>
  <c r="K166" i="1"/>
  <c r="M172" i="1"/>
</calcChain>
</file>

<file path=xl/sharedStrings.xml><?xml version="1.0" encoding="utf-8"?>
<sst xmlns="http://schemas.openxmlformats.org/spreadsheetml/2006/main" count="1061" uniqueCount="43">
  <si>
    <t>$</t>
  </si>
  <si>
    <t>Company</t>
  </si>
  <si>
    <t>Cost Center</t>
  </si>
  <si>
    <t>Ending Bal</t>
  </si>
  <si>
    <t>Kentucky Division - 009DIV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</si>
  <si>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</si>
  <si>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</si>
  <si>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</si>
  <si>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</si>
  <si>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</si>
  <si>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</si>
  <si>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</si>
  <si>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</si>
  <si>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</si>
  <si>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</si>
  <si>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</si>
  <si>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</si>
  <si>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Fiscal 2008</t>
  </si>
  <si>
    <t>Gas stored underground-Current - P/L Stored Gas 1641-15901</t>
  </si>
  <si>
    <t>Gas stored underground-Current - East Diamond Storage Facility 1641-16006</t>
  </si>
  <si>
    <t>Gas stored underground-Current - Bon Harbor Storage 1641-16013</t>
  </si>
  <si>
    <t>Gas stored underground-Current - Grandview Storage 1641-16014</t>
  </si>
  <si>
    <t>Gas stored underground-Current - Hickory Storage 1641-16015</t>
  </si>
  <si>
    <t>Gas stored underground-Current - Kirkwood Storage 1641-16016</t>
  </si>
  <si>
    <t>Gas stored underground-Current - St. Charles Storage 1641-16017</t>
  </si>
  <si>
    <t xml:space="preserve">     Gas Stored Underground</t>
  </si>
  <si>
    <t>Miscellaneous current and accr - Texas Gas Imbalance 2420-27384</t>
  </si>
  <si>
    <t>Miscellaneous current and accr - Storage Imbalance 1740-27387</t>
  </si>
  <si>
    <t>residual</t>
  </si>
  <si>
    <t>Fiscal 2009</t>
  </si>
  <si>
    <t>Fiscal 2010</t>
  </si>
  <si>
    <t>Fiscal 2011</t>
  </si>
  <si>
    <t>Fiscal 2012</t>
  </si>
  <si>
    <t>Fiscal 2013</t>
  </si>
  <si>
    <t>0</t>
  </si>
  <si>
    <t>Fiscal 2014</t>
  </si>
  <si>
    <t>Fiscal 2015</t>
  </si>
  <si>
    <t>STAT</t>
  </si>
  <si>
    <t>Liability</t>
  </si>
  <si>
    <t>Asset</t>
  </si>
  <si>
    <t>Case Test Period</t>
  </si>
  <si>
    <t>Historical 13M Averages</t>
  </si>
  <si>
    <t>Case 13M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</si>
</sst>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quotePrefix="1" applyFill="1"/>
    <xf numFmtId="0" fontId="2" fillId="0" borderId="0" xfId="0" quotePrefix="1" applyFont="1" applyFill="1"/>
    <xf numFmtId="164" fontId="0" fillId="0" borderId="0" xfId="1" quotePrefix="1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3" fillId="0" borderId="0" xfId="0" quotePrefix="1" applyFont="1" applyFill="1"/>
    <xf numFmtId="0" fontId="4" fillId="0" borderId="0" xfId="0" quotePrefix="1" applyFont="1" applyFill="1"/>
    <xf numFmtId="164" fontId="5" fillId="0" borderId="0" xfId="1" quotePrefix="1" applyNumberFormat="1" applyFont="1" applyFill="1"/>
    <xf numFmtId="0" fontId="0" fillId="0" borderId="0" xfId="0" quotePrefix="1"/>
    <xf numFmtId="0" fontId="0" fillId="0" borderId="0" xfId="0" quotePrefix="1" applyAlignment="1">
      <alignment horizontal="right"/>
    </xf>
    <xf numFmtId="164" fontId="0" fillId="2" borderId="0" xfId="1" quotePrefix="1" applyNumberFormat="1" applyFont="1" applyFill="1"/>
    <xf numFmtId="0" fontId="0" fillId="0" borderId="0" xfId="0" quotePrefix="1" applyAlignment="1">
      <alignment horizontal="left"/>
    </xf>
    <xf numFmtId="164" fontId="0" fillId="0" borderId="0" xfId="0" applyNumberFormat="1" applyFill="1"/>
    <xf numFmtId="43" fontId="0" fillId="0" borderId="0" xfId="1" applyNumberFormat="1" applyFont="1" applyFill="1"/>
    <xf numFmtId="165" fontId="0" fillId="0" borderId="0" xfId="1" applyNumberFormat="1" applyFont="1" applyFill="1"/>
    <xf numFmtId="164" fontId="0" fillId="3" borderId="0" xfId="1" applyNumberFormat="1" applyFont="1" applyFill="1"/>
    <xf numFmtId="38" fontId="0" fillId="3" borderId="0" xfId="1" applyNumberFormat="1" applyFont="1" applyFill="1"/>
    <xf numFmtId="38" fontId="0" fillId="0" borderId="0" xfId="1" applyNumberFormat="1" applyFont="1" applyFill="1"/>
    <xf numFmtId="164" fontId="0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abSelected="1" zoomScaleNormal="100" workbookViewId="0">
      <pane xSplit="2" ySplit="8" topLeftCell="C9" activePane="bottomRight" state="frozen"/>
      <selection activeCell="B22" sqref="B22"/>
      <selection pane="topRight" activeCell="B22" sqref="B22"/>
      <selection pane="bottomLeft" activeCell="B22" sqref="B22"/>
      <selection pane="bottomRight" activeCell="C9" sqref="C9"/>
    </sheetView>
  </sheetViews>
  <sheetFormatPr defaultColWidth="9.140625" defaultRowHeight="12.75" x14ac:dyDescent="0.2"/>
  <cols>
    <col min="1" max="1" width="14.28515625" style="5" customWidth="1"/>
    <col min="2" max="2" width="66.42578125" style="5" bestFit="1" customWidth="1"/>
    <col min="3" max="3" width="11.28515625" style="4" bestFit="1" customWidth="1"/>
    <col min="4" max="4" width="11.42578125" style="4" bestFit="1" customWidth="1"/>
    <col min="5" max="5" width="13.5703125" style="4" bestFit="1" customWidth="1"/>
    <col min="6" max="8" width="12.85546875" style="4" bestFit="1" customWidth="1"/>
    <col min="9" max="9" width="13.5703125" style="4" bestFit="1" customWidth="1"/>
    <col min="10" max="10" width="12.85546875" style="4" bestFit="1" customWidth="1"/>
    <col min="11" max="12" width="12.140625" style="4" customWidth="1"/>
    <col min="13" max="14" width="13.5703125" style="4" bestFit="1" customWidth="1"/>
    <col min="15" max="15" width="10.85546875" style="5" bestFit="1" customWidth="1"/>
    <col min="16" max="16" width="11.28515625" style="5" bestFit="1" customWidth="1"/>
    <col min="17" max="16384" width="9.140625" style="5"/>
  </cols>
  <sheetData>
    <row r="1" spans="1:14" x14ac:dyDescent="0.2">
      <c r="A1" s="1"/>
      <c r="B1" s="2"/>
      <c r="C1" s="3"/>
      <c r="D1" s="3"/>
      <c r="E1" s="3"/>
      <c r="F1" s="3"/>
      <c r="G1" s="3"/>
      <c r="H1" s="3"/>
    </row>
    <row r="2" spans="1:14" x14ac:dyDescent="0.2">
      <c r="A2" s="1" t="s">
        <v>0</v>
      </c>
      <c r="B2" s="6"/>
      <c r="C2" s="3"/>
      <c r="D2" s="3"/>
      <c r="E2" s="3"/>
      <c r="F2" s="3"/>
      <c r="G2" s="3"/>
      <c r="H2" s="3"/>
    </row>
    <row r="3" spans="1:14" x14ac:dyDescent="0.2">
      <c r="A3" s="1" t="s">
        <v>1</v>
      </c>
      <c r="B3" s="7"/>
      <c r="C3" s="3"/>
      <c r="D3" s="3"/>
      <c r="E3" s="3"/>
      <c r="F3" s="3"/>
      <c r="G3" s="3"/>
      <c r="H3" s="3"/>
    </row>
    <row r="4" spans="1:14" x14ac:dyDescent="0.2">
      <c r="A4" s="1" t="s">
        <v>2</v>
      </c>
      <c r="B4" s="1"/>
      <c r="D4" s="3"/>
      <c r="E4" s="8"/>
      <c r="F4" s="3"/>
      <c r="G4" s="3"/>
      <c r="H4" s="3"/>
    </row>
    <row r="5" spans="1:14" x14ac:dyDescent="0.2">
      <c r="A5" s="1" t="s">
        <v>3</v>
      </c>
      <c r="B5" s="1"/>
      <c r="D5" s="3"/>
      <c r="E5" s="8"/>
      <c r="F5" s="3"/>
      <c r="G5" s="3"/>
      <c r="H5" s="3"/>
    </row>
    <row r="6" spans="1:14" x14ac:dyDescent="0.2">
      <c r="A6" s="1" t="s">
        <v>4</v>
      </c>
      <c r="D6" s="3"/>
      <c r="E6" s="8"/>
      <c r="F6" s="3"/>
      <c r="G6" s="3"/>
      <c r="H6" s="3"/>
    </row>
    <row r="7" spans="1:14" x14ac:dyDescent="0.2">
      <c r="D7" s="3"/>
      <c r="E7" s="8"/>
      <c r="F7" s="3"/>
      <c r="G7" s="3"/>
      <c r="H7" s="3"/>
    </row>
    <row r="8" spans="1:14" x14ac:dyDescent="0.2">
      <c r="B8" s="2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</row>
    <row r="9" spans="1:14" x14ac:dyDescent="0.2">
      <c r="B9" s="1"/>
    </row>
    <row r="10" spans="1:14" x14ac:dyDescent="0.2">
      <c r="A10" s="1" t="s">
        <v>17</v>
      </c>
      <c r="B10" s="1" t="s">
        <v>18</v>
      </c>
      <c r="C10" s="3">
        <f>'$ Bal History'!C10</f>
        <v>7634544.8899999997</v>
      </c>
      <c r="D10" s="3">
        <f>'$ Bal History'!D10</f>
        <v>8138978.6299999999</v>
      </c>
      <c r="E10" s="3">
        <f>'$ Bal History'!E10</f>
        <v>6905708.21</v>
      </c>
      <c r="F10" s="3">
        <f>'$ Bal History'!F10</f>
        <v>5988078.5700000003</v>
      </c>
      <c r="G10" s="3">
        <f>'$ Bal History'!G10</f>
        <v>4211126.5999999996</v>
      </c>
      <c r="H10" s="3">
        <f>'$ Bal History'!H10</f>
        <v>1778361.14</v>
      </c>
      <c r="I10" s="3">
        <f>'$ Bal History'!I10</f>
        <v>-26251.97</v>
      </c>
      <c r="J10" s="3">
        <f>'$ Bal History'!J10</f>
        <v>1371322.25</v>
      </c>
      <c r="K10" s="3">
        <f>'$ Bal History'!K10</f>
        <v>3612430.59</v>
      </c>
      <c r="L10" s="3">
        <f>'$ Bal History'!L10</f>
        <v>6414706.6399999997</v>
      </c>
      <c r="M10" s="3">
        <f>'$ Bal History'!M10</f>
        <v>9146116.1899999995</v>
      </c>
      <c r="N10" s="3">
        <f>'$ Bal History'!N10</f>
        <v>11153815.41</v>
      </c>
    </row>
    <row r="11" spans="1:14" x14ac:dyDescent="0.2">
      <c r="A11" s="1"/>
      <c r="B11" s="1" t="s">
        <v>19</v>
      </c>
      <c r="C11" s="3">
        <f>'$ Bal History'!C11</f>
        <v>10184029.779999999</v>
      </c>
      <c r="D11" s="3">
        <f>'$ Bal History'!D11</f>
        <v>11823091.710000001</v>
      </c>
      <c r="E11" s="3">
        <f>'$ Bal History'!E11</f>
        <v>9489792.9900000002</v>
      </c>
      <c r="F11" s="3">
        <f>'$ Bal History'!F11</f>
        <v>7078718.7699999996</v>
      </c>
      <c r="G11" s="3">
        <f>'$ Bal History'!G11</f>
        <v>4651681.42</v>
      </c>
      <c r="H11" s="3">
        <f>'$ Bal History'!H11</f>
        <v>2381221.9</v>
      </c>
      <c r="I11" s="3">
        <f>'$ Bal History'!I11</f>
        <v>-29852.32</v>
      </c>
      <c r="J11" s="3">
        <f>'$ Bal History'!J11</f>
        <v>2377320.7400000002</v>
      </c>
      <c r="K11" s="3">
        <f>'$ Bal History'!K11</f>
        <v>5220607.47</v>
      </c>
      <c r="L11" s="3">
        <f>'$ Bal History'!L11</f>
        <v>8206065.3300000001</v>
      </c>
      <c r="M11" s="3">
        <f>'$ Bal History'!M11</f>
        <v>11311540.029999999</v>
      </c>
      <c r="N11" s="3">
        <f>'$ Bal History'!N11</f>
        <v>13522585.289999999</v>
      </c>
    </row>
    <row r="12" spans="1:14" x14ac:dyDescent="0.2">
      <c r="B12" s="1" t="s">
        <v>20</v>
      </c>
      <c r="C12" s="3">
        <f>'$ Bal History'!C12</f>
        <v>5641371.3399999999</v>
      </c>
      <c r="D12" s="3">
        <f>'$ Bal History'!D12</f>
        <v>5859624.54</v>
      </c>
      <c r="E12" s="3">
        <f>'$ Bal History'!E12</f>
        <v>5859624.54</v>
      </c>
      <c r="F12" s="3">
        <f>'$ Bal History'!F12</f>
        <v>5203996.33</v>
      </c>
      <c r="G12" s="3">
        <f>'$ Bal History'!G12</f>
        <v>3906428.58</v>
      </c>
      <c r="H12" s="3">
        <f>'$ Bal History'!H12</f>
        <v>2249820.5699999998</v>
      </c>
      <c r="I12" s="3">
        <f>'$ Bal History'!I12</f>
        <v>1627670.65</v>
      </c>
      <c r="J12" s="3">
        <f>'$ Bal History'!J12</f>
        <v>1593009.96</v>
      </c>
      <c r="K12" s="3">
        <f>'$ Bal History'!K12</f>
        <v>3438833.05</v>
      </c>
      <c r="L12" s="3">
        <f>'$ Bal History'!L12</f>
        <v>6250488.9699999997</v>
      </c>
      <c r="M12" s="3">
        <f>'$ Bal History'!M12</f>
        <v>6658457.3799999999</v>
      </c>
      <c r="N12" s="3">
        <f>'$ Bal History'!N12</f>
        <v>7598441.0700000003</v>
      </c>
    </row>
    <row r="13" spans="1:14" x14ac:dyDescent="0.2">
      <c r="B13" s="1" t="s">
        <v>21</v>
      </c>
      <c r="C13" s="3">
        <f>'$ Bal History'!C13</f>
        <v>2198302.34</v>
      </c>
      <c r="D13" s="3">
        <f>'$ Bal History'!D13</f>
        <v>2197068.17</v>
      </c>
      <c r="E13" s="3">
        <f>'$ Bal History'!E13</f>
        <v>2191876.52</v>
      </c>
      <c r="F13" s="3">
        <f>'$ Bal History'!F13</f>
        <v>1753071.33</v>
      </c>
      <c r="G13" s="3">
        <f>'$ Bal History'!G13</f>
        <v>1430417.52</v>
      </c>
      <c r="H13" s="3">
        <f>'$ Bal History'!H13</f>
        <v>1104951.45</v>
      </c>
      <c r="I13" s="3">
        <f>'$ Bal History'!I13</f>
        <v>1107207.1100000001</v>
      </c>
      <c r="J13" s="3">
        <f>'$ Bal History'!J13</f>
        <v>1643700.84</v>
      </c>
      <c r="K13" s="3">
        <f>'$ Bal History'!K13</f>
        <v>2055293.3</v>
      </c>
      <c r="L13" s="3">
        <f>'$ Bal History'!L13</f>
        <v>2403158.12</v>
      </c>
      <c r="M13" s="3">
        <f>'$ Bal History'!M13</f>
        <v>2620015.4300000002</v>
      </c>
      <c r="N13" s="3">
        <f>'$ Bal History'!N13</f>
        <v>2681733.31</v>
      </c>
    </row>
    <row r="14" spans="1:14" x14ac:dyDescent="0.2">
      <c r="B14" s="1" t="s">
        <v>22</v>
      </c>
      <c r="C14" s="3">
        <f>'$ Bal History'!C14</f>
        <v>3162928.49</v>
      </c>
      <c r="D14" s="3">
        <f>'$ Bal History'!D14</f>
        <v>3222635.69</v>
      </c>
      <c r="E14" s="3">
        <f>'$ Bal History'!E14</f>
        <v>3270624.36</v>
      </c>
      <c r="F14" s="3">
        <f>'$ Bal History'!F14</f>
        <v>3268902.99</v>
      </c>
      <c r="G14" s="3">
        <f>'$ Bal History'!G14</f>
        <v>2384072.37</v>
      </c>
      <c r="H14" s="3">
        <f>'$ Bal History'!H14</f>
        <v>1357973.32</v>
      </c>
      <c r="I14" s="3">
        <f>'$ Bal History'!I14</f>
        <v>1287741.3999999999</v>
      </c>
      <c r="J14" s="3">
        <f>'$ Bal History'!J14</f>
        <v>1755491.22</v>
      </c>
      <c r="K14" s="3">
        <f>'$ Bal History'!K14</f>
        <v>2050235.91</v>
      </c>
      <c r="L14" s="3">
        <f>'$ Bal History'!L14</f>
        <v>2048681.78</v>
      </c>
      <c r="M14" s="3">
        <f>'$ Bal History'!M14</f>
        <v>3091971.28</v>
      </c>
      <c r="N14" s="3">
        <f>'$ Bal History'!N14</f>
        <v>4067839.49</v>
      </c>
    </row>
    <row r="15" spans="1:14" x14ac:dyDescent="0.2">
      <c r="A15" s="1"/>
      <c r="B15" s="1" t="s">
        <v>23</v>
      </c>
      <c r="C15" s="3">
        <f>'$ Bal History'!C15</f>
        <v>2130237.7400000002</v>
      </c>
      <c r="D15" s="3">
        <f>'$ Bal History'!D15</f>
        <v>2130237.7400000002</v>
      </c>
      <c r="E15" s="3">
        <f>'$ Bal History'!E15</f>
        <v>2130237.7400000002</v>
      </c>
      <c r="F15" s="3">
        <f>'$ Bal History'!F15</f>
        <v>1797545.76</v>
      </c>
      <c r="G15" s="3">
        <f>'$ Bal History'!G15</f>
        <v>1517349.59</v>
      </c>
      <c r="H15" s="3">
        <f>'$ Bal History'!H15</f>
        <v>1078802.96</v>
      </c>
      <c r="I15" s="3">
        <f>'$ Bal History'!I15</f>
        <v>900258.2</v>
      </c>
      <c r="J15" s="3">
        <f>'$ Bal History'!J15</f>
        <v>899640.07</v>
      </c>
      <c r="K15" s="3">
        <f>'$ Bal History'!K15</f>
        <v>1452560.96</v>
      </c>
      <c r="L15" s="3">
        <f>'$ Bal History'!L15</f>
        <v>2219445.91</v>
      </c>
      <c r="M15" s="3">
        <f>'$ Bal History'!M15</f>
        <v>2219445.91</v>
      </c>
      <c r="N15" s="3">
        <f>'$ Bal History'!N15</f>
        <v>2378899.69</v>
      </c>
    </row>
    <row r="16" spans="1:14" x14ac:dyDescent="0.2">
      <c r="B16" s="1" t="s">
        <v>24</v>
      </c>
      <c r="C16" s="3">
        <f>'$ Bal History'!C16</f>
        <v>19430581.219999999</v>
      </c>
      <c r="D16" s="3">
        <f>'$ Bal History'!D16</f>
        <v>19430581.219999999</v>
      </c>
      <c r="E16" s="3">
        <f>'$ Bal History'!E16</f>
        <v>18843679.289999999</v>
      </c>
      <c r="F16" s="3">
        <f>'$ Bal History'!F16</f>
        <v>16673548.890000001</v>
      </c>
      <c r="G16" s="3">
        <f>'$ Bal History'!G16</f>
        <v>13644959.279999999</v>
      </c>
      <c r="H16" s="3">
        <f>'$ Bal History'!H16</f>
        <v>9849933.8699999992</v>
      </c>
      <c r="I16" s="3">
        <f>'$ Bal History'!I16</f>
        <v>3511647.83</v>
      </c>
      <c r="J16" s="3">
        <f>'$ Bal History'!J16</f>
        <v>6150189.3700000001</v>
      </c>
      <c r="K16" s="3">
        <f>'$ Bal History'!K16</f>
        <v>12043841.99</v>
      </c>
      <c r="L16" s="3">
        <f>'$ Bal History'!L16</f>
        <v>21958098.809999999</v>
      </c>
      <c r="M16" s="3">
        <f>'$ Bal History'!M16</f>
        <v>23309112.66</v>
      </c>
      <c r="N16" s="3">
        <f>'$ Bal History'!N16</f>
        <v>24646624.75</v>
      </c>
    </row>
    <row r="17" spans="1:14" x14ac:dyDescent="0.2">
      <c r="B17" s="1" t="s">
        <v>25</v>
      </c>
      <c r="C17" s="3">
        <f>'$ Bal History'!C17</f>
        <v>50381995.799999997</v>
      </c>
      <c r="D17" s="3">
        <f>'$ Bal History'!D17</f>
        <v>52802217.699999996</v>
      </c>
      <c r="E17" s="3">
        <f>'$ Bal History'!E17</f>
        <v>48691543.649999999</v>
      </c>
      <c r="F17" s="3">
        <f>'$ Bal History'!F17</f>
        <v>41763862.640000001</v>
      </c>
      <c r="G17" s="3">
        <f>'$ Bal History'!G17</f>
        <v>31746035.359999999</v>
      </c>
      <c r="H17" s="3">
        <f>'$ Bal History'!H17</f>
        <v>19801065.210000001</v>
      </c>
      <c r="I17" s="3">
        <f>'$ Bal History'!I17</f>
        <v>8378420.8999999994</v>
      </c>
      <c r="J17" s="3">
        <f>'$ Bal History'!J17</f>
        <v>15790674.449999999</v>
      </c>
      <c r="K17" s="3">
        <f>'$ Bal History'!K17</f>
        <v>29873803.270000003</v>
      </c>
      <c r="L17" s="3">
        <f>'$ Bal History'!L17</f>
        <v>49500645.560000002</v>
      </c>
      <c r="M17" s="3">
        <f>'$ Bal History'!M17</f>
        <v>58356658.879999995</v>
      </c>
      <c r="N17" s="3">
        <f>'$ Bal History'!N17</f>
        <v>66049939.009999998</v>
      </c>
    </row>
    <row r="18" spans="1:14" x14ac:dyDescent="0.2">
      <c r="B18" s="1"/>
    </row>
    <row r="19" spans="1:14" x14ac:dyDescent="0.2">
      <c r="B19" s="9" t="s">
        <v>26</v>
      </c>
      <c r="C19" s="3">
        <f>'$ Bal History'!C19</f>
        <v>5759520.7400000002</v>
      </c>
      <c r="D19" s="3">
        <f>'$ Bal History'!D19</f>
        <v>-904558.93</v>
      </c>
      <c r="E19" s="3">
        <f>'$ Bal History'!E19</f>
        <v>5328671.07</v>
      </c>
      <c r="F19" s="3">
        <f>'$ Bal History'!F19</f>
        <v>13519593.1</v>
      </c>
      <c r="G19" s="3">
        <f>'$ Bal History'!G19</f>
        <v>26201354.16</v>
      </c>
      <c r="H19" s="3">
        <f>'$ Bal History'!H19</f>
        <v>35381002.18</v>
      </c>
      <c r="I19" s="3">
        <f>'$ Bal History'!I19</f>
        <v>46647626.259999998</v>
      </c>
      <c r="J19" s="3">
        <f>'$ Bal History'!J19</f>
        <v>37302557.170000002</v>
      </c>
      <c r="K19" s="3">
        <f>'$ Bal History'!K19</f>
        <v>40636405.350000001</v>
      </c>
      <c r="L19" s="3">
        <f>'$ Bal History'!L19</f>
        <v>32026004.609999999</v>
      </c>
      <c r="M19" s="3">
        <f>'$ Bal History'!M19</f>
        <v>22973161.27</v>
      </c>
      <c r="N19" s="3">
        <f>'$ Bal History'!N19</f>
        <v>15291388.220000001</v>
      </c>
    </row>
    <row r="20" spans="1:14" x14ac:dyDescent="0.2">
      <c r="B20" s="9" t="s">
        <v>27</v>
      </c>
      <c r="C20" s="3">
        <f>'$ Bal History'!C20</f>
        <v>-488564.8</v>
      </c>
      <c r="D20" s="3">
        <f>'$ Bal History'!D20</f>
        <v>-643861.74</v>
      </c>
      <c r="E20" s="3">
        <f>'$ Bal History'!E20</f>
        <v>-780810.37</v>
      </c>
      <c r="F20" s="3">
        <f>'$ Bal History'!F20</f>
        <v>-736664</v>
      </c>
      <c r="G20" s="3">
        <f>'$ Bal History'!G20</f>
        <v>-607354.31000000006</v>
      </c>
      <c r="H20" s="3">
        <f>'$ Bal History'!H20</f>
        <v>-951243.79</v>
      </c>
      <c r="I20" s="3">
        <f>'$ Bal History'!I20</f>
        <v>-789749.34</v>
      </c>
      <c r="J20" s="3">
        <f>'$ Bal History'!J20</f>
        <v>-685245.48</v>
      </c>
      <c r="K20" s="3">
        <f>'$ Bal History'!K20</f>
        <v>-621040.59</v>
      </c>
      <c r="L20" s="3">
        <f>'$ Bal History'!L20</f>
        <v>-699382.87</v>
      </c>
      <c r="M20" s="3">
        <f>'$ Bal History'!M20</f>
        <v>-737448.43</v>
      </c>
      <c r="N20" s="3">
        <f>'$ Bal History'!N20</f>
        <v>-408440.86</v>
      </c>
    </row>
    <row r="21" spans="1:14" x14ac:dyDescent="0.2">
      <c r="B21" s="10" t="s">
        <v>28</v>
      </c>
      <c r="C21" s="4">
        <f t="shared" ref="C21:N21" si="0">C17-C19+C20</f>
        <v>44133910.259999998</v>
      </c>
      <c r="D21" s="4">
        <f t="shared" si="0"/>
        <v>53062914.889999993</v>
      </c>
      <c r="E21" s="4">
        <f t="shared" si="0"/>
        <v>42582062.210000001</v>
      </c>
      <c r="F21" s="4">
        <f t="shared" si="0"/>
        <v>27507605.539999999</v>
      </c>
      <c r="G21" s="4">
        <f t="shared" si="0"/>
        <v>4937326.8899999987</v>
      </c>
      <c r="H21" s="4">
        <f t="shared" si="0"/>
        <v>-16531180.759999998</v>
      </c>
      <c r="I21" s="4">
        <f t="shared" si="0"/>
        <v>-39058954.700000003</v>
      </c>
      <c r="J21" s="4">
        <f t="shared" si="0"/>
        <v>-22197128.200000003</v>
      </c>
      <c r="K21" s="4">
        <f t="shared" si="0"/>
        <v>-11383642.669999998</v>
      </c>
      <c r="L21" s="4">
        <f t="shared" si="0"/>
        <v>16775258.080000004</v>
      </c>
      <c r="M21" s="4">
        <f t="shared" si="0"/>
        <v>34646049.18</v>
      </c>
      <c r="N21" s="4">
        <f t="shared" si="0"/>
        <v>50350109.93</v>
      </c>
    </row>
    <row r="22" spans="1:14" x14ac:dyDescent="0.2">
      <c r="B22" s="1"/>
    </row>
    <row r="23" spans="1:14" x14ac:dyDescent="0.2">
      <c r="A23" s="1" t="s">
        <v>29</v>
      </c>
      <c r="B23" s="1" t="s">
        <v>18</v>
      </c>
      <c r="C23" s="3">
        <f>'$ Bal History'!C23</f>
        <v>12012906.630000001</v>
      </c>
      <c r="D23" s="3">
        <f>'$ Bal History'!D23</f>
        <v>12341132.529999999</v>
      </c>
      <c r="E23" s="3">
        <f>'$ Bal History'!E23</f>
        <v>10240188.1</v>
      </c>
      <c r="F23" s="3">
        <f>'$ Bal History'!F23</f>
        <v>8062631.1200000001</v>
      </c>
      <c r="G23" s="3">
        <f>'$ Bal History'!G23</f>
        <v>5304173.3099999996</v>
      </c>
      <c r="H23" s="3">
        <f>'$ Bal History'!H23</f>
        <v>3589947.35</v>
      </c>
      <c r="I23" s="3">
        <f>'$ Bal History'!I23</f>
        <v>1903633.78</v>
      </c>
      <c r="J23" s="3">
        <f>'$ Bal History'!J23</f>
        <v>2163678.86</v>
      </c>
      <c r="K23" s="3">
        <f>'$ Bal History'!K23</f>
        <v>2663558.77</v>
      </c>
      <c r="L23" s="3">
        <f>'$ Bal History'!L23</f>
        <v>3424437.29</v>
      </c>
      <c r="M23" s="3">
        <f>'$ Bal History'!M23</f>
        <v>3879957.97</v>
      </c>
      <c r="N23" s="3">
        <f>'$ Bal History'!N23</f>
        <v>4342288</v>
      </c>
    </row>
    <row r="24" spans="1:14" x14ac:dyDescent="0.2">
      <c r="A24" s="1"/>
      <c r="B24" s="1" t="s">
        <v>19</v>
      </c>
      <c r="C24" s="3">
        <f>'$ Bal History'!C24</f>
        <v>15463219.99</v>
      </c>
      <c r="D24" s="3">
        <f>'$ Bal History'!D24</f>
        <v>17245512.239999998</v>
      </c>
      <c r="E24" s="3">
        <f>'$ Bal History'!E24</f>
        <v>13810579.01</v>
      </c>
      <c r="F24" s="3">
        <f>'$ Bal History'!F24</f>
        <v>10261142.08</v>
      </c>
      <c r="G24" s="3">
        <f>'$ Bal History'!G24</f>
        <v>6711705.1500000004</v>
      </c>
      <c r="H24" s="3">
        <f>'$ Bal History'!H24</f>
        <v>3505769.44</v>
      </c>
      <c r="I24" s="3">
        <f>'$ Bal History'!I24</f>
        <v>-43667.49</v>
      </c>
      <c r="J24" s="3">
        <f>'$ Bal History'!J24</f>
        <v>825014.43</v>
      </c>
      <c r="K24" s="3">
        <f>'$ Bal History'!K24</f>
        <v>1711242.56</v>
      </c>
      <c r="L24" s="3">
        <f>'$ Bal History'!L24</f>
        <v>2602073.96</v>
      </c>
      <c r="M24" s="3">
        <f>'$ Bal History'!M24</f>
        <v>3524147.7</v>
      </c>
      <c r="N24" s="3">
        <f>'$ Bal History'!N24</f>
        <v>4329631.3099999996</v>
      </c>
    </row>
    <row r="25" spans="1:14" x14ac:dyDescent="0.2">
      <c r="B25" s="1" t="s">
        <v>20</v>
      </c>
      <c r="C25" s="3">
        <f>'$ Bal History'!C25</f>
        <v>7693215.5700000003</v>
      </c>
      <c r="D25" s="3">
        <f>'$ Bal History'!D25</f>
        <v>7693215.5700000003</v>
      </c>
      <c r="E25" s="3">
        <f>'$ Bal History'!E25</f>
        <v>6181265.0899999999</v>
      </c>
      <c r="F25" s="3">
        <f>'$ Bal History'!F25</f>
        <v>3810388.31</v>
      </c>
      <c r="G25" s="3">
        <f>'$ Bal History'!G25</f>
        <v>2922635</v>
      </c>
      <c r="H25" s="3">
        <f>'$ Bal History'!H25</f>
        <v>2304099.0699999998</v>
      </c>
      <c r="I25" s="3">
        <f>'$ Bal History'!I25</f>
        <v>2002449.88</v>
      </c>
      <c r="J25" s="3">
        <f>'$ Bal History'!J25</f>
        <v>2002449.88</v>
      </c>
      <c r="K25" s="3">
        <f>'$ Bal History'!K25</f>
        <v>2170253.08</v>
      </c>
      <c r="L25" s="3">
        <f>'$ Bal History'!L25</f>
        <v>2558827.79</v>
      </c>
      <c r="M25" s="3">
        <f>'$ Bal History'!M25</f>
        <v>2907132</v>
      </c>
      <c r="N25" s="3">
        <f>'$ Bal History'!N25</f>
        <v>3236809.49</v>
      </c>
    </row>
    <row r="26" spans="1:14" x14ac:dyDescent="0.2">
      <c r="B26" s="1" t="s">
        <v>21</v>
      </c>
      <c r="C26" s="3">
        <f>'$ Bal History'!C26</f>
        <v>2689556.26</v>
      </c>
      <c r="D26" s="3">
        <f>'$ Bal History'!D26</f>
        <v>2688075.37</v>
      </c>
      <c r="E26" s="3">
        <f>'$ Bal History'!E26</f>
        <v>2432573.21</v>
      </c>
      <c r="F26" s="3">
        <f>'$ Bal History'!F26</f>
        <v>1896813.16</v>
      </c>
      <c r="G26" s="3">
        <f>'$ Bal History'!G26</f>
        <v>1437126.09</v>
      </c>
      <c r="H26" s="3">
        <f>'$ Bal History'!H26</f>
        <v>1236268.19</v>
      </c>
      <c r="I26" s="3">
        <f>'$ Bal History'!I26</f>
        <v>1501850.55</v>
      </c>
      <c r="J26" s="3">
        <f>'$ Bal History'!J26</f>
        <v>180905.71</v>
      </c>
      <c r="K26" s="3">
        <f>'$ Bal History'!K26</f>
        <v>247013.38</v>
      </c>
      <c r="L26" s="3">
        <f>'$ Bal History'!L26</f>
        <v>400223.66</v>
      </c>
      <c r="M26" s="3">
        <f>'$ Bal History'!M26</f>
        <v>538225.18999999994</v>
      </c>
      <c r="N26" s="3">
        <f>'$ Bal History'!N26</f>
        <v>666866.35</v>
      </c>
    </row>
    <row r="27" spans="1:14" x14ac:dyDescent="0.2">
      <c r="B27" s="1" t="s">
        <v>22</v>
      </c>
      <c r="C27" s="3">
        <f>'$ Bal History'!C27</f>
        <v>4258274.3899999997</v>
      </c>
      <c r="D27" s="3">
        <f>'$ Bal History'!D27</f>
        <v>4257664.6100000003</v>
      </c>
      <c r="E27" s="3">
        <f>'$ Bal History'!E27</f>
        <v>4253422.7699999996</v>
      </c>
      <c r="F27" s="3">
        <f>'$ Bal History'!F27</f>
        <v>3501908.93</v>
      </c>
      <c r="G27" s="3">
        <f>'$ Bal History'!G27</f>
        <v>2633031.2200000002</v>
      </c>
      <c r="H27" s="3">
        <f>'$ Bal History'!H27</f>
        <v>1950666.06</v>
      </c>
      <c r="I27" s="3">
        <f>'$ Bal History'!I27</f>
        <v>1870575.94</v>
      </c>
      <c r="J27" s="3">
        <f>'$ Bal History'!J27</f>
        <v>976811.93</v>
      </c>
      <c r="K27" s="3">
        <f>'$ Bal History'!K27</f>
        <v>1074571.3600000001</v>
      </c>
      <c r="L27" s="3">
        <f>'$ Bal History'!L27</f>
        <v>1305484.3500000001</v>
      </c>
      <c r="M27" s="3">
        <f>'$ Bal History'!M27</f>
        <v>1507199.29</v>
      </c>
      <c r="N27" s="3">
        <f>'$ Bal History'!N27</f>
        <v>1884009.22</v>
      </c>
    </row>
    <row r="28" spans="1:14" x14ac:dyDescent="0.2">
      <c r="A28" s="1"/>
      <c r="B28" s="1" t="s">
        <v>23</v>
      </c>
      <c r="C28" s="3">
        <f>'$ Bal History'!C28</f>
        <v>2560736.0499999998</v>
      </c>
      <c r="D28" s="3">
        <f>'$ Bal History'!D28</f>
        <v>2560736.0499999998</v>
      </c>
      <c r="E28" s="3">
        <f>'$ Bal History'!E28</f>
        <v>2483285.9</v>
      </c>
      <c r="F28" s="3">
        <f>'$ Bal History'!F28</f>
        <v>2403581.44</v>
      </c>
      <c r="G28" s="3">
        <f>'$ Bal History'!G28</f>
        <v>1630755.96</v>
      </c>
      <c r="H28" s="3">
        <f>'$ Bal History'!H28</f>
        <v>1020250.39</v>
      </c>
      <c r="I28" s="3">
        <f>'$ Bal History'!I28</f>
        <v>841248.6</v>
      </c>
      <c r="J28" s="3">
        <f>'$ Bal History'!J28</f>
        <v>659025.56999999995</v>
      </c>
      <c r="K28" s="3">
        <f>'$ Bal History'!K28</f>
        <v>711464.07</v>
      </c>
      <c r="L28" s="3">
        <f>'$ Bal History'!L28</f>
        <v>841315.78</v>
      </c>
      <c r="M28" s="3">
        <f>'$ Bal History'!M28</f>
        <v>952831.76</v>
      </c>
      <c r="N28" s="3">
        <f>'$ Bal History'!N28</f>
        <v>1058620.1200000001</v>
      </c>
    </row>
    <row r="29" spans="1:14" x14ac:dyDescent="0.2">
      <c r="B29" s="1" t="s">
        <v>24</v>
      </c>
      <c r="C29" s="3">
        <f>'$ Bal History'!C29</f>
        <v>24940743.27</v>
      </c>
      <c r="D29" s="3">
        <f>'$ Bal History'!D29</f>
        <v>24940743.27</v>
      </c>
      <c r="E29" s="3">
        <f>'$ Bal History'!E29</f>
        <v>23388557.699999999</v>
      </c>
      <c r="F29" s="3">
        <f>'$ Bal History'!F29</f>
        <v>19861010.960000001</v>
      </c>
      <c r="G29" s="3">
        <f>'$ Bal History'!G29</f>
        <v>16302474.42</v>
      </c>
      <c r="H29" s="3">
        <f>'$ Bal History'!H29</f>
        <v>5189358.03</v>
      </c>
      <c r="I29" s="3">
        <f>'$ Bal History'!I29</f>
        <v>-2039800.6</v>
      </c>
      <c r="J29" s="3">
        <f>'$ Bal History'!J29</f>
        <v>84739.4</v>
      </c>
      <c r="K29" s="3">
        <f>'$ Bal History'!K29</f>
        <v>661562.9</v>
      </c>
      <c r="L29" s="3">
        <f>'$ Bal History'!L29</f>
        <v>3563554.72</v>
      </c>
      <c r="M29" s="3">
        <f>'$ Bal History'!M29</f>
        <v>4769821.62</v>
      </c>
      <c r="N29" s="3">
        <f>'$ Bal History'!N29</f>
        <v>6238940.1699999999</v>
      </c>
    </row>
    <row r="30" spans="1:14" x14ac:dyDescent="0.2">
      <c r="B30" s="1" t="s">
        <v>25</v>
      </c>
      <c r="C30" s="3">
        <f>'$ Bal History'!C30</f>
        <v>69618652.159999996</v>
      </c>
      <c r="D30" s="3">
        <f>'$ Bal History'!D30</f>
        <v>71727079.639999986</v>
      </c>
      <c r="E30" s="3">
        <f>'$ Bal History'!E30</f>
        <v>62789871.780000001</v>
      </c>
      <c r="F30" s="3">
        <f>'$ Bal History'!F30</f>
        <v>49797476</v>
      </c>
      <c r="G30" s="3">
        <f>'$ Bal History'!G30</f>
        <v>36941901.149999999</v>
      </c>
      <c r="H30" s="3">
        <f>'$ Bal History'!H30</f>
        <v>18796358.530000001</v>
      </c>
      <c r="I30" s="3">
        <f>'$ Bal History'!I30</f>
        <v>6036290.6600000001</v>
      </c>
      <c r="J30" s="3">
        <f>'$ Bal History'!J30</f>
        <v>6892625.7800000003</v>
      </c>
      <c r="K30" s="3">
        <f>'$ Bal History'!K30</f>
        <v>9239666.120000001</v>
      </c>
      <c r="L30" s="3">
        <f>'$ Bal History'!L30</f>
        <v>14695917.549999999</v>
      </c>
      <c r="M30" s="3">
        <f>'$ Bal History'!M30</f>
        <v>18079315.529999997</v>
      </c>
      <c r="N30" s="3">
        <f>'$ Bal History'!N30</f>
        <v>21757164.659999996</v>
      </c>
    </row>
    <row r="31" spans="1:14" x14ac:dyDescent="0.2">
      <c r="B31" s="1"/>
    </row>
    <row r="32" spans="1:14" x14ac:dyDescent="0.2">
      <c r="B32" s="9" t="s">
        <v>26</v>
      </c>
      <c r="C32" s="3">
        <f>'$ Bal History'!C32</f>
        <v>8194557.8499999996</v>
      </c>
      <c r="D32" s="3">
        <f>'$ Bal History'!D32</f>
        <v>3724471.22</v>
      </c>
      <c r="E32" s="3">
        <f>'$ Bal History'!E32</f>
        <v>7712167.0199999996</v>
      </c>
      <c r="F32" s="3">
        <f>'$ Bal History'!F32</f>
        <v>11161104.689999999</v>
      </c>
      <c r="G32" s="3">
        <f>'$ Bal History'!G32</f>
        <v>15494151.93</v>
      </c>
      <c r="H32" s="3">
        <f>'$ Bal History'!H32</f>
        <v>9579575.0099999998</v>
      </c>
      <c r="I32" s="3">
        <f>'$ Bal History'!I32</f>
        <v>9030599.3000000007</v>
      </c>
      <c r="J32" s="3">
        <f>'$ Bal History'!J32</f>
        <v>11558292.060000001</v>
      </c>
      <c r="K32" s="3">
        <f>'$ Bal History'!K32</f>
        <v>8229792.71</v>
      </c>
      <c r="L32" s="3">
        <f>'$ Bal History'!L32</f>
        <v>4893015.46</v>
      </c>
      <c r="M32" s="3">
        <f>'$ Bal History'!M32</f>
        <v>4467893.8899999997</v>
      </c>
      <c r="N32" s="3">
        <f>'$ Bal History'!N32</f>
        <v>3938868.81</v>
      </c>
    </row>
    <row r="33" spans="1:14" x14ac:dyDescent="0.2">
      <c r="B33" s="9" t="s">
        <v>27</v>
      </c>
      <c r="C33" s="3">
        <f>'$ Bal History'!C33</f>
        <v>-342911.56</v>
      </c>
      <c r="D33" s="3">
        <f>'$ Bal History'!D33</f>
        <v>-342911.56</v>
      </c>
      <c r="E33" s="3">
        <f>'$ Bal History'!E33</f>
        <v>-319756.57</v>
      </c>
      <c r="F33" s="3">
        <f>'$ Bal History'!F33</f>
        <v>-253538.64</v>
      </c>
      <c r="G33" s="3">
        <f>'$ Bal History'!G33</f>
        <v>-297075.40000000002</v>
      </c>
      <c r="H33" s="3">
        <f>'$ Bal History'!H33</f>
        <v>-135045.76999999999</v>
      </c>
      <c r="I33" s="3">
        <f>'$ Bal History'!I33</f>
        <v>-178067.34</v>
      </c>
      <c r="J33" s="3">
        <f>'$ Bal History'!J33</f>
        <v>-123202.63</v>
      </c>
      <c r="K33" s="3">
        <f>'$ Bal History'!K33</f>
        <v>-231229.82</v>
      </c>
      <c r="L33" s="3">
        <f>'$ Bal History'!L33</f>
        <v>-262903.3</v>
      </c>
      <c r="M33" s="3">
        <f>'$ Bal History'!M33</f>
        <v>-275386.82</v>
      </c>
      <c r="N33" s="3">
        <f>'$ Bal History'!N33</f>
        <v>-266610.48</v>
      </c>
    </row>
    <row r="34" spans="1:14" x14ac:dyDescent="0.2">
      <c r="B34" s="10" t="s">
        <v>28</v>
      </c>
      <c r="C34" s="4">
        <f t="shared" ref="C34:N34" si="1">C30-C32+C33</f>
        <v>61081182.749999993</v>
      </c>
      <c r="D34" s="4">
        <f t="shared" si="1"/>
        <v>67659696.859999985</v>
      </c>
      <c r="E34" s="4">
        <f t="shared" si="1"/>
        <v>54757948.190000005</v>
      </c>
      <c r="F34" s="4">
        <f t="shared" si="1"/>
        <v>38382832.670000002</v>
      </c>
      <c r="G34" s="4">
        <f t="shared" si="1"/>
        <v>21150673.82</v>
      </c>
      <c r="H34" s="4">
        <f t="shared" si="1"/>
        <v>9081737.7500000019</v>
      </c>
      <c r="I34" s="4">
        <f t="shared" si="1"/>
        <v>-3172375.9800000004</v>
      </c>
      <c r="J34" s="4">
        <f t="shared" si="1"/>
        <v>-4788868.91</v>
      </c>
      <c r="K34" s="4">
        <f t="shared" si="1"/>
        <v>778643.59000000102</v>
      </c>
      <c r="L34" s="4">
        <f t="shared" si="1"/>
        <v>9539998.7899999991</v>
      </c>
      <c r="M34" s="4">
        <f t="shared" si="1"/>
        <v>13336034.819999997</v>
      </c>
      <c r="N34" s="4">
        <f t="shared" si="1"/>
        <v>17551685.369999997</v>
      </c>
    </row>
    <row r="35" spans="1:14" x14ac:dyDescent="0.2">
      <c r="A35" s="1"/>
      <c r="B35" s="1"/>
    </row>
    <row r="36" spans="1:14" x14ac:dyDescent="0.2">
      <c r="A36" s="1" t="s">
        <v>30</v>
      </c>
      <c r="B36" s="1" t="s">
        <v>18</v>
      </c>
      <c r="C36" s="3">
        <f>'$ Bal History'!C36</f>
        <v>4908920.0199999996</v>
      </c>
      <c r="D36" s="3">
        <f>'$ Bal History'!D36</f>
        <v>5536417.8200000003</v>
      </c>
      <c r="E36" s="3">
        <f>'$ Bal History'!E36</f>
        <v>5084130.79</v>
      </c>
      <c r="F36" s="3">
        <f>'$ Bal History'!F36</f>
        <v>3942306.95</v>
      </c>
      <c r="G36" s="3">
        <f>'$ Bal History'!G36</f>
        <v>2889052.94</v>
      </c>
      <c r="H36" s="3">
        <f>'$ Bal History'!H36</f>
        <v>847589.41</v>
      </c>
      <c r="I36" s="3">
        <f>'$ Bal History'!I36</f>
        <v>501627.7</v>
      </c>
      <c r="J36" s="3">
        <f>'$ Bal History'!J36</f>
        <v>1234026.27</v>
      </c>
      <c r="K36" s="3">
        <f>'$ Bal History'!K36</f>
        <v>1817545.38</v>
      </c>
      <c r="L36" s="3">
        <f>'$ Bal History'!L36</f>
        <v>2592372.9</v>
      </c>
      <c r="M36" s="3">
        <f>'$ Bal History'!M36</f>
        <v>3406106.21</v>
      </c>
      <c r="N36" s="3">
        <f>'$ Bal History'!N36</f>
        <v>4184335.83</v>
      </c>
    </row>
    <row r="37" spans="1:14" x14ac:dyDescent="0.2">
      <c r="A37" s="1"/>
      <c r="B37" s="1" t="s">
        <v>19</v>
      </c>
      <c r="C37" s="3">
        <f>'$ Bal History'!C37</f>
        <v>5022977.3</v>
      </c>
      <c r="D37" s="3">
        <f>'$ Bal History'!D37</f>
        <v>5982008.2800000003</v>
      </c>
      <c r="E37" s="3">
        <f>'$ Bal History'!E37</f>
        <v>4790521.55</v>
      </c>
      <c r="F37" s="3">
        <f>'$ Bal History'!F37</f>
        <v>3559319.97</v>
      </c>
      <c r="G37" s="3">
        <f>'$ Bal History'!G37</f>
        <v>2328114.96</v>
      </c>
      <c r="H37" s="3">
        <f>'$ Bal History'!H37</f>
        <v>1216061.3600000001</v>
      </c>
      <c r="I37" s="3">
        <f>'$ Bal History'!I37</f>
        <v>307431.15999999997</v>
      </c>
      <c r="J37" s="3">
        <f>'$ Bal History'!J37</f>
        <v>1248876.5900000001</v>
      </c>
      <c r="K37" s="3">
        <f>'$ Bal History'!K37</f>
        <v>2255408.2999999998</v>
      </c>
      <c r="L37" s="3">
        <f>'$ Bal History'!L37</f>
        <v>3335393.47</v>
      </c>
      <c r="M37" s="3">
        <f>'$ Bal History'!M37</f>
        <v>4455126.0999999996</v>
      </c>
      <c r="N37" s="3">
        <f>'$ Bal History'!N37</f>
        <v>5554204.0999999996</v>
      </c>
    </row>
    <row r="38" spans="1:14" x14ac:dyDescent="0.2">
      <c r="B38" s="1" t="s">
        <v>20</v>
      </c>
      <c r="C38" s="3">
        <f>'$ Bal History'!C38</f>
        <v>3529999.48</v>
      </c>
      <c r="D38" s="3">
        <f>'$ Bal History'!D38</f>
        <v>3892265.35</v>
      </c>
      <c r="E38" s="3">
        <f>'$ Bal History'!E38</f>
        <v>3434060.05</v>
      </c>
      <c r="F38" s="3">
        <f>'$ Bal History'!F38</f>
        <v>2546466.33</v>
      </c>
      <c r="G38" s="3">
        <f>'$ Bal History'!G38</f>
        <v>1584866.68</v>
      </c>
      <c r="H38" s="3">
        <f>'$ Bal History'!H38</f>
        <v>786619.14</v>
      </c>
      <c r="I38" s="3">
        <f>'$ Bal History'!I38</f>
        <v>213510.84</v>
      </c>
      <c r="J38" s="3">
        <f>'$ Bal History'!J38</f>
        <v>213510.84</v>
      </c>
      <c r="K38" s="3">
        <f>'$ Bal History'!K38</f>
        <v>736041.38</v>
      </c>
      <c r="L38" s="3">
        <f>'$ Bal History'!L38</f>
        <v>1296638.24</v>
      </c>
      <c r="M38" s="3">
        <f>'$ Bal History'!M38</f>
        <v>1877935.87</v>
      </c>
      <c r="N38" s="3">
        <f>'$ Bal History'!N38</f>
        <v>2574998.59</v>
      </c>
    </row>
    <row r="39" spans="1:14" x14ac:dyDescent="0.2">
      <c r="B39" s="1" t="s">
        <v>21</v>
      </c>
      <c r="C39" s="3">
        <f>'$ Bal History'!C39</f>
        <v>781152.51</v>
      </c>
      <c r="D39" s="3">
        <f>'$ Bal History'!D39</f>
        <v>921981.65</v>
      </c>
      <c r="E39" s="3">
        <f>'$ Bal History'!E39</f>
        <v>810276.23</v>
      </c>
      <c r="F39" s="3">
        <f>'$ Bal History'!F39</f>
        <v>597295.46</v>
      </c>
      <c r="G39" s="3">
        <f>'$ Bal History'!G39</f>
        <v>371720.79</v>
      </c>
      <c r="H39" s="3">
        <f>'$ Bal History'!H39</f>
        <v>181169.57</v>
      </c>
      <c r="I39" s="3">
        <f>'$ Bal History'!I39</f>
        <v>45024.25</v>
      </c>
      <c r="J39" s="3">
        <f>'$ Bal History'!J39</f>
        <v>207541.88</v>
      </c>
      <c r="K39" s="3">
        <f>'$ Bal History'!K39</f>
        <v>382535.46</v>
      </c>
      <c r="L39" s="3">
        <f>'$ Bal History'!L39</f>
        <v>570033.84</v>
      </c>
      <c r="M39" s="3">
        <f>'$ Bal History'!M39</f>
        <v>764785.26</v>
      </c>
      <c r="N39" s="3">
        <f>'$ Bal History'!N39</f>
        <v>944306.11</v>
      </c>
    </row>
    <row r="40" spans="1:14" x14ac:dyDescent="0.2">
      <c r="B40" s="1" t="s">
        <v>22</v>
      </c>
      <c r="C40" s="3">
        <f>'$ Bal History'!C40</f>
        <v>2054083.74</v>
      </c>
      <c r="D40" s="3">
        <f>'$ Bal History'!D40</f>
        <v>2264201.4300000002</v>
      </c>
      <c r="E40" s="3">
        <f>'$ Bal History'!E40</f>
        <v>1995451.13</v>
      </c>
      <c r="F40" s="3">
        <f>'$ Bal History'!F40</f>
        <v>1477717.03</v>
      </c>
      <c r="G40" s="3">
        <f>'$ Bal History'!G40</f>
        <v>919766.98</v>
      </c>
      <c r="H40" s="3">
        <f>'$ Bal History'!H40</f>
        <v>454549.02</v>
      </c>
      <c r="I40" s="3">
        <f>'$ Bal History'!I40</f>
        <v>121261.78</v>
      </c>
      <c r="J40" s="3">
        <f>'$ Bal History'!J40</f>
        <v>363493.52</v>
      </c>
      <c r="K40" s="3">
        <f>'$ Bal History'!K40</f>
        <v>623083.78</v>
      </c>
      <c r="L40" s="3">
        <f>'$ Bal History'!L40</f>
        <v>901267.99</v>
      </c>
      <c r="M40" s="3">
        <f>'$ Bal History'!M40</f>
        <v>1190126.21</v>
      </c>
      <c r="N40" s="3">
        <f>'$ Bal History'!N40</f>
        <v>1456926</v>
      </c>
    </row>
    <row r="41" spans="1:14" x14ac:dyDescent="0.2">
      <c r="A41" s="1"/>
      <c r="B41" s="1" t="s">
        <v>23</v>
      </c>
      <c r="C41" s="3">
        <f>'$ Bal History'!C41</f>
        <v>1152817.3700000001</v>
      </c>
      <c r="D41" s="3">
        <f>'$ Bal History'!D41</f>
        <v>1165600.46</v>
      </c>
      <c r="E41" s="3">
        <f>'$ Bal History'!E41</f>
        <v>1028367.55</v>
      </c>
      <c r="F41" s="3">
        <f>'$ Bal History'!F41</f>
        <v>762478.78</v>
      </c>
      <c r="G41" s="3">
        <f>'$ Bal History'!G41</f>
        <v>474516.23</v>
      </c>
      <c r="H41" s="3">
        <f>'$ Bal History'!H41</f>
        <v>235415.93</v>
      </c>
      <c r="I41" s="3">
        <f>'$ Bal History'!I41</f>
        <v>63842.42</v>
      </c>
      <c r="J41" s="3">
        <f>'$ Bal History'!J41</f>
        <v>183214.25</v>
      </c>
      <c r="K41" s="3">
        <f>'$ Bal History'!K41</f>
        <v>310786.44</v>
      </c>
      <c r="L41" s="3">
        <f>'$ Bal History'!L41</f>
        <v>447791.5</v>
      </c>
      <c r="M41" s="3">
        <f>'$ Bal History'!M41</f>
        <v>589711.27</v>
      </c>
      <c r="N41" s="3">
        <f>'$ Bal History'!N41</f>
        <v>721340.75</v>
      </c>
    </row>
    <row r="42" spans="1:14" x14ac:dyDescent="0.2">
      <c r="A42" s="1"/>
      <c r="B42" s="1" t="s">
        <v>24</v>
      </c>
      <c r="C42" s="3">
        <f>'$ Bal History'!C42</f>
        <v>7250182.79</v>
      </c>
      <c r="D42" s="3">
        <f>'$ Bal History'!D42</f>
        <v>8499642.3599999994</v>
      </c>
      <c r="E42" s="3">
        <f>'$ Bal History'!E42</f>
        <v>7498981.04</v>
      </c>
      <c r="F42" s="3">
        <f>'$ Bal History'!F42</f>
        <v>5560640.6100000003</v>
      </c>
      <c r="G42" s="3">
        <f>'$ Bal History'!G42</f>
        <v>3460864.18</v>
      </c>
      <c r="H42" s="3">
        <f>'$ Bal History'!H42</f>
        <v>1717841.73</v>
      </c>
      <c r="I42" s="3">
        <f>'$ Bal History'!I42</f>
        <v>466360.07</v>
      </c>
      <c r="J42" s="3">
        <f>'$ Bal History'!J42</f>
        <v>1910889.43</v>
      </c>
      <c r="K42" s="3">
        <f>'$ Bal History'!K42</f>
        <v>3455414.98</v>
      </c>
      <c r="L42" s="3">
        <f>'$ Bal History'!L42</f>
        <v>5112453.67</v>
      </c>
      <c r="M42" s="3">
        <f>'$ Bal History'!M42</f>
        <v>6830686.3200000003</v>
      </c>
      <c r="N42" s="3">
        <f>'$ Bal History'!N42</f>
        <v>8424701.2300000004</v>
      </c>
    </row>
    <row r="43" spans="1:14" x14ac:dyDescent="0.2">
      <c r="B43" s="1" t="s">
        <v>25</v>
      </c>
      <c r="C43" s="3">
        <f>'$ Bal History'!C43</f>
        <v>24700133.210000001</v>
      </c>
      <c r="D43" s="3">
        <f>'$ Bal History'!D43</f>
        <v>28262117.350000001</v>
      </c>
      <c r="E43" s="3">
        <f>'$ Bal History'!E43</f>
        <v>24641788.34</v>
      </c>
      <c r="F43" s="3">
        <f>'$ Bal History'!F43</f>
        <v>18446225.129999999</v>
      </c>
      <c r="G43" s="3">
        <f>'$ Bal History'!G43</f>
        <v>12028902.76</v>
      </c>
      <c r="H43" s="3">
        <f>'$ Bal History'!H43</f>
        <v>5439246.1600000001</v>
      </c>
      <c r="I43" s="3">
        <f>'$ Bal History'!I43</f>
        <v>1719058.22</v>
      </c>
      <c r="J43" s="3">
        <f>'$ Bal History'!J43</f>
        <v>5361552.78</v>
      </c>
      <c r="K43" s="3">
        <f>'$ Bal History'!K43</f>
        <v>9580815.7200000007</v>
      </c>
      <c r="L43" s="3">
        <f>'$ Bal History'!L43</f>
        <v>14255951.609999999</v>
      </c>
      <c r="M43" s="3">
        <f>'$ Bal History'!M43</f>
        <v>19114477.239999998</v>
      </c>
      <c r="N43" s="3">
        <f>'$ Bal History'!N43</f>
        <v>23860812.609999999</v>
      </c>
    </row>
    <row r="44" spans="1:14" x14ac:dyDescent="0.2">
      <c r="B44" s="1"/>
    </row>
    <row r="45" spans="1:14" x14ac:dyDescent="0.2">
      <c r="A45" s="1"/>
      <c r="B45" s="9" t="s">
        <v>26</v>
      </c>
      <c r="C45" s="3">
        <f>'$ Bal History'!C45</f>
        <v>2483322.9500000002</v>
      </c>
      <c r="D45" s="3">
        <f>'$ Bal History'!D45</f>
        <v>1757378.24</v>
      </c>
      <c r="E45" s="3">
        <f>'$ Bal History'!E45</f>
        <v>1984646.62</v>
      </c>
      <c r="F45" s="3">
        <f>'$ Bal History'!F45</f>
        <v>5781577.1500000004</v>
      </c>
      <c r="G45" s="3">
        <f>'$ Bal History'!G45</f>
        <v>10303366.25</v>
      </c>
      <c r="H45" s="3">
        <f>'$ Bal History'!H45</f>
        <v>13456264.359999999</v>
      </c>
      <c r="I45" s="3">
        <f>'$ Bal History'!I45</f>
        <v>15888621.210000001</v>
      </c>
      <c r="J45" s="3">
        <f>'$ Bal History'!J45</f>
        <v>11342994.380000001</v>
      </c>
      <c r="K45" s="3">
        <f>'$ Bal History'!K45</f>
        <v>12197962.9</v>
      </c>
      <c r="L45" s="3">
        <f>'$ Bal History'!L45</f>
        <v>8447134.5600000005</v>
      </c>
      <c r="M45" s="3">
        <f>'$ Bal History'!M45</f>
        <v>4025745.56</v>
      </c>
      <c r="N45" s="3">
        <f>'$ Bal History'!N45</f>
        <v>1095267.81</v>
      </c>
    </row>
    <row r="46" spans="1:14" x14ac:dyDescent="0.2">
      <c r="A46" s="1"/>
      <c r="B46" s="9" t="s">
        <v>27</v>
      </c>
      <c r="C46" s="3">
        <f>'$ Bal History'!C46</f>
        <v>-206417.15</v>
      </c>
      <c r="D46" s="3">
        <f>'$ Bal History'!D46</f>
        <v>-314597.37</v>
      </c>
      <c r="E46" s="3">
        <f>'$ Bal History'!E46</f>
        <v>-292915.51</v>
      </c>
      <c r="F46" s="3">
        <f>'$ Bal History'!F46</f>
        <v>-491704.54</v>
      </c>
      <c r="G46" s="3">
        <f>'$ Bal History'!G46</f>
        <v>-782636.23</v>
      </c>
      <c r="H46" s="3">
        <f>'$ Bal History'!H46</f>
        <v>-608538.43999999994</v>
      </c>
      <c r="I46" s="3">
        <f>'$ Bal History'!I46</f>
        <v>-497456.36</v>
      </c>
      <c r="J46" s="3">
        <f>'$ Bal History'!J46</f>
        <v>-236928.91</v>
      </c>
      <c r="K46" s="3">
        <f>'$ Bal History'!K46</f>
        <v>-282079.14</v>
      </c>
      <c r="L46" s="3">
        <f>'$ Bal History'!L46</f>
        <v>-320759.34000000003</v>
      </c>
      <c r="M46" s="3">
        <f>'$ Bal History'!M46</f>
        <v>-262496.8</v>
      </c>
      <c r="N46" s="3">
        <f>'$ Bal History'!N46</f>
        <v>-437323.82</v>
      </c>
    </row>
    <row r="47" spans="1:14" x14ac:dyDescent="0.2">
      <c r="A47" s="1"/>
      <c r="B47" s="10" t="s">
        <v>28</v>
      </c>
      <c r="C47" s="4">
        <f t="shared" ref="C47:N47" si="2">C43-C45+C46</f>
        <v>22010393.110000003</v>
      </c>
      <c r="D47" s="4">
        <f t="shared" si="2"/>
        <v>26190141.740000002</v>
      </c>
      <c r="E47" s="4">
        <f t="shared" si="2"/>
        <v>22364226.209999997</v>
      </c>
      <c r="F47" s="4">
        <f t="shared" si="2"/>
        <v>12172943.439999999</v>
      </c>
      <c r="G47" s="4">
        <f t="shared" si="2"/>
        <v>942900.2799999998</v>
      </c>
      <c r="H47" s="4">
        <f t="shared" si="2"/>
        <v>-8625556.6399999987</v>
      </c>
      <c r="I47" s="4">
        <f t="shared" si="2"/>
        <v>-14667019.35</v>
      </c>
      <c r="J47" s="4">
        <f t="shared" si="2"/>
        <v>-6218370.5100000007</v>
      </c>
      <c r="K47" s="4">
        <f t="shared" si="2"/>
        <v>-2899226.32</v>
      </c>
      <c r="L47" s="4">
        <f t="shared" si="2"/>
        <v>5488057.709999999</v>
      </c>
      <c r="M47" s="4">
        <f t="shared" si="2"/>
        <v>14826234.879999997</v>
      </c>
      <c r="N47" s="4">
        <f t="shared" si="2"/>
        <v>22328220.98</v>
      </c>
    </row>
    <row r="48" spans="1:14" x14ac:dyDescent="0.2">
      <c r="A48" s="1"/>
      <c r="B48" s="1"/>
    </row>
    <row r="49" spans="1:14" x14ac:dyDescent="0.2">
      <c r="A49" s="1" t="s">
        <v>31</v>
      </c>
      <c r="B49" s="1" t="s">
        <v>18</v>
      </c>
      <c r="C49" s="3">
        <f>'$ Bal History'!C49</f>
        <v>5004129.7300000004</v>
      </c>
      <c r="D49" s="3">
        <f>'$ Bal History'!D49</f>
        <v>5376694.1500000004</v>
      </c>
      <c r="E49" s="3">
        <f>'$ Bal History'!E49</f>
        <v>4749745.4400000004</v>
      </c>
      <c r="F49" s="3">
        <f>'$ Bal History'!F49</f>
        <v>3180778.74</v>
      </c>
      <c r="G49" s="3">
        <f>'$ Bal History'!G49</f>
        <v>2169462</v>
      </c>
      <c r="H49" s="3">
        <f>'$ Bal History'!H49</f>
        <v>1406348.51</v>
      </c>
      <c r="I49" s="3">
        <f>'$ Bal History'!I49</f>
        <v>387618.57</v>
      </c>
      <c r="J49" s="3">
        <f>'$ Bal History'!J49</f>
        <v>1242041.6399999999</v>
      </c>
      <c r="K49" s="3">
        <f>'$ Bal History'!K49</f>
        <v>1936276.02</v>
      </c>
      <c r="L49" s="3">
        <f>'$ Bal History'!L49</f>
        <v>2706423.44</v>
      </c>
      <c r="M49" s="3">
        <f>'$ Bal History'!M49</f>
        <v>3211903.89</v>
      </c>
      <c r="N49" s="3">
        <f>'$ Bal History'!N49</f>
        <v>3918587.77</v>
      </c>
    </row>
    <row r="50" spans="1:14" x14ac:dyDescent="0.2">
      <c r="B50" s="1" t="s">
        <v>19</v>
      </c>
      <c r="C50" s="3">
        <f>'$ Bal History'!C50</f>
        <v>6459237.9299999997</v>
      </c>
      <c r="D50" s="3">
        <f>'$ Bal History'!D50</f>
        <v>7042953.1699999999</v>
      </c>
      <c r="E50" s="3">
        <f>'$ Bal History'!E50</f>
        <v>6042006.9400000004</v>
      </c>
      <c r="F50" s="3">
        <f>'$ Bal History'!F50</f>
        <v>4507302.07</v>
      </c>
      <c r="G50" s="3">
        <f>'$ Bal History'!G50</f>
        <v>2839450.99</v>
      </c>
      <c r="H50" s="3">
        <f>'$ Bal History'!H50</f>
        <v>1424269.8</v>
      </c>
      <c r="I50" s="3">
        <f>'$ Bal History'!I50</f>
        <v>370656.11</v>
      </c>
      <c r="J50" s="3">
        <f>'$ Bal History'!J50</f>
        <v>1269281.81</v>
      </c>
      <c r="K50" s="3">
        <f>'$ Bal History'!K50</f>
        <v>2603813.37</v>
      </c>
      <c r="L50" s="3">
        <f>'$ Bal History'!L50</f>
        <v>3553517.9</v>
      </c>
      <c r="M50" s="3">
        <f>'$ Bal History'!M50</f>
        <v>4486023.95</v>
      </c>
      <c r="N50" s="3">
        <f>'$ Bal History'!N50</f>
        <v>5387899.9699999997</v>
      </c>
    </row>
    <row r="51" spans="1:14" x14ac:dyDescent="0.2">
      <c r="B51" s="1" t="s">
        <v>20</v>
      </c>
      <c r="C51" s="3">
        <f>'$ Bal History'!C51</f>
        <v>3044771.08</v>
      </c>
      <c r="D51" s="3">
        <f>'$ Bal History'!D51</f>
        <v>3256154.9</v>
      </c>
      <c r="E51" s="3">
        <f>'$ Bal History'!E51</f>
        <v>2793385.21</v>
      </c>
      <c r="F51" s="3">
        <f>'$ Bal History'!F51</f>
        <v>2083842.24</v>
      </c>
      <c r="G51" s="3">
        <f>'$ Bal History'!G51</f>
        <v>1312741.24</v>
      </c>
      <c r="H51" s="3">
        <f>'$ Bal History'!H51</f>
        <v>658460.06000000006</v>
      </c>
      <c r="I51" s="3">
        <f>'$ Bal History'!I51</f>
        <v>171342.89</v>
      </c>
      <c r="J51" s="3">
        <f>'$ Bal History'!J51</f>
        <v>571155.14</v>
      </c>
      <c r="K51" s="3">
        <f>'$ Bal History'!K51</f>
        <v>1165097.92</v>
      </c>
      <c r="L51" s="3">
        <f>'$ Bal History'!L51</f>
        <v>1587635.91</v>
      </c>
      <c r="M51" s="3">
        <f>'$ Bal History'!M51</f>
        <v>2002522.04</v>
      </c>
      <c r="N51" s="3">
        <f>'$ Bal History'!N51</f>
        <v>2403780.39</v>
      </c>
    </row>
    <row r="52" spans="1:14" x14ac:dyDescent="0.2">
      <c r="A52" s="1"/>
      <c r="B52" s="1" t="s">
        <v>21</v>
      </c>
      <c r="C52" s="3">
        <f>'$ Bal History'!C52</f>
        <v>1100094.1200000001</v>
      </c>
      <c r="D52" s="3">
        <f>'$ Bal History'!D52</f>
        <v>1207512.1499999999</v>
      </c>
      <c r="E52" s="3">
        <f>'$ Bal History'!E52</f>
        <v>1031874.3</v>
      </c>
      <c r="F52" s="3">
        <f>'$ Bal History'!F52</f>
        <v>766902.26</v>
      </c>
      <c r="G52" s="3">
        <f>'$ Bal History'!G52</f>
        <v>483137.35</v>
      </c>
      <c r="H52" s="3">
        <f>'$ Bal History'!H52</f>
        <v>239260.18</v>
      </c>
      <c r="I52" s="3">
        <f>'$ Bal History'!I52</f>
        <v>61115.54</v>
      </c>
      <c r="J52" s="3">
        <f>'$ Bal History'!J52</f>
        <v>217277</v>
      </c>
      <c r="K52" s="3">
        <f>'$ Bal History'!K52</f>
        <v>448964.93</v>
      </c>
      <c r="L52" s="3">
        <f>'$ Bal History'!L52</f>
        <v>614340.06999999995</v>
      </c>
      <c r="M52" s="3">
        <f>'$ Bal History'!M52</f>
        <v>776354.98</v>
      </c>
      <c r="N52" s="3">
        <f>'$ Bal History'!N52</f>
        <v>932280.91</v>
      </c>
    </row>
    <row r="53" spans="1:14" x14ac:dyDescent="0.2">
      <c r="B53" s="1" t="s">
        <v>22</v>
      </c>
      <c r="C53" s="3">
        <f>'$ Bal History'!C53</f>
        <v>1690286.03</v>
      </c>
      <c r="D53" s="3">
        <f>'$ Bal History'!D53</f>
        <v>1850148.09</v>
      </c>
      <c r="E53" s="3">
        <f>'$ Bal History'!E53</f>
        <v>1584751.27</v>
      </c>
      <c r="F53" s="3">
        <f>'$ Bal History'!F53</f>
        <v>1180196</v>
      </c>
      <c r="G53" s="3">
        <f>'$ Bal History'!G53</f>
        <v>743488.34</v>
      </c>
      <c r="H53" s="3">
        <f>'$ Bal History'!H53</f>
        <v>370967.72</v>
      </c>
      <c r="I53" s="3">
        <f>'$ Bal History'!I53</f>
        <v>96061.27</v>
      </c>
      <c r="J53" s="3">
        <f>'$ Bal History'!J53</f>
        <v>327650.55</v>
      </c>
      <c r="K53" s="3">
        <f>'$ Bal History'!K53</f>
        <v>671673.45</v>
      </c>
      <c r="L53" s="3">
        <f>'$ Bal History'!L53</f>
        <v>916672.15</v>
      </c>
      <c r="M53" s="3">
        <f>'$ Bal History'!M53</f>
        <v>1157004.3500000001</v>
      </c>
      <c r="N53" s="3">
        <f>'$ Bal History'!N53</f>
        <v>1389447.98</v>
      </c>
    </row>
    <row r="54" spans="1:14" x14ac:dyDescent="0.2">
      <c r="B54" s="1" t="s">
        <v>23</v>
      </c>
      <c r="C54" s="3">
        <f>'$ Bal History'!C54</f>
        <v>836097.62</v>
      </c>
      <c r="D54" s="3">
        <f>'$ Bal History'!D54</f>
        <v>914890.21</v>
      </c>
      <c r="E54" s="3">
        <f>'$ Bal History'!E54</f>
        <v>784872.05</v>
      </c>
      <c r="F54" s="3">
        <f>'$ Bal History'!F54</f>
        <v>585524.14</v>
      </c>
      <c r="G54" s="3">
        <f>'$ Bal History'!G54</f>
        <v>368880.84</v>
      </c>
      <c r="H54" s="3">
        <f>'$ Bal History'!H54</f>
        <v>185058.56</v>
      </c>
      <c r="I54" s="3">
        <f>'$ Bal History'!I54</f>
        <v>48202.69</v>
      </c>
      <c r="J54" s="3">
        <f>'$ Bal History'!J54</f>
        <v>162149.68</v>
      </c>
      <c r="K54" s="3">
        <f>'$ Bal History'!K54</f>
        <v>331374.21000000002</v>
      </c>
      <c r="L54" s="3">
        <f>'$ Bal History'!L54</f>
        <v>451798.07</v>
      </c>
      <c r="M54" s="3">
        <f>'$ Bal History'!M54</f>
        <v>570041.14</v>
      </c>
      <c r="N54" s="3">
        <f>'$ Bal History'!N54</f>
        <v>684400.27</v>
      </c>
    </row>
    <row r="55" spans="1:14" x14ac:dyDescent="0.2">
      <c r="B55" s="1" t="s">
        <v>24</v>
      </c>
      <c r="C55" s="3">
        <f>'$ Bal History'!C55</f>
        <v>9813384.5199999996</v>
      </c>
      <c r="D55" s="3">
        <f>'$ Bal History'!D55</f>
        <v>10766405.01</v>
      </c>
      <c r="E55" s="3">
        <f>'$ Bal History'!E55</f>
        <v>9236280.5700000003</v>
      </c>
      <c r="F55" s="3">
        <f>'$ Bal History'!F55</f>
        <v>6890210</v>
      </c>
      <c r="G55" s="3">
        <f>'$ Bal History'!G55</f>
        <v>4340595.55</v>
      </c>
      <c r="H55" s="3">
        <f>'$ Bal History'!H55</f>
        <v>2177233.54</v>
      </c>
      <c r="I55" s="3">
        <f>'$ Bal History'!I55</f>
        <v>566592.49</v>
      </c>
      <c r="J55" s="3">
        <f>'$ Bal History'!J55</f>
        <v>1945441.26</v>
      </c>
      <c r="K55" s="3">
        <f>'$ Bal History'!K55</f>
        <v>3993636.27</v>
      </c>
      <c r="L55" s="3">
        <f>'$ Bal History'!L55</f>
        <v>5450860.25</v>
      </c>
      <c r="M55" s="3">
        <f>'$ Bal History'!M55</f>
        <v>6881694.9299999997</v>
      </c>
      <c r="N55" s="3">
        <f>'$ Bal History'!N55</f>
        <v>8265531.7599999998</v>
      </c>
    </row>
    <row r="56" spans="1:14" x14ac:dyDescent="0.2">
      <c r="B56" s="1" t="s">
        <v>25</v>
      </c>
      <c r="C56" s="3">
        <f>'$ Bal History'!C56</f>
        <v>27948001.030000001</v>
      </c>
      <c r="D56" s="3">
        <f>'$ Bal History'!D56</f>
        <v>30414757.68</v>
      </c>
      <c r="E56" s="3">
        <f>'$ Bal History'!E56</f>
        <v>26222915.780000001</v>
      </c>
      <c r="F56" s="3">
        <f>'$ Bal History'!F56</f>
        <v>19194755.450000003</v>
      </c>
      <c r="G56" s="3">
        <f>'$ Bal History'!G56</f>
        <v>12257756.309999999</v>
      </c>
      <c r="H56" s="3">
        <f>'$ Bal History'!H56</f>
        <v>6461598.3700000001</v>
      </c>
      <c r="I56" s="3">
        <f>'$ Bal History'!I56</f>
        <v>1701589.5599999998</v>
      </c>
      <c r="J56" s="3">
        <f>'$ Bal History'!J56</f>
        <v>5734997.0800000001</v>
      </c>
      <c r="K56" s="3">
        <f>'$ Bal History'!K56</f>
        <v>11150836.17</v>
      </c>
      <c r="L56" s="3">
        <f>'$ Bal History'!L56</f>
        <v>15281247.790000001</v>
      </c>
      <c r="M56" s="3">
        <f>'$ Bal History'!M56</f>
        <v>19085545.280000001</v>
      </c>
      <c r="N56" s="3">
        <f>'$ Bal History'!N56</f>
        <v>22981929.050000001</v>
      </c>
    </row>
    <row r="57" spans="1:14" x14ac:dyDescent="0.2">
      <c r="B57" s="1"/>
    </row>
    <row r="58" spans="1:14" x14ac:dyDescent="0.2">
      <c r="A58" s="1"/>
      <c r="B58" s="9" t="s">
        <v>26</v>
      </c>
      <c r="C58" s="3">
        <f>'$ Bal History'!C58</f>
        <v>523383.03999999998</v>
      </c>
      <c r="D58" s="3">
        <f>'$ Bal History'!D58</f>
        <v>325110.37</v>
      </c>
      <c r="E58" s="3">
        <f>'$ Bal History'!E58</f>
        <v>1375632.4</v>
      </c>
      <c r="F58" s="3">
        <f>'$ Bal History'!F58</f>
        <v>7602211.0800000001</v>
      </c>
      <c r="G58" s="3">
        <f>'$ Bal History'!G58</f>
        <v>11177802.720000001</v>
      </c>
      <c r="H58" s="3">
        <f>'$ Bal History'!H58</f>
        <v>12045986.609999999</v>
      </c>
      <c r="I58" s="3">
        <f>'$ Bal History'!I58</f>
        <v>14659493.869999999</v>
      </c>
      <c r="J58" s="3">
        <f>'$ Bal History'!J58</f>
        <v>11253059.859999999</v>
      </c>
      <c r="K58" s="3">
        <f>'$ Bal History'!K58</f>
        <v>11050696.619999999</v>
      </c>
      <c r="L58" s="3">
        <f>'$ Bal History'!L58</f>
        <v>8357043.6500000004</v>
      </c>
      <c r="M58" s="3">
        <f>'$ Bal History'!M58</f>
        <v>6237466.2400000002</v>
      </c>
      <c r="N58" s="3">
        <f>'$ Bal History'!N58</f>
        <v>3983156.69</v>
      </c>
    </row>
    <row r="59" spans="1:14" x14ac:dyDescent="0.2">
      <c r="A59" s="1"/>
      <c r="B59" s="9" t="s">
        <v>27</v>
      </c>
      <c r="C59" s="3">
        <f>'$ Bal History'!C59</f>
        <v>-325986.78999999998</v>
      </c>
      <c r="D59" s="3">
        <f>'$ Bal History'!D59</f>
        <v>-287923.08</v>
      </c>
      <c r="E59" s="3">
        <f>'$ Bal History'!E59</f>
        <v>-245666.8</v>
      </c>
      <c r="F59" s="3">
        <f>'$ Bal History'!F59</f>
        <v>-647231.9</v>
      </c>
      <c r="G59" s="3">
        <f>'$ Bal History'!G59</f>
        <v>-538747.65</v>
      </c>
      <c r="H59" s="3">
        <f>'$ Bal History'!H59</f>
        <v>-448473.73</v>
      </c>
      <c r="I59" s="3">
        <f>'$ Bal History'!I59</f>
        <v>-317064.5</v>
      </c>
      <c r="J59" s="3">
        <f>'$ Bal History'!J59</f>
        <v>-458309.9</v>
      </c>
      <c r="K59" s="3">
        <f>'$ Bal History'!K59</f>
        <v>-570631.37</v>
      </c>
      <c r="L59" s="3">
        <f>'$ Bal History'!L59</f>
        <v>-410763.41</v>
      </c>
      <c r="M59" s="3">
        <f>'$ Bal History'!M59</f>
        <v>-249413.93</v>
      </c>
      <c r="N59" s="3">
        <f>'$ Bal History'!N59</f>
        <v>-265671.43</v>
      </c>
    </row>
    <row r="60" spans="1:14" x14ac:dyDescent="0.2">
      <c r="A60" s="1"/>
      <c r="B60" s="10" t="s">
        <v>28</v>
      </c>
      <c r="C60" s="4">
        <f t="shared" ref="C60:N60" si="3">C56-C58+C59</f>
        <v>27098631.200000003</v>
      </c>
      <c r="D60" s="4">
        <f t="shared" si="3"/>
        <v>29801724.23</v>
      </c>
      <c r="E60" s="4">
        <f t="shared" si="3"/>
        <v>24601616.580000002</v>
      </c>
      <c r="F60" s="4">
        <f t="shared" si="3"/>
        <v>10945312.470000003</v>
      </c>
      <c r="G60" s="4">
        <f t="shared" si="3"/>
        <v>541205.93999999797</v>
      </c>
      <c r="H60" s="4">
        <f t="shared" si="3"/>
        <v>-6032861.9699999988</v>
      </c>
      <c r="I60" s="4">
        <f t="shared" si="3"/>
        <v>-13274968.809999999</v>
      </c>
      <c r="J60" s="4">
        <f t="shared" si="3"/>
        <v>-5976372.6799999997</v>
      </c>
      <c r="K60" s="4">
        <f t="shared" si="3"/>
        <v>-470491.81999999925</v>
      </c>
      <c r="L60" s="4">
        <f t="shared" si="3"/>
        <v>6513440.7300000004</v>
      </c>
      <c r="M60" s="4">
        <f t="shared" si="3"/>
        <v>12598665.110000001</v>
      </c>
      <c r="N60" s="4">
        <f t="shared" si="3"/>
        <v>18733100.93</v>
      </c>
    </row>
    <row r="61" spans="1:14" x14ac:dyDescent="0.2">
      <c r="A61" s="1"/>
      <c r="B61" s="1"/>
    </row>
    <row r="62" spans="1:14" x14ac:dyDescent="0.2">
      <c r="A62" s="1" t="s">
        <v>32</v>
      </c>
      <c r="B62" s="1" t="s">
        <v>18</v>
      </c>
      <c r="C62" s="3">
        <f>'$ Bal History'!C62</f>
        <v>4558208.3499999996</v>
      </c>
      <c r="D62" s="3">
        <f>'$ Bal History'!D62</f>
        <v>5113507.3600000003</v>
      </c>
      <c r="E62" s="3">
        <f>'$ Bal History'!E62</f>
        <v>4737934.84</v>
      </c>
      <c r="F62" s="3">
        <f>'$ Bal History'!F62</f>
        <v>4036402.91</v>
      </c>
      <c r="G62" s="3">
        <f>'$ Bal History'!G62</f>
        <v>2480048.19</v>
      </c>
      <c r="H62" s="3">
        <f>'$ Bal History'!H62</f>
        <v>1370890.79</v>
      </c>
      <c r="I62" s="3">
        <f>'$ Bal History'!I62</f>
        <v>717750.99</v>
      </c>
      <c r="J62" s="3">
        <f>'$ Bal History'!J62</f>
        <v>808601.88</v>
      </c>
      <c r="K62" s="3">
        <f>'$ Bal History'!K62</f>
        <v>1193006.69</v>
      </c>
      <c r="L62" s="3">
        <f>'$ Bal History'!L62</f>
        <v>1584160.1</v>
      </c>
      <c r="M62" s="3">
        <f>'$ Bal History'!M62</f>
        <v>1996704.56</v>
      </c>
      <c r="N62" s="3">
        <f>'$ Bal History'!N62</f>
        <v>2556556.92</v>
      </c>
    </row>
    <row r="63" spans="1:14" x14ac:dyDescent="0.2">
      <c r="B63" s="1" t="s">
        <v>19</v>
      </c>
      <c r="C63" s="3">
        <f>'$ Bal History'!C63</f>
        <v>6216569.4199999999</v>
      </c>
      <c r="D63" s="3">
        <f>'$ Bal History'!D63</f>
        <v>7036474.2300000004</v>
      </c>
      <c r="E63" s="3">
        <f>'$ Bal History'!E63</f>
        <v>6524476.1399999997</v>
      </c>
      <c r="F63" s="3">
        <f>'$ Bal History'!F63</f>
        <v>5318705.97</v>
      </c>
      <c r="G63" s="3">
        <f>'$ Bal History'!G63</f>
        <v>3811518.04</v>
      </c>
      <c r="H63" s="3">
        <f>'$ Bal History'!H63</f>
        <v>2362169.91</v>
      </c>
      <c r="I63" s="3">
        <f>'$ Bal History'!I63</f>
        <v>1880097.22</v>
      </c>
      <c r="J63" s="3">
        <f>'$ Bal History'!J63</f>
        <v>1880097.22</v>
      </c>
      <c r="K63" s="3">
        <f>'$ Bal History'!K63</f>
        <v>2283981.25</v>
      </c>
      <c r="L63" s="3">
        <f>'$ Bal History'!L63</f>
        <v>2768323.03</v>
      </c>
      <c r="M63" s="3">
        <f>'$ Bal History'!M63</f>
        <v>3321335.07</v>
      </c>
      <c r="N63" s="3">
        <f>'$ Bal History'!N63</f>
        <v>3933249.03</v>
      </c>
    </row>
    <row r="64" spans="1:14" x14ac:dyDescent="0.2">
      <c r="B64" s="1" t="s">
        <v>20</v>
      </c>
      <c r="C64" s="3">
        <f>'$ Bal History'!C64</f>
        <v>2772468.04</v>
      </c>
      <c r="D64" s="3">
        <f>'$ Bal History'!D64</f>
        <v>3137216.57</v>
      </c>
      <c r="E64" s="3">
        <f>'$ Bal History'!E64</f>
        <v>3137216.57</v>
      </c>
      <c r="F64" s="3">
        <f>'$ Bal History'!F64</f>
        <v>3137216.57</v>
      </c>
      <c r="G64" s="3">
        <f>'$ Bal History'!G64</f>
        <v>3137216.57</v>
      </c>
      <c r="H64" s="3">
        <f>'$ Bal History'!H64</f>
        <v>3137216.57</v>
      </c>
      <c r="I64" s="3">
        <f>'$ Bal History'!I64</f>
        <v>3137216.57</v>
      </c>
      <c r="J64" s="3">
        <f>'$ Bal History'!J64</f>
        <v>3137216.57</v>
      </c>
      <c r="K64" s="3">
        <f>'$ Bal History'!K64</f>
        <v>3137216.57</v>
      </c>
      <c r="L64" s="3">
        <f>'$ Bal History'!L64</f>
        <v>3137216.57</v>
      </c>
      <c r="M64" s="3">
        <f>'$ Bal History'!M64</f>
        <v>3137216.57</v>
      </c>
      <c r="N64" s="3">
        <f>'$ Bal History'!N64</f>
        <v>3137216.57</v>
      </c>
    </row>
    <row r="65" spans="1:14" x14ac:dyDescent="0.2">
      <c r="A65" s="1"/>
      <c r="B65" s="1" t="s">
        <v>21</v>
      </c>
      <c r="C65" s="3">
        <f>'$ Bal History'!C65</f>
        <v>1071285.3600000001</v>
      </c>
      <c r="D65" s="3">
        <f>'$ Bal History'!D65</f>
        <v>1213103.04</v>
      </c>
      <c r="E65" s="3">
        <f>'$ Bal History'!E65</f>
        <v>1027579.41</v>
      </c>
      <c r="F65" s="3">
        <f>'$ Bal History'!F65</f>
        <v>594550.38</v>
      </c>
      <c r="G65" s="3">
        <f>'$ Bal History'!G65</f>
        <v>561868.26</v>
      </c>
      <c r="H65" s="3">
        <f>'$ Bal History'!H65</f>
        <v>306901.09000000003</v>
      </c>
      <c r="I65" s="3">
        <f>'$ Bal History'!I65</f>
        <v>269970.38</v>
      </c>
      <c r="J65" s="3">
        <f>'$ Bal History'!J65</f>
        <v>269970.38</v>
      </c>
      <c r="K65" s="3">
        <f>'$ Bal History'!K65</f>
        <v>344309.6</v>
      </c>
      <c r="L65" s="3">
        <f>'$ Bal History'!L65</f>
        <v>433713.78</v>
      </c>
      <c r="M65" s="3">
        <f>'$ Bal History'!M65</f>
        <v>535569.67000000004</v>
      </c>
      <c r="N65" s="3">
        <f>'$ Bal History'!N65</f>
        <v>648201.99</v>
      </c>
    </row>
    <row r="66" spans="1:14" x14ac:dyDescent="0.2">
      <c r="B66" s="1" t="s">
        <v>22</v>
      </c>
      <c r="C66" s="3">
        <f>'$ Bal History'!C66</f>
        <v>1603213.06</v>
      </c>
      <c r="D66" s="3">
        <f>'$ Bal History'!D66</f>
        <v>1814676.54</v>
      </c>
      <c r="E66" s="3">
        <f>'$ Bal History'!E66</f>
        <v>1538364.13</v>
      </c>
      <c r="F66" s="3">
        <f>'$ Bal History'!F66</f>
        <v>892004.47</v>
      </c>
      <c r="G66" s="3">
        <f>'$ Bal History'!G66</f>
        <v>844363.64</v>
      </c>
      <c r="H66" s="3">
        <f>'$ Bal History'!H66</f>
        <v>461888.45</v>
      </c>
      <c r="I66" s="3">
        <f>'$ Bal History'!I66</f>
        <v>406649.05</v>
      </c>
      <c r="J66" s="3">
        <f>'$ Bal History'!J66</f>
        <v>406649.05</v>
      </c>
      <c r="K66" s="3">
        <f>'$ Bal History'!K66</f>
        <v>516746.47</v>
      </c>
      <c r="L66" s="3">
        <f>'$ Bal History'!L66</f>
        <v>648884.34</v>
      </c>
      <c r="M66" s="3">
        <f>'$ Bal History'!M66</f>
        <v>799693.21</v>
      </c>
      <c r="N66" s="3">
        <f>'$ Bal History'!N66</f>
        <v>966633.24</v>
      </c>
    </row>
    <row r="67" spans="1:14" x14ac:dyDescent="0.2">
      <c r="B67" s="1" t="s">
        <v>23</v>
      </c>
      <c r="C67" s="3">
        <f>'$ Bal History'!C67</f>
        <v>789476.71</v>
      </c>
      <c r="D67" s="3">
        <f>'$ Bal History'!D67</f>
        <v>893467.9</v>
      </c>
      <c r="E67" s="3">
        <f>'$ Bal History'!E67</f>
        <v>826858.76</v>
      </c>
      <c r="F67" s="3">
        <f>'$ Bal History'!F67</f>
        <v>669688.49</v>
      </c>
      <c r="G67" s="3">
        <f>'$ Bal History'!G67</f>
        <v>473325.92</v>
      </c>
      <c r="H67" s="3">
        <f>'$ Bal History'!H67</f>
        <v>284595.90000000002</v>
      </c>
      <c r="I67" s="3">
        <f>'$ Bal History'!I67</f>
        <v>238932.88</v>
      </c>
      <c r="J67" s="3">
        <f>'$ Bal History'!J67</f>
        <v>238932.88</v>
      </c>
      <c r="K67" s="3">
        <f>'$ Bal History'!K67</f>
        <v>290125.21000000002</v>
      </c>
      <c r="L67" s="3">
        <f>'$ Bal History'!L67</f>
        <v>351488.2</v>
      </c>
      <c r="M67" s="3">
        <f>'$ Bal History'!M67</f>
        <v>421582.52</v>
      </c>
      <c r="N67" s="3">
        <f>'$ Bal History'!N67</f>
        <v>499142.66</v>
      </c>
    </row>
    <row r="68" spans="1:14" x14ac:dyDescent="0.2">
      <c r="B68" s="1" t="s">
        <v>24</v>
      </c>
      <c r="C68" s="3">
        <f>'$ Bal History'!C68</f>
        <v>9537039.8499999996</v>
      </c>
      <c r="D68" s="3">
        <f>'$ Bal History'!D68</f>
        <v>10795065.99</v>
      </c>
      <c r="E68" s="3">
        <f>'$ Bal History'!E68</f>
        <v>9990493.7200000007</v>
      </c>
      <c r="F68" s="3">
        <f>'$ Bal History'!F68</f>
        <v>8091413.3499999996</v>
      </c>
      <c r="G68" s="3">
        <f>'$ Bal History'!G68</f>
        <v>5719465.1100000003</v>
      </c>
      <c r="H68" s="3">
        <f>'$ Bal History'!H68</f>
        <v>3439005.59</v>
      </c>
      <c r="I68" s="3">
        <f>'$ Bal History'!I68</f>
        <v>2887360.89</v>
      </c>
      <c r="J68" s="3">
        <f>'$ Bal History'!J68</f>
        <v>2887360.89</v>
      </c>
      <c r="K68" s="3">
        <f>'$ Bal History'!K68</f>
        <v>3506842.23</v>
      </c>
      <c r="L68" s="3">
        <f>'$ Bal History'!L68</f>
        <v>4249690.4400000004</v>
      </c>
      <c r="M68" s="3">
        <f>'$ Bal History'!M68</f>
        <v>5097905.8099999996</v>
      </c>
      <c r="N68" s="3">
        <f>'$ Bal History'!N68</f>
        <v>6036465.5300000003</v>
      </c>
    </row>
    <row r="69" spans="1:14" x14ac:dyDescent="0.2">
      <c r="B69" s="1" t="s">
        <v>25</v>
      </c>
      <c r="C69" s="3">
        <f>'$ Bal History'!C69</f>
        <v>26548260.789999999</v>
      </c>
      <c r="D69" s="3">
        <f>'$ Bal History'!D69</f>
        <v>30003511.629999995</v>
      </c>
      <c r="E69" s="3">
        <f>'$ Bal History'!E69</f>
        <v>27782923.57</v>
      </c>
      <c r="F69" s="3">
        <f>'$ Bal History'!F69</f>
        <v>22739982.140000001</v>
      </c>
      <c r="G69" s="3">
        <f>'$ Bal History'!G69</f>
        <v>17027805.73</v>
      </c>
      <c r="H69" s="3">
        <f>'$ Bal History'!H69</f>
        <v>11362668.300000001</v>
      </c>
      <c r="I69" s="3">
        <f>'$ Bal History'!I69</f>
        <v>9537977.9799999986</v>
      </c>
      <c r="J69" s="3">
        <f>'$ Bal History'!J69</f>
        <v>9628828.8699999992</v>
      </c>
      <c r="K69" s="3">
        <f>'$ Bal History'!K69</f>
        <v>11272228.02</v>
      </c>
      <c r="L69" s="3">
        <f>'$ Bal History'!L69</f>
        <v>13173476.460000001</v>
      </c>
      <c r="M69" s="3">
        <f>'$ Bal History'!M69</f>
        <v>15310007.409999996</v>
      </c>
      <c r="N69" s="3">
        <f>'$ Bal History'!N69</f>
        <v>17777465.940000001</v>
      </c>
    </row>
    <row r="70" spans="1:14" x14ac:dyDescent="0.2">
      <c r="B70" s="1"/>
    </row>
    <row r="71" spans="1:14" x14ac:dyDescent="0.2">
      <c r="A71" s="1"/>
      <c r="B71" s="9" t="s">
        <v>26</v>
      </c>
      <c r="C71" s="3">
        <f>'$ Bal History'!C71</f>
        <v>1503388.44</v>
      </c>
      <c r="D71" s="3">
        <f>'$ Bal History'!D71</f>
        <v>1295549.99</v>
      </c>
      <c r="E71" s="3">
        <f>'$ Bal History'!E71</f>
        <v>1669568.95</v>
      </c>
      <c r="F71" s="3">
        <f>'$ Bal History'!F71</f>
        <v>2802239.22</v>
      </c>
      <c r="G71" s="3">
        <f>'$ Bal History'!G71</f>
        <v>4086169.71</v>
      </c>
      <c r="H71" s="3">
        <f>'$ Bal History'!H71</f>
        <v>5058955.1100000003</v>
      </c>
      <c r="I71" s="3">
        <f>'$ Bal History'!I71</f>
        <v>5924802.7599999998</v>
      </c>
      <c r="J71" s="3">
        <f>'$ Bal History'!J71</f>
        <v>6155391.2300000004</v>
      </c>
      <c r="K71" s="3">
        <f>'$ Bal History'!K71</f>
        <v>6522603.75</v>
      </c>
      <c r="L71" s="3">
        <f>'$ Bal History'!L71</f>
        <v>5111589.25</v>
      </c>
      <c r="M71" s="3">
        <f>'$ Bal History'!M71</f>
        <v>3414660.62</v>
      </c>
      <c r="N71" s="3">
        <f>'$ Bal History'!N71</f>
        <v>3102012.15</v>
      </c>
    </row>
    <row r="72" spans="1:14" x14ac:dyDescent="0.2">
      <c r="A72" s="1"/>
      <c r="B72" s="9" t="s">
        <v>27</v>
      </c>
      <c r="C72" s="3">
        <f>'$ Bal History'!C72</f>
        <v>-260828.97</v>
      </c>
      <c r="D72" s="3">
        <f>'$ Bal History'!D72</f>
        <v>-233028.07</v>
      </c>
      <c r="E72" s="3">
        <f>'$ Bal History'!E72</f>
        <v>-327755.03999999998</v>
      </c>
      <c r="F72" s="3">
        <f>'$ Bal History'!F72</f>
        <v>-346821</v>
      </c>
      <c r="G72" s="3">
        <f>'$ Bal History'!G72</f>
        <v>-330313.65000000002</v>
      </c>
      <c r="H72" s="3">
        <f>'$ Bal History'!H72</f>
        <v>-399452.3</v>
      </c>
      <c r="I72" s="3">
        <f>'$ Bal History'!I72</f>
        <v>-245095.53</v>
      </c>
      <c r="J72" s="3">
        <f>'$ Bal History'!J72</f>
        <v>-197262.47</v>
      </c>
      <c r="K72" s="3">
        <f>'$ Bal History'!K72</f>
        <v>-149260.32</v>
      </c>
      <c r="L72" s="3">
        <f>'$ Bal History'!L72</f>
        <v>-272472.90999999997</v>
      </c>
      <c r="M72" s="3">
        <f>'$ Bal History'!M72</f>
        <v>-251485.66</v>
      </c>
      <c r="N72" s="3">
        <f>'$ Bal History'!N72</f>
        <v>-197933.16</v>
      </c>
    </row>
    <row r="73" spans="1:14" x14ac:dyDescent="0.2">
      <c r="A73" s="1"/>
      <c r="B73" s="10" t="s">
        <v>28</v>
      </c>
      <c r="C73" s="4">
        <f t="shared" ref="C73:N73" si="4">C69-C71+C72</f>
        <v>24784043.379999999</v>
      </c>
      <c r="D73" s="4">
        <f t="shared" si="4"/>
        <v>28474933.569999997</v>
      </c>
      <c r="E73" s="4">
        <f t="shared" si="4"/>
        <v>25785599.580000002</v>
      </c>
      <c r="F73" s="4">
        <f t="shared" si="4"/>
        <v>19590921.920000002</v>
      </c>
      <c r="G73" s="4">
        <f t="shared" si="4"/>
        <v>12611322.369999999</v>
      </c>
      <c r="H73" s="4">
        <f t="shared" si="4"/>
        <v>5904260.8900000006</v>
      </c>
      <c r="I73" s="4">
        <f t="shared" si="4"/>
        <v>3368079.689999999</v>
      </c>
      <c r="J73" s="4">
        <f t="shared" si="4"/>
        <v>3276175.1699999985</v>
      </c>
      <c r="K73" s="4">
        <f t="shared" si="4"/>
        <v>4600363.9499999993</v>
      </c>
      <c r="L73" s="4">
        <f t="shared" si="4"/>
        <v>7789414.3000000007</v>
      </c>
      <c r="M73" s="4">
        <f t="shared" si="4"/>
        <v>11643861.129999995</v>
      </c>
      <c r="N73" s="4">
        <f t="shared" si="4"/>
        <v>14477520.630000001</v>
      </c>
    </row>
    <row r="74" spans="1:14" x14ac:dyDescent="0.2">
      <c r="A74" s="1"/>
      <c r="B74" s="1"/>
    </row>
    <row r="75" spans="1:14" x14ac:dyDescent="0.2">
      <c r="A75" s="1" t="s">
        <v>33</v>
      </c>
      <c r="B75" s="1" t="s">
        <v>18</v>
      </c>
      <c r="C75" s="4">
        <v>3032290.93</v>
      </c>
      <c r="D75" s="4">
        <v>3311941.82</v>
      </c>
      <c r="E75" s="4">
        <v>2813607.89</v>
      </c>
      <c r="F75" s="4">
        <v>2425007.2599999998</v>
      </c>
      <c r="G75" s="4">
        <v>1384483.96</v>
      </c>
      <c r="H75" s="3">
        <v>551625.16</v>
      </c>
      <c r="I75" s="3">
        <v>283675.31</v>
      </c>
      <c r="J75" s="3">
        <v>893431.68</v>
      </c>
      <c r="K75" s="3">
        <v>1595701.3</v>
      </c>
      <c r="L75" s="3">
        <v>2374154.94</v>
      </c>
      <c r="M75" s="3">
        <v>2974486.92</v>
      </c>
      <c r="N75" s="3">
        <v>3534936.25</v>
      </c>
    </row>
    <row r="76" spans="1:14" x14ac:dyDescent="0.2">
      <c r="B76" s="1" t="s">
        <v>19</v>
      </c>
      <c r="C76" s="4">
        <v>4457657.76</v>
      </c>
      <c r="D76" s="4">
        <v>5063657.37</v>
      </c>
      <c r="E76" s="4">
        <v>4695213.99</v>
      </c>
      <c r="F76" s="4">
        <v>3827593.33</v>
      </c>
      <c r="G76" s="4">
        <v>2743044.47</v>
      </c>
      <c r="H76" s="3">
        <v>1700053.83</v>
      </c>
      <c r="I76" s="3">
        <v>252965.53</v>
      </c>
      <c r="J76" s="3">
        <v>1118609.1399999999</v>
      </c>
      <c r="K76" s="3">
        <v>2023188.24</v>
      </c>
      <c r="L76" s="3">
        <v>3123808.26</v>
      </c>
      <c r="M76" s="3">
        <v>3988489.66</v>
      </c>
      <c r="N76" s="3">
        <v>4795579.5999999996</v>
      </c>
    </row>
    <row r="77" spans="1:14" x14ac:dyDescent="0.2">
      <c r="B77" s="1" t="s">
        <v>20</v>
      </c>
      <c r="C77" s="4">
        <v>3137216.57</v>
      </c>
      <c r="D77" s="4">
        <v>3137216.57</v>
      </c>
      <c r="E77" s="4">
        <v>2902226.05</v>
      </c>
      <c r="F77" s="4">
        <v>2352570.02</v>
      </c>
      <c r="G77" s="4">
        <v>1662325.19</v>
      </c>
      <c r="H77" s="3">
        <v>648890.81000000006</v>
      </c>
      <c r="I77" s="3">
        <v>165126.47</v>
      </c>
      <c r="J77" s="3">
        <v>549158.27</v>
      </c>
      <c r="K77" s="3">
        <v>965344.43</v>
      </c>
      <c r="L77" s="3">
        <v>1380515.33</v>
      </c>
      <c r="M77" s="3">
        <v>1706919.07</v>
      </c>
      <c r="N77" s="3">
        <v>2036758.92</v>
      </c>
    </row>
    <row r="78" spans="1:14" x14ac:dyDescent="0.2">
      <c r="B78" s="1" t="s">
        <v>21</v>
      </c>
      <c r="C78" s="4">
        <v>743215.27</v>
      </c>
      <c r="D78" s="4">
        <v>853995.6</v>
      </c>
      <c r="E78" s="4">
        <v>789042.44</v>
      </c>
      <c r="F78" s="4">
        <v>638046.6</v>
      </c>
      <c r="G78" s="4">
        <v>448396.25</v>
      </c>
      <c r="H78" s="3">
        <v>172599.92</v>
      </c>
      <c r="I78" s="3">
        <v>43272.639999999999</v>
      </c>
      <c r="J78" s="3">
        <v>193965.82</v>
      </c>
      <c r="K78" s="3">
        <v>355027.47</v>
      </c>
      <c r="L78" s="3">
        <v>517627.31</v>
      </c>
      <c r="M78" s="3">
        <v>645358.41</v>
      </c>
      <c r="N78" s="3">
        <v>773839.12</v>
      </c>
    </row>
    <row r="79" spans="1:14" x14ac:dyDescent="0.2">
      <c r="B79" s="1" t="s">
        <v>22</v>
      </c>
      <c r="C79" s="3">
        <v>1109679.96</v>
      </c>
      <c r="D79" s="3">
        <v>1274458.53</v>
      </c>
      <c r="E79" s="3">
        <v>1178388.93</v>
      </c>
      <c r="F79" s="3">
        <v>954179.26</v>
      </c>
      <c r="G79" s="3">
        <v>672388.6</v>
      </c>
      <c r="H79" s="3">
        <v>261077.72</v>
      </c>
      <c r="I79" s="3">
        <v>66187.95</v>
      </c>
      <c r="J79" s="3">
        <v>288971.31</v>
      </c>
      <c r="K79" s="3">
        <v>529889.73</v>
      </c>
      <c r="L79" s="3">
        <v>770674.96</v>
      </c>
      <c r="M79" s="3">
        <v>959955.47</v>
      </c>
      <c r="N79" s="3">
        <v>1151109.6399999999</v>
      </c>
    </row>
    <row r="80" spans="1:14" x14ac:dyDescent="0.2">
      <c r="B80" s="1" t="s">
        <v>23</v>
      </c>
      <c r="C80" s="4">
        <v>565581.88</v>
      </c>
      <c r="D80" s="4">
        <v>642390.16</v>
      </c>
      <c r="E80" s="4">
        <v>594490.09</v>
      </c>
      <c r="F80" s="4">
        <v>481486.37</v>
      </c>
      <c r="G80" s="4">
        <v>340369.98</v>
      </c>
      <c r="H80" s="3">
        <v>234222.72</v>
      </c>
      <c r="I80" s="3">
        <v>33818.47</v>
      </c>
      <c r="J80" s="3">
        <v>143301.22</v>
      </c>
      <c r="K80" s="3">
        <v>261870.27</v>
      </c>
      <c r="L80" s="3">
        <v>380230.40000000002</v>
      </c>
      <c r="M80" s="3">
        <v>473218.31</v>
      </c>
      <c r="N80" s="3">
        <v>567187.79</v>
      </c>
    </row>
    <row r="81" spans="1:14" x14ac:dyDescent="0.2">
      <c r="B81" s="1" t="s">
        <v>24</v>
      </c>
      <c r="C81" s="4">
        <v>6840765.5199999996</v>
      </c>
      <c r="D81" s="4">
        <v>7770226.96</v>
      </c>
      <c r="E81" s="4">
        <v>7191109.7400000002</v>
      </c>
      <c r="F81" s="4">
        <v>5824119.1100000003</v>
      </c>
      <c r="G81" s="4">
        <v>4116739.61</v>
      </c>
      <c r="H81" s="3">
        <v>2833279.39</v>
      </c>
      <c r="I81" s="3">
        <v>408930.3</v>
      </c>
      <c r="J81" s="3">
        <v>1733390.85</v>
      </c>
      <c r="K81" s="3">
        <v>3168793.03</v>
      </c>
      <c r="L81" s="3">
        <v>4600647.0599999996</v>
      </c>
      <c r="M81" s="3">
        <v>5726396.2999999998</v>
      </c>
      <c r="N81" s="3">
        <v>6863994.9900000002</v>
      </c>
    </row>
    <row r="82" spans="1:14" x14ac:dyDescent="0.2">
      <c r="B82" s="1" t="s">
        <v>25</v>
      </c>
      <c r="C82" s="4">
        <v>19886407.890000001</v>
      </c>
      <c r="D82" s="4">
        <v>22053887.009999998</v>
      </c>
      <c r="E82" s="4">
        <v>20164079.129999999</v>
      </c>
      <c r="F82" s="4">
        <v>16503001.949999999</v>
      </c>
      <c r="G82" s="4">
        <v>11367748.059999999</v>
      </c>
      <c r="H82" s="3">
        <v>6401749.5500000007</v>
      </c>
      <c r="I82" s="3">
        <v>1253976.67</v>
      </c>
      <c r="J82" s="3">
        <v>4920828.29</v>
      </c>
      <c r="K82" s="3">
        <v>8899814.4699999988</v>
      </c>
      <c r="L82" s="3">
        <v>13147658.259999998</v>
      </c>
      <c r="M82" s="3">
        <v>16474824.140000001</v>
      </c>
      <c r="N82" s="3">
        <v>19723406.310000002</v>
      </c>
    </row>
    <row r="83" spans="1:14" x14ac:dyDescent="0.2">
      <c r="B83" s="1"/>
      <c r="H83" s="3"/>
      <c r="I83" s="3"/>
      <c r="J83" s="3"/>
      <c r="K83" s="3"/>
      <c r="L83" s="3"/>
      <c r="M83" s="3"/>
      <c r="N83" s="3"/>
    </row>
    <row r="84" spans="1:14" x14ac:dyDescent="0.2">
      <c r="B84" s="1" t="s">
        <v>26</v>
      </c>
      <c r="C84" s="4">
        <v>2262999.48</v>
      </c>
      <c r="D84" s="4">
        <v>978728.46</v>
      </c>
      <c r="E84" s="4">
        <v>3220680.6</v>
      </c>
      <c r="F84" s="4">
        <v>4231678.3499999996</v>
      </c>
      <c r="G84" s="4">
        <v>8394817.9600000009</v>
      </c>
      <c r="H84" s="3">
        <v>11456846.460000001</v>
      </c>
      <c r="I84" s="3">
        <v>15278400.07</v>
      </c>
      <c r="J84" s="3">
        <v>13590388.880000001</v>
      </c>
      <c r="K84" s="3">
        <v>10265818.18</v>
      </c>
      <c r="L84" s="3">
        <v>7644159.6799999997</v>
      </c>
      <c r="M84" s="3">
        <v>5691392.2599999998</v>
      </c>
      <c r="N84" s="3">
        <v>3460055.38</v>
      </c>
    </row>
    <row r="85" spans="1:14" x14ac:dyDescent="0.2">
      <c r="B85" s="1" t="s">
        <v>27</v>
      </c>
      <c r="C85" s="4">
        <v>-121858.11</v>
      </c>
      <c r="D85" s="4">
        <v>-55140.97</v>
      </c>
      <c r="E85" s="4">
        <v>-177410.97</v>
      </c>
      <c r="F85" s="4">
        <v>-302612.3</v>
      </c>
      <c r="G85" s="4">
        <v>-275596.46999999997</v>
      </c>
      <c r="H85" s="3">
        <v>-349166.74</v>
      </c>
      <c r="I85" s="3">
        <v>-392570.73</v>
      </c>
      <c r="J85" s="3">
        <v>-173218.81</v>
      </c>
      <c r="K85" s="3">
        <v>-262559.03000000003</v>
      </c>
      <c r="L85" s="3">
        <v>-231546.04</v>
      </c>
      <c r="M85" s="3">
        <v>-65326.25</v>
      </c>
      <c r="N85" s="3">
        <v>-202867.61</v>
      </c>
    </row>
    <row r="86" spans="1:14" x14ac:dyDescent="0.2">
      <c r="B86" s="10" t="s">
        <v>28</v>
      </c>
      <c r="C86" s="4">
        <f t="shared" ref="C86:N86" si="5">C82-C84+C85</f>
        <v>17501550.300000001</v>
      </c>
      <c r="D86" s="4">
        <f t="shared" si="5"/>
        <v>21020017.579999998</v>
      </c>
      <c r="E86" s="4">
        <f t="shared" si="5"/>
        <v>16765987.559999997</v>
      </c>
      <c r="F86" s="4">
        <f t="shared" si="5"/>
        <v>11968711.299999999</v>
      </c>
      <c r="G86" s="4">
        <f t="shared" si="5"/>
        <v>2697333.629999998</v>
      </c>
      <c r="H86" s="4">
        <f t="shared" si="5"/>
        <v>-5404263.6500000004</v>
      </c>
      <c r="I86" s="4">
        <f t="shared" si="5"/>
        <v>-14416994.130000001</v>
      </c>
      <c r="J86" s="4">
        <f t="shared" si="5"/>
        <v>-8842779.4000000004</v>
      </c>
      <c r="K86" s="4">
        <f t="shared" si="5"/>
        <v>-1628562.7400000009</v>
      </c>
      <c r="L86" s="4">
        <f t="shared" si="5"/>
        <v>5271952.5399999982</v>
      </c>
      <c r="M86" s="4">
        <f t="shared" si="5"/>
        <v>10718105.630000001</v>
      </c>
      <c r="N86" s="4">
        <f t="shared" si="5"/>
        <v>16060483.320000004</v>
      </c>
    </row>
    <row r="87" spans="1:14" x14ac:dyDescent="0.2">
      <c r="B87" s="1"/>
    </row>
    <row r="88" spans="1:14" x14ac:dyDescent="0.2">
      <c r="A88" s="1" t="s">
        <v>35</v>
      </c>
      <c r="B88" s="1" t="s">
        <v>18</v>
      </c>
      <c r="C88" s="4">
        <v>4141976.78</v>
      </c>
      <c r="D88" s="4">
        <v>4682410.74</v>
      </c>
      <c r="E88" s="4">
        <v>3864996.79</v>
      </c>
      <c r="F88" s="4">
        <v>3049731.91</v>
      </c>
      <c r="G88" s="4">
        <v>1699569.59</v>
      </c>
      <c r="H88" s="4">
        <v>333155.86</v>
      </c>
      <c r="I88" s="4">
        <v>1327697.2</v>
      </c>
      <c r="J88" s="4">
        <v>1754742.27</v>
      </c>
      <c r="K88" s="4">
        <v>2631226.6800000002</v>
      </c>
      <c r="L88" s="4">
        <v>3421578.78</v>
      </c>
      <c r="M88" s="4">
        <v>3933020.2</v>
      </c>
      <c r="N88" s="4">
        <v>4663930.5</v>
      </c>
    </row>
    <row r="89" spans="1:14" x14ac:dyDescent="0.2">
      <c r="B89" s="1" t="s">
        <v>19</v>
      </c>
      <c r="C89" s="4">
        <v>5626648.3499999996</v>
      </c>
      <c r="D89" s="4">
        <v>6442874.29</v>
      </c>
      <c r="E89" s="4">
        <v>5974093.8799999999</v>
      </c>
      <c r="F89" s="4">
        <v>4870144.18</v>
      </c>
      <c r="G89" s="4">
        <v>3384368.5</v>
      </c>
      <c r="H89" s="4">
        <v>1083925.83</v>
      </c>
      <c r="I89" s="4">
        <v>1846550.98</v>
      </c>
      <c r="J89" s="4">
        <v>2773658.93</v>
      </c>
      <c r="K89" s="4">
        <v>3786767.74</v>
      </c>
      <c r="L89" s="4">
        <v>4655398.16</v>
      </c>
      <c r="M89" s="4">
        <v>5484645.2699999996</v>
      </c>
      <c r="N89" s="4">
        <v>6249946.6900000004</v>
      </c>
    </row>
    <row r="90" spans="1:14" x14ac:dyDescent="0.2">
      <c r="B90" s="1" t="s">
        <v>20</v>
      </c>
      <c r="C90" s="4">
        <v>2377237.02</v>
      </c>
      <c r="D90" s="4">
        <v>2733935.03</v>
      </c>
      <c r="E90" s="4">
        <v>2529145.7599999998</v>
      </c>
      <c r="F90" s="4">
        <v>2050132.14</v>
      </c>
      <c r="G90" s="4">
        <v>1429071.43</v>
      </c>
      <c r="H90" s="4">
        <v>532650.63</v>
      </c>
      <c r="I90" s="4">
        <v>784171.36</v>
      </c>
      <c r="J90" s="4">
        <v>1172187.8</v>
      </c>
      <c r="K90" s="4">
        <v>1615059.7</v>
      </c>
      <c r="L90" s="4">
        <v>1981024.84</v>
      </c>
      <c r="M90" s="4">
        <v>2382600.39</v>
      </c>
      <c r="N90" s="4">
        <v>2720931.36</v>
      </c>
    </row>
    <row r="91" spans="1:14" x14ac:dyDescent="0.2">
      <c r="B91" s="1" t="s">
        <v>21</v>
      </c>
      <c r="C91" s="4">
        <v>902560.11</v>
      </c>
      <c r="D91" s="4">
        <v>1040292.68</v>
      </c>
      <c r="E91" s="4">
        <v>960774.18</v>
      </c>
      <c r="F91" s="4">
        <v>776490.59</v>
      </c>
      <c r="G91" s="4">
        <v>534398.77</v>
      </c>
      <c r="H91" s="4">
        <v>384002.19</v>
      </c>
      <c r="I91" s="4">
        <v>355051.73</v>
      </c>
      <c r="J91" s="4">
        <v>497203.77</v>
      </c>
      <c r="K91" s="4">
        <v>655916.36</v>
      </c>
      <c r="L91" s="4">
        <v>780622.79</v>
      </c>
      <c r="M91" s="4">
        <v>933018.89</v>
      </c>
      <c r="N91" s="4">
        <v>1046879.03</v>
      </c>
    </row>
    <row r="92" spans="1:14" x14ac:dyDescent="0.2">
      <c r="B92" s="1" t="s">
        <v>22</v>
      </c>
      <c r="C92" s="4">
        <v>1347406.31</v>
      </c>
      <c r="D92" s="4">
        <v>1553934.22</v>
      </c>
      <c r="E92" s="4">
        <v>1436993.82</v>
      </c>
      <c r="F92" s="4">
        <v>1164096.77</v>
      </c>
      <c r="G92" s="4">
        <v>795277.56</v>
      </c>
      <c r="H92" s="4">
        <v>297852.24</v>
      </c>
      <c r="I92" s="4">
        <v>469391.42</v>
      </c>
      <c r="J92" s="4">
        <v>696332.65</v>
      </c>
      <c r="K92" s="4">
        <v>949575.23</v>
      </c>
      <c r="L92" s="4">
        <v>1154252.18</v>
      </c>
      <c r="M92" s="4">
        <v>1385080.6</v>
      </c>
      <c r="N92" s="4">
        <v>1574512.65</v>
      </c>
    </row>
    <row r="93" spans="1:14" x14ac:dyDescent="0.2">
      <c r="B93" s="1" t="s">
        <v>23</v>
      </c>
      <c r="C93" s="4">
        <v>664253.92000000004</v>
      </c>
      <c r="D93" s="4">
        <v>765875.14</v>
      </c>
      <c r="E93" s="4">
        <v>708768.43</v>
      </c>
      <c r="F93" s="4">
        <v>574044.79</v>
      </c>
      <c r="G93" s="4">
        <v>412901.77</v>
      </c>
      <c r="H93" s="4">
        <v>98051.97</v>
      </c>
      <c r="I93" s="4">
        <v>197410.3</v>
      </c>
      <c r="J93" s="4">
        <v>320406.24</v>
      </c>
      <c r="K93" s="4">
        <v>455437.05</v>
      </c>
      <c r="L93" s="4">
        <v>566947.94999999995</v>
      </c>
      <c r="M93" s="4">
        <v>681030.45</v>
      </c>
      <c r="N93" s="4">
        <v>781380.95</v>
      </c>
    </row>
    <row r="94" spans="1:14" x14ac:dyDescent="0.2">
      <c r="B94" s="1" t="s">
        <v>24</v>
      </c>
      <c r="C94" s="4">
        <v>8038246.2199999997</v>
      </c>
      <c r="D94" s="4">
        <v>9268477.1899999995</v>
      </c>
      <c r="E94" s="4">
        <v>8577686.5</v>
      </c>
      <c r="F94" s="4">
        <v>6947093.6399999997</v>
      </c>
      <c r="G94" s="4">
        <v>5034998.6100000003</v>
      </c>
      <c r="H94" s="4">
        <v>2210806.62</v>
      </c>
      <c r="I94" s="4">
        <v>2588428.13</v>
      </c>
      <c r="J94" s="4">
        <v>3996363.45</v>
      </c>
      <c r="K94" s="4">
        <v>5563822.0800000001</v>
      </c>
      <c r="L94" s="4">
        <v>6850342.9100000001</v>
      </c>
      <c r="M94" s="4">
        <v>8234428.0300000003</v>
      </c>
      <c r="N94" s="4">
        <v>9413630.8499999996</v>
      </c>
    </row>
    <row r="95" spans="1:14" x14ac:dyDescent="0.2">
      <c r="B95" s="1" t="s">
        <v>25</v>
      </c>
      <c r="C95" s="4">
        <v>23098328.709999997</v>
      </c>
      <c r="D95" s="4">
        <v>26487799.289999999</v>
      </c>
      <c r="E95" s="4">
        <v>24052459.359999999</v>
      </c>
      <c r="F95" s="4">
        <v>19431734.02</v>
      </c>
      <c r="G95" s="4">
        <v>13290586.23</v>
      </c>
      <c r="H95" s="4">
        <v>4940445.34</v>
      </c>
      <c r="I95" s="4">
        <v>7568701.1199999992</v>
      </c>
      <c r="J95" s="4">
        <v>11210895.109999999</v>
      </c>
      <c r="K95" s="4">
        <v>15657804.840000002</v>
      </c>
      <c r="L95" s="4">
        <v>19410167.609999999</v>
      </c>
      <c r="M95" s="4">
        <v>23033823.829999998</v>
      </c>
      <c r="N95" s="4">
        <v>26451212.030000001</v>
      </c>
    </row>
    <row r="96" spans="1:14" x14ac:dyDescent="0.2">
      <c r="B96" s="1"/>
    </row>
    <row r="97" spans="1:15" x14ac:dyDescent="0.2">
      <c r="B97" s="1" t="s">
        <v>26</v>
      </c>
      <c r="C97" s="4">
        <v>1979083.66</v>
      </c>
      <c r="D97" s="4">
        <v>436374.27</v>
      </c>
      <c r="E97" s="4">
        <v>3809670.93</v>
      </c>
      <c r="F97" s="4">
        <v>6422664.0099999998</v>
      </c>
      <c r="G97" s="4">
        <v>11893583.199999999</v>
      </c>
      <c r="H97" s="4">
        <v>15455731.810000001</v>
      </c>
      <c r="I97" s="4">
        <v>13181810.27</v>
      </c>
      <c r="J97" s="4">
        <v>10354821.529999999</v>
      </c>
      <c r="K97" s="4">
        <v>8343774.1100000003</v>
      </c>
      <c r="L97" s="4">
        <v>6247969.2300000004</v>
      </c>
      <c r="M97" s="4">
        <v>3621477.25</v>
      </c>
      <c r="N97" s="4">
        <v>2255863.06</v>
      </c>
    </row>
    <row r="98" spans="1:15" x14ac:dyDescent="0.2">
      <c r="B98" s="1" t="s">
        <v>27</v>
      </c>
      <c r="C98" s="4">
        <v>-269603.46999999997</v>
      </c>
      <c r="D98" s="4">
        <v>-241655.41</v>
      </c>
      <c r="E98" s="4">
        <v>-95460.56</v>
      </c>
      <c r="F98" s="4">
        <v>-350761.1</v>
      </c>
      <c r="G98" s="4">
        <v>-294749.09999999998</v>
      </c>
      <c r="H98" s="4">
        <v>-380749.29</v>
      </c>
      <c r="I98" s="4">
        <v>-392560.36</v>
      </c>
      <c r="J98" s="4">
        <v>-317245.12</v>
      </c>
      <c r="K98" s="4">
        <v>-322724.27</v>
      </c>
      <c r="L98" s="4">
        <v>-312290.18</v>
      </c>
      <c r="M98" s="4">
        <v>-248495.39</v>
      </c>
      <c r="N98" s="4">
        <v>-305064.76</v>
      </c>
    </row>
    <row r="99" spans="1:15" x14ac:dyDescent="0.2">
      <c r="B99" s="10" t="s">
        <v>28</v>
      </c>
      <c r="C99" s="4">
        <f t="shared" ref="C99:N99" si="6">C95-C97+C98</f>
        <v>20849641.579999998</v>
      </c>
      <c r="D99" s="4">
        <f t="shared" si="6"/>
        <v>25809769.609999999</v>
      </c>
      <c r="E99" s="4">
        <f t="shared" si="6"/>
        <v>20147327.870000001</v>
      </c>
      <c r="F99" s="4">
        <f t="shared" si="6"/>
        <v>12658308.91</v>
      </c>
      <c r="G99" s="4">
        <f t="shared" si="6"/>
        <v>1102253.9300000011</v>
      </c>
      <c r="H99" s="4">
        <f t="shared" si="6"/>
        <v>-10896035.76</v>
      </c>
      <c r="I99" s="4">
        <f t="shared" si="6"/>
        <v>-6005669.5100000007</v>
      </c>
      <c r="J99" s="4">
        <f t="shared" si="6"/>
        <v>538828.46000000008</v>
      </c>
      <c r="K99" s="4">
        <f t="shared" si="6"/>
        <v>6991306.4600000009</v>
      </c>
      <c r="L99" s="4">
        <f t="shared" si="6"/>
        <v>12849908.199999999</v>
      </c>
      <c r="M99" s="4">
        <f t="shared" si="6"/>
        <v>19163851.189999998</v>
      </c>
      <c r="N99" s="4">
        <f t="shared" si="6"/>
        <v>23890284.210000001</v>
      </c>
    </row>
    <row r="100" spans="1:15" x14ac:dyDescent="0.2">
      <c r="B100" s="1"/>
    </row>
    <row r="101" spans="1:15" x14ac:dyDescent="0.2">
      <c r="A101" s="1" t="s">
        <v>36</v>
      </c>
      <c r="B101" s="1" t="s">
        <v>18</v>
      </c>
      <c r="C101" s="4">
        <v>5243964.16</v>
      </c>
      <c r="D101" s="4">
        <v>4701491.0599999996</v>
      </c>
      <c r="E101" s="4">
        <v>3732213.41</v>
      </c>
      <c r="F101" s="4">
        <v>2017389.15</v>
      </c>
      <c r="G101" s="3">
        <v>962630.66</v>
      </c>
      <c r="H101" s="3">
        <v>468324.43</v>
      </c>
      <c r="I101" s="3">
        <v>965608.71</v>
      </c>
      <c r="J101" s="3">
        <v>1157963.57</v>
      </c>
      <c r="K101" s="3">
        <v>1581561.81</v>
      </c>
      <c r="L101" s="3">
        <v>2017143.05</v>
      </c>
      <c r="M101" s="3">
        <v>2543645.4500000002</v>
      </c>
      <c r="N101" s="3">
        <v>2957574.96</v>
      </c>
      <c r="O101" s="5" t="s">
        <v>39</v>
      </c>
    </row>
    <row r="102" spans="1:15" x14ac:dyDescent="0.2">
      <c r="B102" s="1" t="s">
        <v>19</v>
      </c>
      <c r="C102" s="4">
        <v>7019367.7400000002</v>
      </c>
      <c r="D102" s="4">
        <v>7019367.7400000002</v>
      </c>
      <c r="E102" s="4">
        <v>6751543.5199999996</v>
      </c>
      <c r="F102" s="4">
        <v>4959811.47</v>
      </c>
      <c r="G102" s="3">
        <v>2920906.47</v>
      </c>
      <c r="H102" s="3">
        <v>1592528.97</v>
      </c>
      <c r="I102" s="3">
        <v>2362987.92</v>
      </c>
      <c r="J102" s="3">
        <v>2468012.4500000002</v>
      </c>
      <c r="K102" s="3">
        <v>2957265.97</v>
      </c>
      <c r="L102" s="3">
        <v>3440084.35</v>
      </c>
      <c r="M102" s="3">
        <v>3943395.96</v>
      </c>
      <c r="N102" s="3">
        <v>4400240.6399999997</v>
      </c>
      <c r="O102" s="5" t="s">
        <v>39</v>
      </c>
    </row>
    <row r="103" spans="1:15" x14ac:dyDescent="0.2">
      <c r="B103" s="1" t="s">
        <v>20</v>
      </c>
      <c r="C103" s="4">
        <v>3061063.13</v>
      </c>
      <c r="D103" s="4">
        <v>2828669.57</v>
      </c>
      <c r="E103" s="4">
        <v>2295220.2000000002</v>
      </c>
      <c r="F103" s="4">
        <v>1621804.19</v>
      </c>
      <c r="G103" s="3">
        <v>630369.48</v>
      </c>
      <c r="H103" s="3">
        <v>305245.64</v>
      </c>
      <c r="I103" s="3">
        <v>701033.12</v>
      </c>
      <c r="J103" s="3">
        <v>764129.98</v>
      </c>
      <c r="K103" s="3">
        <v>1020564.71</v>
      </c>
      <c r="L103" s="3">
        <v>1273656.46</v>
      </c>
      <c r="M103" s="3">
        <v>1537489.93</v>
      </c>
      <c r="N103" s="3">
        <v>1776251.6</v>
      </c>
      <c r="O103" s="5" t="s">
        <v>39</v>
      </c>
    </row>
    <row r="104" spans="1:15" x14ac:dyDescent="0.2">
      <c r="B104" s="1" t="s">
        <v>21</v>
      </c>
      <c r="C104" s="4">
        <v>1166130.3400000001</v>
      </c>
      <c r="D104" s="4">
        <v>1029454.14</v>
      </c>
      <c r="E104" s="4">
        <v>873925.25</v>
      </c>
      <c r="F104" s="4">
        <v>615728.85</v>
      </c>
      <c r="G104" s="3">
        <v>238696.42</v>
      </c>
      <c r="H104" s="3">
        <v>150367.66</v>
      </c>
      <c r="I104" s="3">
        <v>291486.45</v>
      </c>
      <c r="J104" s="3">
        <v>319620.90999999997</v>
      </c>
      <c r="K104" s="3">
        <v>418207.63</v>
      </c>
      <c r="L104" s="3">
        <v>513863.3</v>
      </c>
      <c r="M104" s="3">
        <v>613482.81000000006</v>
      </c>
      <c r="N104" s="3">
        <v>703212.99</v>
      </c>
      <c r="O104" s="5" t="s">
        <v>39</v>
      </c>
    </row>
    <row r="105" spans="1:15" x14ac:dyDescent="0.2">
      <c r="B105" s="1" t="s">
        <v>22</v>
      </c>
      <c r="C105" s="4">
        <v>1766620.34</v>
      </c>
      <c r="D105" s="4">
        <v>1684683.03</v>
      </c>
      <c r="E105" s="4">
        <v>1324332.23</v>
      </c>
      <c r="F105" s="4">
        <v>935314.18</v>
      </c>
      <c r="G105" s="3">
        <v>348182.88</v>
      </c>
      <c r="H105" s="3">
        <v>162220</v>
      </c>
      <c r="I105" s="3">
        <v>387791.3</v>
      </c>
      <c r="J105" s="3">
        <v>427065.56</v>
      </c>
      <c r="K105" s="3">
        <v>576049.1</v>
      </c>
      <c r="L105" s="3">
        <v>722774.32</v>
      </c>
      <c r="M105" s="3">
        <v>875692.39</v>
      </c>
      <c r="N105" s="3">
        <v>1013944.3199999999</v>
      </c>
      <c r="O105" s="5" t="s">
        <v>39</v>
      </c>
    </row>
    <row r="106" spans="1:15" x14ac:dyDescent="0.2">
      <c r="B106" s="1" t="s">
        <v>23</v>
      </c>
      <c r="C106" s="4">
        <v>882238.73</v>
      </c>
      <c r="D106" s="4">
        <v>815494.07</v>
      </c>
      <c r="E106" s="4">
        <v>661277.18999999994</v>
      </c>
      <c r="F106" s="4">
        <v>459637.86</v>
      </c>
      <c r="G106" s="3">
        <v>193258.96</v>
      </c>
      <c r="H106" s="3">
        <v>84150.82</v>
      </c>
      <c r="I106" s="3">
        <v>198216.94</v>
      </c>
      <c r="J106" s="3">
        <v>219931.42</v>
      </c>
      <c r="K106" s="3">
        <v>292985.5</v>
      </c>
      <c r="L106" s="3">
        <v>365080.24</v>
      </c>
      <c r="M106" s="3">
        <v>440234.82</v>
      </c>
      <c r="N106" s="3">
        <v>508254.14</v>
      </c>
      <c r="O106" s="5" t="s">
        <v>39</v>
      </c>
    </row>
    <row r="107" spans="1:15" x14ac:dyDescent="0.2">
      <c r="B107" s="1" t="s">
        <v>24</v>
      </c>
      <c r="C107" s="4">
        <v>10599119.35</v>
      </c>
      <c r="D107" s="4">
        <v>9800396.5500000007</v>
      </c>
      <c r="E107" s="4">
        <v>7945199.4699999997</v>
      </c>
      <c r="F107" s="4">
        <v>5879735.1200000001</v>
      </c>
      <c r="G107" s="3">
        <v>4047197.39</v>
      </c>
      <c r="H107" s="3">
        <v>2959355.14</v>
      </c>
      <c r="I107" s="3">
        <v>4043232.58</v>
      </c>
      <c r="J107" s="3">
        <v>4210340.38</v>
      </c>
      <c r="K107" s="3">
        <v>4909650.76</v>
      </c>
      <c r="L107" s="3">
        <v>5599791.8700000001</v>
      </c>
      <c r="M107" s="3">
        <v>6319223.96</v>
      </c>
      <c r="N107" s="3">
        <v>6970339.0300000003</v>
      </c>
      <c r="O107" s="5" t="s">
        <v>39</v>
      </c>
    </row>
    <row r="108" spans="1:15" x14ac:dyDescent="0.2">
      <c r="B108" s="1" t="s">
        <v>25</v>
      </c>
      <c r="C108" s="4">
        <v>29738503.789999999</v>
      </c>
      <c r="D108" s="4">
        <v>27879556.160000004</v>
      </c>
      <c r="E108" s="4">
        <v>23583711.27</v>
      </c>
      <c r="F108" s="4">
        <v>16489420.819999997</v>
      </c>
      <c r="G108" s="3">
        <v>9341242.2599999998</v>
      </c>
      <c r="H108" s="3">
        <v>5722192.6600000001</v>
      </c>
      <c r="I108" s="3">
        <v>8950357.0199999996</v>
      </c>
      <c r="J108" s="3">
        <v>9567064.2699999996</v>
      </c>
      <c r="K108" s="3">
        <v>11756285.48</v>
      </c>
      <c r="L108" s="3">
        <v>13932393.59</v>
      </c>
      <c r="M108" s="3">
        <v>16273165.32</v>
      </c>
      <c r="N108" s="3">
        <v>18329817.68</v>
      </c>
      <c r="O108" s="5" t="s">
        <v>39</v>
      </c>
    </row>
    <row r="109" spans="1:15" x14ac:dyDescent="0.2">
      <c r="B109" s="1"/>
      <c r="H109" s="15">
        <f>H108/'Mcf Bal current'!H108</f>
        <v>4.0770557979239213</v>
      </c>
      <c r="I109" s="15">
        <f>I108/'Mcf Bal current'!I108</f>
        <v>4.0624185086389897</v>
      </c>
      <c r="J109" s="15">
        <f>J108/'Mcf Bal current'!J108</f>
        <v>3.1263802269788425</v>
      </c>
      <c r="K109" s="15">
        <f>K108/'Mcf Bal current'!K108</f>
        <v>3.0257118730570194</v>
      </c>
      <c r="L109" s="15">
        <f>L108/'Mcf Bal current'!L108</f>
        <v>2.9532580604476606</v>
      </c>
      <c r="M109" s="15">
        <f>M108/'Mcf Bal current'!M108</f>
        <v>2.9188361436240049</v>
      </c>
    </row>
    <row r="110" spans="1:15" x14ac:dyDescent="0.2">
      <c r="B110" s="1" t="s">
        <v>26</v>
      </c>
      <c r="C110" s="4">
        <v>608289.56999999995</v>
      </c>
      <c r="D110" s="4">
        <v>1331216.5</v>
      </c>
      <c r="E110" s="4">
        <v>2179107.2000000002</v>
      </c>
      <c r="F110" s="4">
        <v>5419455.9500000002</v>
      </c>
      <c r="G110" s="3">
        <v>7715296.8899999997</v>
      </c>
      <c r="H110" s="3">
        <v>9277185.1899999995</v>
      </c>
      <c r="I110" s="3">
        <v>7003338.3300000001</v>
      </c>
      <c r="J110" s="3">
        <v>8290430.8700000001</v>
      </c>
      <c r="K110" s="3">
        <v>5222460.83</v>
      </c>
      <c r="L110" s="3">
        <v>4554114.9000000004</v>
      </c>
      <c r="M110" s="3">
        <v>3261607.4</v>
      </c>
      <c r="N110" s="3">
        <v>1525635.98</v>
      </c>
      <c r="O110" s="5" t="s">
        <v>38</v>
      </c>
    </row>
    <row r="111" spans="1:15" x14ac:dyDescent="0.2">
      <c r="B111" s="1" t="s">
        <v>27</v>
      </c>
      <c r="C111" s="4">
        <v>-215224.64</v>
      </c>
      <c r="D111" s="4">
        <v>-167817.67</v>
      </c>
      <c r="E111" s="4">
        <v>-431344.87</v>
      </c>
      <c r="F111" s="4">
        <v>-565072.98</v>
      </c>
      <c r="G111" s="3">
        <v>-304168.75</v>
      </c>
      <c r="H111" s="3">
        <v>-199272.32000000001</v>
      </c>
      <c r="I111" s="3">
        <v>-234430.94</v>
      </c>
      <c r="J111" s="3">
        <v>-120198.36</v>
      </c>
      <c r="K111" s="3">
        <v>-192097.07</v>
      </c>
      <c r="L111" s="3">
        <v>-203957.35</v>
      </c>
      <c r="M111" s="3">
        <v>-128510.04</v>
      </c>
      <c r="N111" s="3">
        <v>-230064.73</v>
      </c>
      <c r="O111" s="5" t="s">
        <v>39</v>
      </c>
    </row>
    <row r="112" spans="1:15" x14ac:dyDescent="0.2">
      <c r="B112" s="10" t="s">
        <v>28</v>
      </c>
      <c r="C112" s="4">
        <f t="shared" ref="C112:N112" si="7">C108-C110+C111</f>
        <v>28914989.579999998</v>
      </c>
      <c r="D112" s="4">
        <f t="shared" si="7"/>
        <v>26380521.990000002</v>
      </c>
      <c r="E112" s="4">
        <f t="shared" si="7"/>
        <v>20973259.199999999</v>
      </c>
      <c r="F112" s="4">
        <f t="shared" si="7"/>
        <v>10504891.889999997</v>
      </c>
      <c r="G112" s="4">
        <f t="shared" si="7"/>
        <v>1321776.6200000001</v>
      </c>
      <c r="H112" s="4">
        <f t="shared" si="7"/>
        <v>-3754264.8499999992</v>
      </c>
      <c r="I112" s="4">
        <f t="shared" si="7"/>
        <v>1712587.7499999995</v>
      </c>
      <c r="J112" s="4">
        <f t="shared" si="7"/>
        <v>1156435.0399999993</v>
      </c>
      <c r="K112" s="4">
        <f t="shared" si="7"/>
        <v>6341727.5800000001</v>
      </c>
      <c r="L112" s="4">
        <f t="shared" si="7"/>
        <v>9174321.3399999999</v>
      </c>
      <c r="M112" s="4">
        <f t="shared" si="7"/>
        <v>12883047.880000001</v>
      </c>
      <c r="N112" s="4">
        <f t="shared" si="7"/>
        <v>16574116.969999999</v>
      </c>
    </row>
    <row r="113" spans="2:16" x14ac:dyDescent="0.2">
      <c r="B113" s="1"/>
    </row>
    <row r="114" spans="2:16" x14ac:dyDescent="0.2">
      <c r="B114" s="1"/>
      <c r="C114" s="14"/>
    </row>
    <row r="115" spans="2:16" x14ac:dyDescent="0.2">
      <c r="B115" s="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2:16" x14ac:dyDescent="0.2">
      <c r="B116" s="1" t="s">
        <v>25</v>
      </c>
    </row>
    <row r="117" spans="2:16" x14ac:dyDescent="0.2">
      <c r="B117" s="1" t="s">
        <v>17</v>
      </c>
      <c r="C117" s="4">
        <f>C17</f>
        <v>50381995.799999997</v>
      </c>
      <c r="D117" s="4">
        <f t="shared" ref="D117:N117" si="8">D17</f>
        <v>52802217.699999996</v>
      </c>
      <c r="E117" s="4">
        <f t="shared" si="8"/>
        <v>48691543.649999999</v>
      </c>
      <c r="F117" s="4">
        <f t="shared" si="8"/>
        <v>41763862.640000001</v>
      </c>
      <c r="G117" s="4">
        <f t="shared" si="8"/>
        <v>31746035.359999999</v>
      </c>
      <c r="H117" s="4">
        <f t="shared" si="8"/>
        <v>19801065.210000001</v>
      </c>
      <c r="I117" s="4">
        <f t="shared" si="8"/>
        <v>8378420.8999999994</v>
      </c>
      <c r="J117" s="4">
        <f t="shared" si="8"/>
        <v>15790674.449999999</v>
      </c>
      <c r="K117" s="4">
        <f t="shared" si="8"/>
        <v>29873803.270000003</v>
      </c>
      <c r="L117" s="4">
        <f t="shared" si="8"/>
        <v>49500645.560000002</v>
      </c>
      <c r="M117" s="4">
        <f t="shared" si="8"/>
        <v>58356658.879999995</v>
      </c>
      <c r="N117" s="4">
        <f t="shared" si="8"/>
        <v>66049939.009999998</v>
      </c>
      <c r="P117" s="13"/>
    </row>
    <row r="118" spans="2:16" x14ac:dyDescent="0.2">
      <c r="B118" s="1" t="s">
        <v>29</v>
      </c>
      <c r="C118" s="4">
        <f>C30</f>
        <v>69618652.159999996</v>
      </c>
      <c r="D118" s="4">
        <f t="shared" ref="D118:N118" si="9">D30</f>
        <v>71727079.639999986</v>
      </c>
      <c r="E118" s="4">
        <f t="shared" si="9"/>
        <v>62789871.780000001</v>
      </c>
      <c r="F118" s="4">
        <f t="shared" si="9"/>
        <v>49797476</v>
      </c>
      <c r="G118" s="4">
        <f t="shared" si="9"/>
        <v>36941901.149999999</v>
      </c>
      <c r="H118" s="4">
        <f t="shared" si="9"/>
        <v>18796358.530000001</v>
      </c>
      <c r="I118" s="4">
        <f t="shared" si="9"/>
        <v>6036290.6600000001</v>
      </c>
      <c r="J118" s="4">
        <f t="shared" si="9"/>
        <v>6892625.7800000003</v>
      </c>
      <c r="K118" s="4">
        <f t="shared" si="9"/>
        <v>9239666.120000001</v>
      </c>
      <c r="L118" s="4">
        <f t="shared" si="9"/>
        <v>14695917.549999999</v>
      </c>
      <c r="M118" s="4">
        <f t="shared" si="9"/>
        <v>18079315.529999997</v>
      </c>
      <c r="N118" s="4">
        <f t="shared" si="9"/>
        <v>21757164.659999996</v>
      </c>
      <c r="P118" s="13"/>
    </row>
    <row r="119" spans="2:16" x14ac:dyDescent="0.2">
      <c r="B119" s="1" t="s">
        <v>30</v>
      </c>
      <c r="C119" s="4">
        <f>C43</f>
        <v>24700133.210000001</v>
      </c>
      <c r="D119" s="4">
        <f t="shared" ref="D119:N119" si="10">D43</f>
        <v>28262117.350000001</v>
      </c>
      <c r="E119" s="4">
        <f t="shared" si="10"/>
        <v>24641788.34</v>
      </c>
      <c r="F119" s="4">
        <f t="shared" si="10"/>
        <v>18446225.129999999</v>
      </c>
      <c r="G119" s="4">
        <f t="shared" si="10"/>
        <v>12028902.76</v>
      </c>
      <c r="H119" s="4">
        <f t="shared" si="10"/>
        <v>5439246.1600000001</v>
      </c>
      <c r="I119" s="4">
        <f t="shared" si="10"/>
        <v>1719058.22</v>
      </c>
      <c r="J119" s="4">
        <f t="shared" si="10"/>
        <v>5361552.78</v>
      </c>
      <c r="K119" s="4">
        <f t="shared" si="10"/>
        <v>9580815.7200000007</v>
      </c>
      <c r="L119" s="4">
        <f t="shared" si="10"/>
        <v>14255951.609999999</v>
      </c>
      <c r="M119" s="4">
        <f t="shared" si="10"/>
        <v>19114477.239999998</v>
      </c>
      <c r="N119" s="4">
        <f t="shared" si="10"/>
        <v>23860812.609999999</v>
      </c>
      <c r="P119" s="13"/>
    </row>
    <row r="120" spans="2:16" x14ac:dyDescent="0.2">
      <c r="B120" s="1" t="s">
        <v>31</v>
      </c>
      <c r="C120" s="4">
        <f>C56</f>
        <v>27948001.030000001</v>
      </c>
      <c r="D120" s="4">
        <f t="shared" ref="D120:N120" si="11">D56</f>
        <v>30414757.68</v>
      </c>
      <c r="E120" s="4">
        <f t="shared" si="11"/>
        <v>26222915.780000001</v>
      </c>
      <c r="F120" s="4">
        <f t="shared" si="11"/>
        <v>19194755.450000003</v>
      </c>
      <c r="G120" s="4">
        <f t="shared" si="11"/>
        <v>12257756.309999999</v>
      </c>
      <c r="H120" s="4">
        <f t="shared" si="11"/>
        <v>6461598.3700000001</v>
      </c>
      <c r="I120" s="4">
        <f t="shared" si="11"/>
        <v>1701589.5599999998</v>
      </c>
      <c r="J120" s="4">
        <f t="shared" si="11"/>
        <v>5734997.0800000001</v>
      </c>
      <c r="K120" s="4">
        <f t="shared" si="11"/>
        <v>11150836.17</v>
      </c>
      <c r="L120" s="4">
        <f t="shared" si="11"/>
        <v>15281247.790000001</v>
      </c>
      <c r="M120" s="4">
        <f t="shared" si="11"/>
        <v>19085545.280000001</v>
      </c>
      <c r="N120" s="4">
        <f t="shared" si="11"/>
        <v>22981929.050000001</v>
      </c>
      <c r="P120" s="13"/>
    </row>
    <row r="121" spans="2:16" x14ac:dyDescent="0.2">
      <c r="B121" s="1" t="s">
        <v>32</v>
      </c>
      <c r="C121" s="4">
        <f>C69</f>
        <v>26548260.789999999</v>
      </c>
      <c r="D121" s="4">
        <f t="shared" ref="D121:N121" si="12">D69</f>
        <v>30003511.629999995</v>
      </c>
      <c r="E121" s="4">
        <f t="shared" si="12"/>
        <v>27782923.57</v>
      </c>
      <c r="F121" s="4">
        <f t="shared" si="12"/>
        <v>22739982.140000001</v>
      </c>
      <c r="G121" s="4">
        <f t="shared" si="12"/>
        <v>17027805.73</v>
      </c>
      <c r="H121" s="4">
        <f t="shared" si="12"/>
        <v>11362668.300000001</v>
      </c>
      <c r="I121" s="4">
        <f t="shared" si="12"/>
        <v>9537977.9799999986</v>
      </c>
      <c r="J121" s="4">
        <f t="shared" si="12"/>
        <v>9628828.8699999992</v>
      </c>
      <c r="K121" s="4">
        <f t="shared" si="12"/>
        <v>11272228.02</v>
      </c>
      <c r="L121" s="4">
        <f t="shared" si="12"/>
        <v>13173476.460000001</v>
      </c>
      <c r="M121" s="4">
        <f t="shared" si="12"/>
        <v>15310007.409999996</v>
      </c>
      <c r="N121" s="4">
        <f t="shared" si="12"/>
        <v>17777465.940000001</v>
      </c>
      <c r="P121" s="13"/>
    </row>
    <row r="122" spans="2:16" x14ac:dyDescent="0.2">
      <c r="B122" s="1" t="s">
        <v>33</v>
      </c>
      <c r="C122" s="4">
        <f>C82</f>
        <v>19886407.890000001</v>
      </c>
      <c r="D122" s="4">
        <f t="shared" ref="D122:N122" si="13">D82</f>
        <v>22053887.009999998</v>
      </c>
      <c r="E122" s="4">
        <f t="shared" si="13"/>
        <v>20164079.129999999</v>
      </c>
      <c r="F122" s="4">
        <f t="shared" si="13"/>
        <v>16503001.949999999</v>
      </c>
      <c r="G122" s="4">
        <f t="shared" si="13"/>
        <v>11367748.059999999</v>
      </c>
      <c r="H122" s="4">
        <f t="shared" si="13"/>
        <v>6401749.5500000007</v>
      </c>
      <c r="I122" s="4">
        <f t="shared" si="13"/>
        <v>1253976.67</v>
      </c>
      <c r="J122" s="4">
        <f t="shared" si="13"/>
        <v>4920828.29</v>
      </c>
      <c r="K122" s="4">
        <f t="shared" si="13"/>
        <v>8899814.4699999988</v>
      </c>
      <c r="L122" s="4">
        <f t="shared" si="13"/>
        <v>13147658.259999998</v>
      </c>
      <c r="M122" s="4">
        <f t="shared" si="13"/>
        <v>16474824.140000001</v>
      </c>
      <c r="N122" s="4">
        <f t="shared" si="13"/>
        <v>19723406.310000002</v>
      </c>
      <c r="P122" s="13"/>
    </row>
    <row r="123" spans="2:16" x14ac:dyDescent="0.2">
      <c r="B123" s="1" t="s">
        <v>35</v>
      </c>
      <c r="C123" s="4">
        <f>C95</f>
        <v>23098328.709999997</v>
      </c>
      <c r="D123" s="4">
        <f t="shared" ref="D123:N123" si="14">D95</f>
        <v>26487799.289999999</v>
      </c>
      <c r="E123" s="4">
        <f t="shared" si="14"/>
        <v>24052459.359999999</v>
      </c>
      <c r="F123" s="4">
        <f t="shared" si="14"/>
        <v>19431734.02</v>
      </c>
      <c r="G123" s="4">
        <f t="shared" si="14"/>
        <v>13290586.23</v>
      </c>
      <c r="H123" s="4">
        <f t="shared" si="14"/>
        <v>4940445.34</v>
      </c>
      <c r="I123" s="4">
        <f t="shared" si="14"/>
        <v>7568701.1199999992</v>
      </c>
      <c r="J123" s="4">
        <f t="shared" si="14"/>
        <v>11210895.109999999</v>
      </c>
      <c r="K123" s="4">
        <f t="shared" si="14"/>
        <v>15657804.840000002</v>
      </c>
      <c r="L123" s="4">
        <f t="shared" si="14"/>
        <v>19410167.609999999</v>
      </c>
      <c r="M123" s="4">
        <f t="shared" si="14"/>
        <v>23033823.829999998</v>
      </c>
      <c r="N123" s="4">
        <f t="shared" si="14"/>
        <v>26451212.030000001</v>
      </c>
      <c r="P123" s="13"/>
    </row>
    <row r="124" spans="2:16" x14ac:dyDescent="0.2">
      <c r="B124" s="1" t="s">
        <v>36</v>
      </c>
      <c r="C124" s="4">
        <f>C108</f>
        <v>29738503.789999999</v>
      </c>
      <c r="D124" s="4">
        <f t="shared" ref="D124:N124" si="15">D108</f>
        <v>27879556.160000004</v>
      </c>
      <c r="E124" s="4">
        <f t="shared" si="15"/>
        <v>23583711.27</v>
      </c>
      <c r="F124" s="4">
        <f t="shared" si="15"/>
        <v>16489420.819999997</v>
      </c>
      <c r="G124" s="4">
        <f t="shared" si="15"/>
        <v>9341242.2599999998</v>
      </c>
      <c r="H124" s="4">
        <f t="shared" si="15"/>
        <v>5722192.6600000001</v>
      </c>
      <c r="I124" s="4">
        <f t="shared" si="15"/>
        <v>8950357.0199999996</v>
      </c>
      <c r="J124" s="4">
        <f t="shared" si="15"/>
        <v>9567064.2699999996</v>
      </c>
      <c r="K124" s="4">
        <f t="shared" si="15"/>
        <v>11756285.48</v>
      </c>
      <c r="L124" s="4">
        <f t="shared" si="15"/>
        <v>13932393.59</v>
      </c>
      <c r="M124" s="4">
        <f t="shared" si="15"/>
        <v>16273165.32</v>
      </c>
      <c r="N124" s="4">
        <f t="shared" si="15"/>
        <v>18329817.68</v>
      </c>
      <c r="P124" s="13"/>
    </row>
    <row r="125" spans="2:16" x14ac:dyDescent="0.2">
      <c r="B125" s="1"/>
      <c r="H125" s="14"/>
    </row>
    <row r="126" spans="2:16" x14ac:dyDescent="0.2">
      <c r="B126" s="1" t="s">
        <v>40</v>
      </c>
      <c r="C126" s="4">
        <v>19359084.866611008</v>
      </c>
      <c r="D126" s="4">
        <v>18048392.697815165</v>
      </c>
      <c r="E126" s="4">
        <v>14764428.586609352</v>
      </c>
      <c r="F126" s="4">
        <v>10681136.482624883</v>
      </c>
      <c r="G126" s="4">
        <v>6813044.9709639549</v>
      </c>
      <c r="H126" s="4">
        <v>3701338.4035897371</v>
      </c>
      <c r="I126" s="4">
        <v>6062224.8749179933</v>
      </c>
      <c r="J126" s="4">
        <v>8423111.34624625</v>
      </c>
      <c r="K126" s="4">
        <v>10377019.20494663</v>
      </c>
      <c r="L126" s="4">
        <v>12605809.106680293</v>
      </c>
      <c r="M126" s="4">
        <v>14848323.327332873</v>
      </c>
      <c r="N126" s="4">
        <v>17092553.087850317</v>
      </c>
    </row>
    <row r="127" spans="2:16" x14ac:dyDescent="0.2">
      <c r="B127" s="1"/>
    </row>
    <row r="128" spans="2:16" x14ac:dyDescent="0.2">
      <c r="B128" s="1" t="s">
        <v>26</v>
      </c>
    </row>
    <row r="129" spans="2:14" x14ac:dyDescent="0.2">
      <c r="B129" s="1" t="s">
        <v>17</v>
      </c>
      <c r="C129" s="16">
        <f>C141-C117</f>
        <v>-6248085.5399999991</v>
      </c>
      <c r="D129" s="4">
        <f t="shared" ref="D129:N129" si="16">D141-D117</f>
        <v>260697.18999999762</v>
      </c>
      <c r="E129" s="4">
        <f t="shared" si="16"/>
        <v>-6109481.4399999976</v>
      </c>
      <c r="F129" s="4">
        <f t="shared" si="16"/>
        <v>-14256257.100000001</v>
      </c>
      <c r="G129" s="4">
        <f t="shared" si="16"/>
        <v>-26808708.469999999</v>
      </c>
      <c r="H129" s="4">
        <f t="shared" si="16"/>
        <v>-36332245.969999999</v>
      </c>
      <c r="I129" s="16">
        <f t="shared" si="16"/>
        <v>-47437375.600000001</v>
      </c>
      <c r="J129" s="16">
        <f t="shared" si="16"/>
        <v>-37987802.650000006</v>
      </c>
      <c r="K129" s="16">
        <f t="shared" si="16"/>
        <v>-41257445.939999998</v>
      </c>
      <c r="L129" s="16">
        <f t="shared" si="16"/>
        <v>-32725387.479999997</v>
      </c>
      <c r="M129" s="16">
        <f t="shared" si="16"/>
        <v>-23710609.699999996</v>
      </c>
      <c r="N129" s="16">
        <f t="shared" si="16"/>
        <v>-15699829.079999998</v>
      </c>
    </row>
    <row r="130" spans="2:14" x14ac:dyDescent="0.2">
      <c r="B130" s="1" t="s">
        <v>29</v>
      </c>
      <c r="C130" s="16">
        <f t="shared" ref="C130:N136" si="17">C142-C118</f>
        <v>-8537469.4100000039</v>
      </c>
      <c r="D130" s="4">
        <f t="shared" si="17"/>
        <v>-4067382.7800000012</v>
      </c>
      <c r="E130" s="4">
        <f t="shared" si="17"/>
        <v>-8031923.5899999961</v>
      </c>
      <c r="F130" s="4">
        <f t="shared" si="17"/>
        <v>-11414643.329999998</v>
      </c>
      <c r="G130" s="4">
        <f t="shared" si="17"/>
        <v>-15791227.329999998</v>
      </c>
      <c r="H130" s="4">
        <f t="shared" si="17"/>
        <v>-9714620.7799999993</v>
      </c>
      <c r="I130" s="16">
        <f t="shared" si="17"/>
        <v>-9208666.6400000006</v>
      </c>
      <c r="J130" s="16">
        <f t="shared" si="17"/>
        <v>-11681494.690000001</v>
      </c>
      <c r="K130" s="16">
        <f t="shared" si="17"/>
        <v>-8461022.5299999993</v>
      </c>
      <c r="L130" s="16">
        <f t="shared" si="17"/>
        <v>-5155918.76</v>
      </c>
      <c r="M130" s="16">
        <f t="shared" si="17"/>
        <v>-4743280.7100000009</v>
      </c>
      <c r="N130" s="16">
        <f t="shared" si="17"/>
        <v>-4205479.2899999991</v>
      </c>
    </row>
    <row r="131" spans="2:14" x14ac:dyDescent="0.2">
      <c r="B131" s="1" t="s">
        <v>30</v>
      </c>
      <c r="C131" s="16">
        <f t="shared" si="17"/>
        <v>-2689740.0999999978</v>
      </c>
      <c r="D131" s="4">
        <f t="shared" si="17"/>
        <v>-2071975.6099999994</v>
      </c>
      <c r="E131" s="4">
        <f t="shared" si="17"/>
        <v>-2277562.1300000027</v>
      </c>
      <c r="F131" s="4">
        <f t="shared" si="17"/>
        <v>-6273281.6899999995</v>
      </c>
      <c r="G131" s="4">
        <f t="shared" si="17"/>
        <v>-11086002.48</v>
      </c>
      <c r="H131" s="4">
        <f t="shared" si="17"/>
        <v>-14064802.799999999</v>
      </c>
      <c r="I131" s="16">
        <f t="shared" si="17"/>
        <v>-16386077.57</v>
      </c>
      <c r="J131" s="16">
        <f t="shared" si="17"/>
        <v>-11579923.290000001</v>
      </c>
      <c r="K131" s="16">
        <f t="shared" si="17"/>
        <v>-12480042.040000001</v>
      </c>
      <c r="L131" s="16">
        <f t="shared" si="17"/>
        <v>-8767893.9000000004</v>
      </c>
      <c r="M131" s="16">
        <f t="shared" si="17"/>
        <v>-4288242.3600000013</v>
      </c>
      <c r="N131" s="16">
        <f t="shared" si="17"/>
        <v>-1532591.629999999</v>
      </c>
    </row>
    <row r="132" spans="2:14" x14ac:dyDescent="0.2">
      <c r="B132" s="1" t="s">
        <v>31</v>
      </c>
      <c r="C132" s="16">
        <f t="shared" si="17"/>
        <v>-849369.82999999821</v>
      </c>
      <c r="D132" s="4">
        <f t="shared" si="17"/>
        <v>-613033.44999999925</v>
      </c>
      <c r="E132" s="4">
        <f t="shared" si="17"/>
        <v>-1621299.1999999993</v>
      </c>
      <c r="F132" s="4">
        <f t="shared" si="17"/>
        <v>-8249442.9800000004</v>
      </c>
      <c r="G132" s="4">
        <f t="shared" si="17"/>
        <v>-11716550.370000001</v>
      </c>
      <c r="H132" s="4">
        <f t="shared" si="17"/>
        <v>-12494460.34</v>
      </c>
      <c r="I132" s="16">
        <f t="shared" si="17"/>
        <v>-14976558.369999999</v>
      </c>
      <c r="J132" s="16">
        <f t="shared" si="17"/>
        <v>-11711369.76</v>
      </c>
      <c r="K132" s="16">
        <f t="shared" si="17"/>
        <v>-11621327.989999998</v>
      </c>
      <c r="L132" s="16">
        <f t="shared" si="17"/>
        <v>-8767807.0600000005</v>
      </c>
      <c r="M132" s="16">
        <f t="shared" si="17"/>
        <v>-6486880.1699999999</v>
      </c>
      <c r="N132" s="16">
        <f t="shared" si="17"/>
        <v>-4248828.120000001</v>
      </c>
    </row>
    <row r="133" spans="2:14" x14ac:dyDescent="0.2">
      <c r="B133" s="1" t="s">
        <v>32</v>
      </c>
      <c r="C133" s="16">
        <f t="shared" si="17"/>
        <v>-1764217.4100000001</v>
      </c>
      <c r="D133" s="4">
        <f t="shared" si="17"/>
        <v>-1528578.0599999987</v>
      </c>
      <c r="E133" s="4">
        <f t="shared" si="17"/>
        <v>-1997323.9899999984</v>
      </c>
      <c r="F133" s="4">
        <f t="shared" si="17"/>
        <v>-3149060.2199999988</v>
      </c>
      <c r="G133" s="4">
        <f t="shared" si="17"/>
        <v>-4416483.3600000013</v>
      </c>
      <c r="H133" s="4">
        <f t="shared" si="17"/>
        <v>-5458407.4100000001</v>
      </c>
      <c r="I133" s="16">
        <f t="shared" si="17"/>
        <v>-6169898.2899999991</v>
      </c>
      <c r="J133" s="16">
        <f t="shared" si="17"/>
        <v>-6352653.7000000011</v>
      </c>
      <c r="K133" s="16">
        <f t="shared" si="17"/>
        <v>-6671864.0700000003</v>
      </c>
      <c r="L133" s="16">
        <f t="shared" si="17"/>
        <v>-5384062.1600000001</v>
      </c>
      <c r="M133" s="16">
        <f t="shared" si="17"/>
        <v>-3666146.2800000012</v>
      </c>
      <c r="N133" s="16">
        <f t="shared" si="17"/>
        <v>-3299945.3100000005</v>
      </c>
    </row>
    <row r="134" spans="2:14" x14ac:dyDescent="0.2">
      <c r="B134" s="1" t="s">
        <v>33</v>
      </c>
      <c r="C134" s="16">
        <f t="shared" si="17"/>
        <v>-2384857.59</v>
      </c>
      <c r="D134" s="4">
        <f t="shared" si="17"/>
        <v>-1033869.4299999997</v>
      </c>
      <c r="E134" s="4">
        <f t="shared" si="17"/>
        <v>-3398091.5700000022</v>
      </c>
      <c r="F134" s="4">
        <f t="shared" si="17"/>
        <v>-4534290.6500000004</v>
      </c>
      <c r="G134" s="4">
        <f t="shared" si="17"/>
        <v>-8670414.4299999997</v>
      </c>
      <c r="H134" s="4">
        <f t="shared" si="17"/>
        <v>-11806013.200000001</v>
      </c>
      <c r="I134" s="16">
        <f t="shared" si="17"/>
        <v>-15670970.800000001</v>
      </c>
      <c r="J134" s="16">
        <f t="shared" si="17"/>
        <v>-13763607.690000001</v>
      </c>
      <c r="K134" s="16">
        <f t="shared" si="17"/>
        <v>-10528377.209999999</v>
      </c>
      <c r="L134" s="16">
        <f t="shared" si="17"/>
        <v>-7875705.7199999997</v>
      </c>
      <c r="M134" s="16">
        <f t="shared" si="17"/>
        <v>-5756718.5099999998</v>
      </c>
      <c r="N134" s="16">
        <f t="shared" si="17"/>
        <v>-3662922.9899999984</v>
      </c>
    </row>
    <row r="135" spans="2:14" x14ac:dyDescent="0.2">
      <c r="B135" s="1" t="s">
        <v>35</v>
      </c>
      <c r="C135" s="16">
        <f t="shared" si="17"/>
        <v>-2248687.129999999</v>
      </c>
      <c r="D135" s="4">
        <f t="shared" si="17"/>
        <v>-678029.6799999997</v>
      </c>
      <c r="E135" s="4">
        <f t="shared" si="17"/>
        <v>-3905131.4899999984</v>
      </c>
      <c r="F135" s="4">
        <f t="shared" si="17"/>
        <v>-6773425.1099999994</v>
      </c>
      <c r="G135" s="4">
        <f t="shared" si="17"/>
        <v>-12188332.299999999</v>
      </c>
      <c r="H135" s="4">
        <f t="shared" si="17"/>
        <v>-15836481.1</v>
      </c>
      <c r="I135" s="16">
        <f t="shared" si="17"/>
        <v>-13574370.629999999</v>
      </c>
      <c r="J135" s="16">
        <f t="shared" si="17"/>
        <v>-10672066.649999999</v>
      </c>
      <c r="K135" s="16">
        <f t="shared" si="17"/>
        <v>-8666498.3800000008</v>
      </c>
      <c r="L135" s="16">
        <f t="shared" si="17"/>
        <v>-6560259.4100000001</v>
      </c>
      <c r="M135" s="16">
        <f t="shared" si="17"/>
        <v>-3869972.6400000006</v>
      </c>
      <c r="N135" s="16">
        <f t="shared" si="17"/>
        <v>-2560927.8200000003</v>
      </c>
    </row>
    <row r="136" spans="2:14" x14ac:dyDescent="0.2">
      <c r="B136" s="1" t="s">
        <v>36</v>
      </c>
      <c r="C136" s="16">
        <f t="shared" si="17"/>
        <v>-823514.21000000089</v>
      </c>
      <c r="D136" s="4">
        <f t="shared" si="17"/>
        <v>-1499034.1700000018</v>
      </c>
      <c r="E136" s="4">
        <f t="shared" si="17"/>
        <v>-2610452.0700000003</v>
      </c>
      <c r="F136" s="4">
        <f t="shared" si="17"/>
        <v>-5984528.9299999997</v>
      </c>
      <c r="G136" s="4">
        <f t="shared" si="17"/>
        <v>-8019465.6399999997</v>
      </c>
      <c r="H136" s="4">
        <f t="shared" si="17"/>
        <v>-9476457.5099999998</v>
      </c>
      <c r="I136" s="16">
        <f t="shared" si="17"/>
        <v>-7237769.2699999996</v>
      </c>
      <c r="J136" s="16">
        <f t="shared" si="17"/>
        <v>-8410629.2300000004</v>
      </c>
      <c r="K136" s="16">
        <f t="shared" si="17"/>
        <v>-5414557.9000000004</v>
      </c>
      <c r="L136" s="16">
        <f t="shared" si="17"/>
        <v>-4758072.25</v>
      </c>
      <c r="M136" s="16">
        <f t="shared" si="17"/>
        <v>-3390117.4399999995</v>
      </c>
      <c r="N136" s="16">
        <f t="shared" si="17"/>
        <v>-1755700.7100000009</v>
      </c>
    </row>
    <row r="137" spans="2:14" x14ac:dyDescent="0.2">
      <c r="B137" s="1"/>
    </row>
    <row r="138" spans="2:14" x14ac:dyDescent="0.2">
      <c r="B138" s="1" t="s">
        <v>40</v>
      </c>
      <c r="C138" s="4">
        <v>-425627.56422490324</v>
      </c>
      <c r="D138" s="4">
        <v>-1535819.9158034984</v>
      </c>
      <c r="E138" s="4">
        <v>-3756204.6189606888</v>
      </c>
      <c r="F138" s="4">
        <v>-6420666.2627493162</v>
      </c>
      <c r="G138" s="4">
        <v>-8752070.2010643668</v>
      </c>
      <c r="H138" s="4">
        <v>-10417358.728432259</v>
      </c>
      <c r="I138" s="4">
        <v>-9022759.8065385241</v>
      </c>
      <c r="J138" s="4">
        <v>-7628160.8846447896</v>
      </c>
      <c r="K138" s="4">
        <v>-5732014.8234039126</v>
      </c>
      <c r="L138" s="4">
        <v>-4415277.0501588266</v>
      </c>
      <c r="M138" s="4">
        <v>-3090449.8069242709</v>
      </c>
      <c r="N138" s="4">
        <v>-1764611.3799410313</v>
      </c>
    </row>
    <row r="139" spans="2:14" x14ac:dyDescent="0.2">
      <c r="B139" s="1"/>
    </row>
    <row r="140" spans="2:14" x14ac:dyDescent="0.2">
      <c r="B140" s="12" t="s">
        <v>28</v>
      </c>
    </row>
    <row r="141" spans="2:14" x14ac:dyDescent="0.2">
      <c r="B141" s="1" t="s">
        <v>17</v>
      </c>
      <c r="C141" s="18">
        <f>C21</f>
        <v>44133910.259999998</v>
      </c>
      <c r="D141" s="18">
        <f>D21</f>
        <v>53062914.889999993</v>
      </c>
      <c r="E141" s="18">
        <f t="shared" ref="E141:N141" si="18">E21</f>
        <v>42582062.210000001</v>
      </c>
      <c r="F141" s="18">
        <f t="shared" si="18"/>
        <v>27507605.539999999</v>
      </c>
      <c r="G141" s="18">
        <f t="shared" si="18"/>
        <v>4937326.8899999987</v>
      </c>
      <c r="H141" s="18">
        <f t="shared" si="18"/>
        <v>-16531180.759999998</v>
      </c>
      <c r="I141" s="18">
        <f t="shared" si="18"/>
        <v>-39058954.700000003</v>
      </c>
      <c r="J141" s="18">
        <f t="shared" si="18"/>
        <v>-22197128.200000003</v>
      </c>
      <c r="K141" s="18">
        <f t="shared" si="18"/>
        <v>-11383642.669999998</v>
      </c>
      <c r="L141" s="18">
        <f t="shared" si="18"/>
        <v>16775258.080000004</v>
      </c>
      <c r="M141" s="18">
        <f t="shared" si="18"/>
        <v>34646049.18</v>
      </c>
      <c r="N141" s="18">
        <f t="shared" si="18"/>
        <v>50350109.93</v>
      </c>
    </row>
    <row r="142" spans="2:14" x14ac:dyDescent="0.2">
      <c r="B142" s="1" t="s">
        <v>29</v>
      </c>
      <c r="C142" s="18">
        <f>C34</f>
        <v>61081182.749999993</v>
      </c>
      <c r="D142" s="18">
        <f>D34</f>
        <v>67659696.859999985</v>
      </c>
      <c r="E142" s="18">
        <f t="shared" ref="E142:N142" si="19">E34</f>
        <v>54757948.190000005</v>
      </c>
      <c r="F142" s="18">
        <f t="shared" si="19"/>
        <v>38382832.670000002</v>
      </c>
      <c r="G142" s="18">
        <f t="shared" si="19"/>
        <v>21150673.82</v>
      </c>
      <c r="H142" s="18">
        <f t="shared" si="19"/>
        <v>9081737.7500000019</v>
      </c>
      <c r="I142" s="18">
        <f t="shared" si="19"/>
        <v>-3172375.9800000004</v>
      </c>
      <c r="J142" s="18">
        <f t="shared" si="19"/>
        <v>-4788868.91</v>
      </c>
      <c r="K142" s="18">
        <f t="shared" si="19"/>
        <v>778643.59000000102</v>
      </c>
      <c r="L142" s="18">
        <f t="shared" si="19"/>
        <v>9539998.7899999991</v>
      </c>
      <c r="M142" s="18">
        <f t="shared" si="19"/>
        <v>13336034.819999997</v>
      </c>
      <c r="N142" s="18">
        <f t="shared" si="19"/>
        <v>17551685.369999997</v>
      </c>
    </row>
    <row r="143" spans="2:14" x14ac:dyDescent="0.2">
      <c r="B143" s="1" t="s">
        <v>30</v>
      </c>
      <c r="C143" s="18">
        <f>C47</f>
        <v>22010393.110000003</v>
      </c>
      <c r="D143" s="18">
        <f>D47</f>
        <v>26190141.740000002</v>
      </c>
      <c r="E143" s="18">
        <f t="shared" ref="E143:N143" si="20">E47</f>
        <v>22364226.209999997</v>
      </c>
      <c r="F143" s="18">
        <f t="shared" si="20"/>
        <v>12172943.439999999</v>
      </c>
      <c r="G143" s="18">
        <f t="shared" si="20"/>
        <v>942900.2799999998</v>
      </c>
      <c r="H143" s="18">
        <f t="shared" si="20"/>
        <v>-8625556.6399999987</v>
      </c>
      <c r="I143" s="18">
        <f t="shared" si="20"/>
        <v>-14667019.35</v>
      </c>
      <c r="J143" s="18">
        <f t="shared" si="20"/>
        <v>-6218370.5100000007</v>
      </c>
      <c r="K143" s="18">
        <f t="shared" si="20"/>
        <v>-2899226.32</v>
      </c>
      <c r="L143" s="18">
        <f t="shared" si="20"/>
        <v>5488057.709999999</v>
      </c>
      <c r="M143" s="18">
        <f t="shared" si="20"/>
        <v>14826234.879999997</v>
      </c>
      <c r="N143" s="18">
        <f t="shared" si="20"/>
        <v>22328220.98</v>
      </c>
    </row>
    <row r="144" spans="2:14" x14ac:dyDescent="0.2">
      <c r="B144" s="1" t="s">
        <v>31</v>
      </c>
      <c r="C144" s="18">
        <f>C60</f>
        <v>27098631.200000003</v>
      </c>
      <c r="D144" s="18">
        <f>D60</f>
        <v>29801724.23</v>
      </c>
      <c r="E144" s="18">
        <f t="shared" ref="E144:N144" si="21">E60</f>
        <v>24601616.580000002</v>
      </c>
      <c r="F144" s="18">
        <f t="shared" si="21"/>
        <v>10945312.470000003</v>
      </c>
      <c r="G144" s="18">
        <f t="shared" si="21"/>
        <v>541205.93999999797</v>
      </c>
      <c r="H144" s="18">
        <f t="shared" si="21"/>
        <v>-6032861.9699999988</v>
      </c>
      <c r="I144" s="18">
        <f t="shared" si="21"/>
        <v>-13274968.809999999</v>
      </c>
      <c r="J144" s="18">
        <f t="shared" si="21"/>
        <v>-5976372.6799999997</v>
      </c>
      <c r="K144" s="18">
        <f t="shared" si="21"/>
        <v>-470491.81999999925</v>
      </c>
      <c r="L144" s="18">
        <f t="shared" si="21"/>
        <v>6513440.7300000004</v>
      </c>
      <c r="M144" s="18">
        <f t="shared" si="21"/>
        <v>12598665.110000001</v>
      </c>
      <c r="N144" s="18">
        <f t="shared" si="21"/>
        <v>18733100.93</v>
      </c>
    </row>
    <row r="145" spans="2:14" x14ac:dyDescent="0.2">
      <c r="B145" s="1" t="s">
        <v>32</v>
      </c>
      <c r="C145" s="18">
        <f>C73</f>
        <v>24784043.379999999</v>
      </c>
      <c r="D145" s="18">
        <f>D73</f>
        <v>28474933.569999997</v>
      </c>
      <c r="E145" s="18">
        <f t="shared" ref="E145:N145" si="22">E73</f>
        <v>25785599.580000002</v>
      </c>
      <c r="F145" s="18">
        <f t="shared" si="22"/>
        <v>19590921.920000002</v>
      </c>
      <c r="G145" s="18">
        <f t="shared" si="22"/>
        <v>12611322.369999999</v>
      </c>
      <c r="H145" s="18">
        <f t="shared" si="22"/>
        <v>5904260.8900000006</v>
      </c>
      <c r="I145" s="18">
        <f t="shared" si="22"/>
        <v>3368079.689999999</v>
      </c>
      <c r="J145" s="18">
        <f t="shared" si="22"/>
        <v>3276175.1699999985</v>
      </c>
      <c r="K145" s="18">
        <f t="shared" si="22"/>
        <v>4600363.9499999993</v>
      </c>
      <c r="L145" s="18">
        <f t="shared" si="22"/>
        <v>7789414.3000000007</v>
      </c>
      <c r="M145" s="18">
        <f t="shared" si="22"/>
        <v>11643861.129999995</v>
      </c>
      <c r="N145" s="18">
        <f t="shared" si="22"/>
        <v>14477520.630000001</v>
      </c>
    </row>
    <row r="146" spans="2:14" x14ac:dyDescent="0.2">
      <c r="B146" s="1" t="s">
        <v>33</v>
      </c>
      <c r="C146" s="18">
        <f>C86</f>
        <v>17501550.300000001</v>
      </c>
      <c r="D146" s="18">
        <f>D86</f>
        <v>21020017.579999998</v>
      </c>
      <c r="E146" s="18">
        <f t="shared" ref="E146:N146" si="23">E86</f>
        <v>16765987.559999997</v>
      </c>
      <c r="F146" s="18">
        <f t="shared" si="23"/>
        <v>11968711.299999999</v>
      </c>
      <c r="G146" s="18">
        <f t="shared" si="23"/>
        <v>2697333.629999998</v>
      </c>
      <c r="H146" s="18">
        <f t="shared" si="23"/>
        <v>-5404263.6500000004</v>
      </c>
      <c r="I146" s="18">
        <f t="shared" si="23"/>
        <v>-14416994.130000001</v>
      </c>
      <c r="J146" s="18">
        <f t="shared" si="23"/>
        <v>-8842779.4000000004</v>
      </c>
      <c r="K146" s="18">
        <f t="shared" si="23"/>
        <v>-1628562.7400000009</v>
      </c>
      <c r="L146" s="18">
        <f t="shared" si="23"/>
        <v>5271952.5399999982</v>
      </c>
      <c r="M146" s="18">
        <f t="shared" si="23"/>
        <v>10718105.630000001</v>
      </c>
      <c r="N146" s="18">
        <f t="shared" si="23"/>
        <v>16060483.320000004</v>
      </c>
    </row>
    <row r="147" spans="2:14" x14ac:dyDescent="0.2">
      <c r="B147" s="1" t="s">
        <v>35</v>
      </c>
      <c r="C147" s="18">
        <f>C99</f>
        <v>20849641.579999998</v>
      </c>
      <c r="D147" s="18">
        <f>D99</f>
        <v>25809769.609999999</v>
      </c>
      <c r="E147" s="18">
        <f t="shared" ref="E147:N147" si="24">E99</f>
        <v>20147327.870000001</v>
      </c>
      <c r="F147" s="18">
        <f t="shared" si="24"/>
        <v>12658308.91</v>
      </c>
      <c r="G147" s="18">
        <f t="shared" si="24"/>
        <v>1102253.9300000011</v>
      </c>
      <c r="H147" s="18">
        <f t="shared" si="24"/>
        <v>-10896035.76</v>
      </c>
      <c r="I147" s="18">
        <f t="shared" si="24"/>
        <v>-6005669.5100000007</v>
      </c>
      <c r="J147" s="18">
        <f t="shared" si="24"/>
        <v>538828.46000000008</v>
      </c>
      <c r="K147" s="18">
        <f t="shared" si="24"/>
        <v>6991306.4600000009</v>
      </c>
      <c r="L147" s="18">
        <f t="shared" si="24"/>
        <v>12849908.199999999</v>
      </c>
      <c r="M147" s="18">
        <f t="shared" si="24"/>
        <v>19163851.189999998</v>
      </c>
      <c r="N147" s="18">
        <f t="shared" si="24"/>
        <v>23890284.210000001</v>
      </c>
    </row>
    <row r="148" spans="2:14" x14ac:dyDescent="0.2">
      <c r="B148" s="1" t="s">
        <v>36</v>
      </c>
      <c r="C148" s="18">
        <f>C112</f>
        <v>28914989.579999998</v>
      </c>
      <c r="D148" s="18">
        <f>D112</f>
        <v>26380521.990000002</v>
      </c>
      <c r="E148" s="18">
        <f t="shared" ref="E148:N148" si="25">E112</f>
        <v>20973259.199999999</v>
      </c>
      <c r="F148" s="18">
        <f t="shared" si="25"/>
        <v>10504891.889999997</v>
      </c>
      <c r="G148" s="18">
        <f t="shared" si="25"/>
        <v>1321776.6200000001</v>
      </c>
      <c r="H148" s="18">
        <f t="shared" si="25"/>
        <v>-3754264.8499999992</v>
      </c>
      <c r="I148" s="18">
        <f t="shared" si="25"/>
        <v>1712587.7499999995</v>
      </c>
      <c r="J148" s="18">
        <f t="shared" si="25"/>
        <v>1156435.0399999993</v>
      </c>
      <c r="K148" s="18">
        <f t="shared" si="25"/>
        <v>6341727.5800000001</v>
      </c>
      <c r="L148" s="18">
        <f t="shared" si="25"/>
        <v>9174321.3399999999</v>
      </c>
      <c r="M148" s="18">
        <f t="shared" si="25"/>
        <v>12883047.880000001</v>
      </c>
      <c r="N148" s="18">
        <f t="shared" si="25"/>
        <v>16574116.969999999</v>
      </c>
    </row>
    <row r="149" spans="2:14" x14ac:dyDescent="0.2">
      <c r="B149" s="1"/>
    </row>
    <row r="150" spans="2:14" x14ac:dyDescent="0.2">
      <c r="B150" s="1" t="s">
        <v>40</v>
      </c>
      <c r="C150" s="4">
        <v>18933457.302386105</v>
      </c>
      <c r="D150" s="4">
        <v>16512572.782011667</v>
      </c>
      <c r="E150" s="4">
        <v>11008223.967648663</v>
      </c>
      <c r="F150" s="4">
        <v>4260470.2198755667</v>
      </c>
      <c r="G150" s="4">
        <v>-1939025.2301004119</v>
      </c>
      <c r="H150" s="4">
        <v>-6716020.3248425219</v>
      </c>
      <c r="I150" s="4">
        <v>-2960534.9316205308</v>
      </c>
      <c r="J150" s="4">
        <v>794950.46160146035</v>
      </c>
      <c r="K150" s="4">
        <v>4645004.3815427171</v>
      </c>
      <c r="L150" s="4">
        <v>8190532.056521466</v>
      </c>
      <c r="M150" s="4">
        <v>11757873.520408602</v>
      </c>
      <c r="N150" s="4">
        <v>15327941.707909286</v>
      </c>
    </row>
    <row r="151" spans="2:14" x14ac:dyDescent="0.2">
      <c r="B151" s="1"/>
    </row>
    <row r="152" spans="2:14" x14ac:dyDescent="0.2">
      <c r="B152" s="1"/>
    </row>
    <row r="153" spans="2:14" x14ac:dyDescent="0.2">
      <c r="B153" s="1"/>
    </row>
    <row r="154" spans="2:14" x14ac:dyDescent="0.2">
      <c r="B154" s="1"/>
      <c r="I154" s="4">
        <f>I136-H136</f>
        <v>2238688.2400000002</v>
      </c>
      <c r="J154" s="4">
        <f t="shared" ref="J154:M154" si="26">J136-I136</f>
        <v>-1172859.9600000009</v>
      </c>
      <c r="K154" s="4">
        <f t="shared" si="26"/>
        <v>2996071.33</v>
      </c>
      <c r="L154" s="4">
        <f t="shared" si="26"/>
        <v>656485.65000000037</v>
      </c>
      <c r="M154" s="4">
        <f t="shared" si="26"/>
        <v>1367954.8100000005</v>
      </c>
    </row>
    <row r="155" spans="2:14" x14ac:dyDescent="0.2">
      <c r="B155" s="1"/>
      <c r="C155" s="4" t="s">
        <v>41</v>
      </c>
    </row>
    <row r="156" spans="2:14" x14ac:dyDescent="0.2">
      <c r="B156" s="1"/>
      <c r="C156" s="4">
        <f>AVERAGE(C141:$N141,$C142:C142)</f>
        <v>18915808.723076921</v>
      </c>
      <c r="D156" s="4">
        <f>AVERAGE(D141:$N141,$C142:D142)</f>
        <v>20725484.615384616</v>
      </c>
      <c r="E156" s="4">
        <f>AVERAGE(E141:$N141,$C142:E142)</f>
        <v>20855871.792307694</v>
      </c>
      <c r="F156" s="4">
        <f>AVERAGE(F141:$N141,$C142:F142)</f>
        <v>20532854.135384616</v>
      </c>
      <c r="G156" s="4">
        <f>AVERAGE(G141:$N141,$C142:G142)</f>
        <v>20043859.387692306</v>
      </c>
      <c r="H156" s="4">
        <f>AVERAGE(H141:$N141,$C142:H142)</f>
        <v>20362660.223076921</v>
      </c>
      <c r="I156" s="4">
        <f>AVERAGE(I141:$N141,$C142:I142)</f>
        <v>21390260.590769228</v>
      </c>
      <c r="J156" s="4">
        <f>AVERAGE(J141:$N141,$C142:J142)</f>
        <v>24026421.036153838</v>
      </c>
      <c r="K156" s="4">
        <f>AVERAGE(K141:$N141,$C142:K142)</f>
        <v>25793788.096923072</v>
      </c>
      <c r="L156" s="4">
        <f>AVERAGE(L141:$N141,$C142:L142)</f>
        <v>27403298.978461538</v>
      </c>
      <c r="M156" s="4">
        <f>AVERAGE(M141:$N141,$C142:M142)</f>
        <v>27138743.343076918</v>
      </c>
      <c r="N156" s="4">
        <f>AVERAGE(N141:$N141,$C142:N142)</f>
        <v>25823792.280769225</v>
      </c>
    </row>
    <row r="157" spans="2:14" x14ac:dyDescent="0.2">
      <c r="B157" s="1"/>
      <c r="C157" s="4">
        <f>AVERAGE(C142:$N142,$C143:C143)</f>
        <v>23643814.063846152</v>
      </c>
      <c r="D157" s="4">
        <f>AVERAGE(D142:$N142,$C143:D143)</f>
        <v>20959887.832307693</v>
      </c>
      <c r="E157" s="4">
        <f>AVERAGE(E142:$N142,$C143:E143)</f>
        <v>17475620.859230772</v>
      </c>
      <c r="F157" s="4">
        <f>AVERAGE(F142:$N142,$C143:F143)</f>
        <v>14199851.263076924</v>
      </c>
      <c r="G157" s="4">
        <f>AVERAGE(G142:$N142,$C143:G143)</f>
        <v>11319856.463846155</v>
      </c>
      <c r="H157" s="4">
        <f>AVERAGE(H142:$N142,$C143:H143)</f>
        <v>9029377.1976923067</v>
      </c>
      <c r="I157" s="4">
        <f>AVERAGE(I142:$N142,$C143:I143)</f>
        <v>7202549.7284615384</v>
      </c>
      <c r="J157" s="4">
        <f>AVERAGE(J142:$N142,$C143:J143)</f>
        <v>6968242.456923076</v>
      </c>
      <c r="K157" s="4">
        <f>AVERAGE(K142:$N142,$C143:K143)</f>
        <v>7113599.5792307686</v>
      </c>
      <c r="L157" s="4">
        <f>AVERAGE(L142:$N142,$C143:L143)</f>
        <v>7475862.2038461519</v>
      </c>
      <c r="M157" s="4">
        <f>AVERAGE(M142:$N142,$C143:M143)</f>
        <v>7882495.7492307676</v>
      </c>
      <c r="N157" s="4">
        <f>AVERAGE(N142:$N142,$C143:N143)</f>
        <v>8574202.3769230768</v>
      </c>
    </row>
    <row r="158" spans="2:14" x14ac:dyDescent="0.2">
      <c r="B158" s="1"/>
      <c r="C158" s="4">
        <f>AVERAGE(C143:$N143,$C144:C144)</f>
        <v>9308582.825384615</v>
      </c>
      <c r="D158" s="4">
        <f>AVERAGE(D143:$N143,$C144:D144)</f>
        <v>9907915.9884615373</v>
      </c>
      <c r="E158" s="4">
        <f>AVERAGE(E143:$N143,$C144:E144)</f>
        <v>9785721.7453846149</v>
      </c>
      <c r="F158" s="4">
        <f>AVERAGE(F143:$N143,$C144:F144)</f>
        <v>8907343.7653846163</v>
      </c>
      <c r="G158" s="4">
        <f>AVERAGE(G143:$N143,$C144:G144)</f>
        <v>8012594.7269230764</v>
      </c>
      <c r="H158" s="4">
        <f>AVERAGE(H143:$N143,$C144:H144)</f>
        <v>7475997.6307692314</v>
      </c>
      <c r="I158" s="4">
        <f>AVERAGE(I143:$N143,$C144:I144)</f>
        <v>7118350.5407692306</v>
      </c>
      <c r="J158" s="4">
        <f>AVERAGE(J143:$N143,$C144:J144)</f>
        <v>7786861.8230769224</v>
      </c>
      <c r="K158" s="4">
        <f>AVERAGE(K143:$N143,$C144:K144)</f>
        <v>8229006.3376923092</v>
      </c>
      <c r="L158" s="4">
        <f>AVERAGE(L143:$N143,$C144:L144)</f>
        <v>8953057.6492307708</v>
      </c>
      <c r="M158" s="4">
        <f>AVERAGE(M143:$N143,$C144:M144)</f>
        <v>9500027.4492307696</v>
      </c>
      <c r="N158" s="4">
        <f>AVERAGE(N143:$N143,$C144:N144)</f>
        <v>9800555.6069230773</v>
      </c>
    </row>
    <row r="159" spans="2:14" x14ac:dyDescent="0.2">
      <c r="C159" s="4">
        <f>AVERAGE(C144:$N144,$C145:C145)</f>
        <v>9989465.022307694</v>
      </c>
      <c r="D159" s="4">
        <f>AVERAGE(D144:$N144,$C145:D145)</f>
        <v>10095334.435384614</v>
      </c>
      <c r="E159" s="4">
        <f>AVERAGE(E144:$N144,$C145:E145)</f>
        <v>9786401.7699999996</v>
      </c>
      <c r="F159" s="4">
        <f>AVERAGE(F144:$N144,$C145:F145)</f>
        <v>9400963.7192307692</v>
      </c>
      <c r="G159" s="4">
        <f>AVERAGE(G144:$N144,$C145:G145)</f>
        <v>9529118.3269230761</v>
      </c>
      <c r="H159" s="4">
        <f>AVERAGE(H144:$N144,$C145:H145)</f>
        <v>9941661.0153846163</v>
      </c>
      <c r="I159" s="4">
        <f>AVERAGE(I144:$N144,$C145:I145)</f>
        <v>10664810.373846155</v>
      </c>
      <c r="J159" s="4">
        <f>AVERAGE(J144:$N144,$C145:J145)</f>
        <v>11937975.295384616</v>
      </c>
      <c r="K159" s="4">
        <f>AVERAGE(K144:$N144,$C145:K145)</f>
        <v>12751570.420769226</v>
      </c>
      <c r="L159" s="4">
        <f>AVERAGE(L144:$N144,$C145:L145)</f>
        <v>13386947.814615386</v>
      </c>
      <c r="M159" s="4">
        <f>AVERAGE(M144:$N144,$C145:M145)</f>
        <v>13781595.537692307</v>
      </c>
      <c r="N159" s="4">
        <f>AVERAGE(N144:$N144,$C145:N145)</f>
        <v>13926122.885384612</v>
      </c>
    </row>
    <row r="160" spans="2:14" x14ac:dyDescent="0.2">
      <c r="C160" s="4">
        <f>AVERAGE(C145:$N145,$C146:C146)</f>
        <v>13831388.221538464</v>
      </c>
      <c r="D160" s="4">
        <f>AVERAGE(D145:$N145,$C146:D146)</f>
        <v>13541847.775384614</v>
      </c>
      <c r="E160" s="4">
        <f>AVERAGE(E145:$N145,$C146:E146)</f>
        <v>12641159.620769231</v>
      </c>
      <c r="F160" s="4">
        <f>AVERAGE(F145:$N145,$C146:F146)</f>
        <v>11578322.06076923</v>
      </c>
      <c r="G160" s="4">
        <f>AVERAGE(G145:$N145,$C146:G146)</f>
        <v>10278815.269230768</v>
      </c>
      <c r="H160" s="4">
        <f>AVERAGE(H145:$N145,$C146:H146)</f>
        <v>8893000.959999999</v>
      </c>
      <c r="I160" s="4">
        <f>AVERAGE(I145:$N145,$C146:I146)</f>
        <v>7329827.496923076</v>
      </c>
      <c r="J160" s="4">
        <f>AVERAGE(J145:$N145,$C146:J146)</f>
        <v>6390530.6438461524</v>
      </c>
      <c r="K160" s="4">
        <f>AVERAGE(K145:$N145,$C146:K146)</f>
        <v>6013243.1123076919</v>
      </c>
      <c r="L160" s="4">
        <f>AVERAGE(L145:$N145,$C146:L146)</f>
        <v>6064903.7730769217</v>
      </c>
      <c r="M160" s="4">
        <f>AVERAGE(M145:$N145,$C146:M146)</f>
        <v>6290187.7215384599</v>
      </c>
      <c r="N160" s="4">
        <f>AVERAGE(N145:$N145,$C146:N146)</f>
        <v>6629927.8899999987</v>
      </c>
    </row>
    <row r="161" spans="3:14" x14ac:dyDescent="0.2">
      <c r="C161" s="4">
        <f>AVERAGE(C146:$N146,$C147:C147)</f>
        <v>7120091.04</v>
      </c>
      <c r="D161" s="4">
        <f>AVERAGE(D146:$N146,$C147:D147)</f>
        <v>7759184.8330769222</v>
      </c>
      <c r="E161" s="4">
        <f>AVERAGE(E146:$N146,$C147:E147)</f>
        <v>7692054.8553846162</v>
      </c>
      <c r="F161" s="4">
        <f>AVERAGE(F146:$N146,$C147:F147)</f>
        <v>7376079.5746153845</v>
      </c>
      <c r="G161" s="4">
        <f>AVERAGE(G146:$N146,$C147:G147)</f>
        <v>6540198.2384615382</v>
      </c>
      <c r="H161" s="4">
        <f>AVERAGE(H146:$N146,$C147:H147)</f>
        <v>5494554.4392307689</v>
      </c>
      <c r="I161" s="4">
        <f>AVERAGE(I146:$N146,$C147:I147)</f>
        <v>5448292.4499999993</v>
      </c>
      <c r="J161" s="4">
        <f>AVERAGE(J146:$N146,$C147:J147)</f>
        <v>6598740.34153846</v>
      </c>
      <c r="K161" s="4">
        <f>AVERAGE(K146:$N146,$C147:K147)</f>
        <v>7816746.9461538447</v>
      </c>
      <c r="L161" s="4">
        <f>AVERAGE(L146:$N146,$C147:L147)</f>
        <v>8930475.4800000004</v>
      </c>
      <c r="M161" s="4">
        <f>AVERAGE(M146:$N146,$C147:M147)</f>
        <v>9999083.0684615392</v>
      </c>
      <c r="N161" s="4">
        <f>AVERAGE(N146:$N146,$C147:N147)</f>
        <v>11012327.574615385</v>
      </c>
    </row>
    <row r="162" spans="3:14" x14ac:dyDescent="0.2">
      <c r="C162" s="4">
        <f>AVERAGE(C147:$N147,$C148:C148)</f>
        <v>12001135.748461541</v>
      </c>
      <c r="D162" s="4">
        <f>AVERAGE(D147:$N147,$C148:D148)</f>
        <v>12426588.087692307</v>
      </c>
      <c r="E162" s="4">
        <f>AVERAGE(E147:$N147,$C148:E148)</f>
        <v>12054548.825384615</v>
      </c>
      <c r="F162" s="4">
        <f>AVERAGE(F147:$N147,$C148:F148)</f>
        <v>11312822.980769228</v>
      </c>
      <c r="G162" s="4">
        <f>AVERAGE(G147:$N147,$C148:G148)</f>
        <v>10440782.035384616</v>
      </c>
      <c r="H162" s="4">
        <f>AVERAGE(H147:$N147,$C148:H148)</f>
        <v>10067203.667692307</v>
      </c>
      <c r="I162" s="4">
        <f>AVERAGE(I147:$N147,$C148:I148)</f>
        <v>11037097.783846157</v>
      </c>
      <c r="J162" s="4">
        <f>AVERAGE(J147:$N147,$C148:J148)</f>
        <v>11588028.903076921</v>
      </c>
      <c r="K162" s="4">
        <f>AVERAGE(K147:$N147,$C148:K148)</f>
        <v>12034405.758461537</v>
      </c>
      <c r="L162" s="4">
        <f>AVERAGE(L147:$N147,$C148:L148)</f>
        <v>12202329.98</v>
      </c>
      <c r="M162" s="4">
        <f>AVERAGE(M147:$N147,$C148:M148)</f>
        <v>12204879.186153848</v>
      </c>
    </row>
    <row r="163" spans="3:14" x14ac:dyDescent="0.2">
      <c r="J163" s="4">
        <f>AVERAGE(J157:J162)</f>
        <v>8545063.2439743578</v>
      </c>
    </row>
    <row r="164" spans="3:14" x14ac:dyDescent="0.2">
      <c r="I164" s="19" t="s">
        <v>42</v>
      </c>
      <c r="J164" s="4">
        <v>6229573.3901578095</v>
      </c>
    </row>
    <row r="166" spans="3:14" x14ac:dyDescent="0.2">
      <c r="C166" s="17"/>
      <c r="D166" s="18">
        <f>D129-C129</f>
        <v>6508782.7299999967</v>
      </c>
      <c r="E166" s="18">
        <f t="shared" ref="E166:N166" si="27">E129-D129</f>
        <v>-6370178.6299999952</v>
      </c>
      <c r="F166" s="18">
        <f t="shared" si="27"/>
        <v>-8146775.6600000039</v>
      </c>
      <c r="G166" s="18">
        <f t="shared" si="27"/>
        <v>-12552451.369999997</v>
      </c>
      <c r="H166" s="18">
        <f t="shared" si="27"/>
        <v>-9523537.5</v>
      </c>
      <c r="I166" s="17">
        <f t="shared" si="27"/>
        <v>-11105129.630000003</v>
      </c>
      <c r="J166" s="17">
        <f t="shared" si="27"/>
        <v>9449572.9499999955</v>
      </c>
      <c r="K166" s="17">
        <f t="shared" si="27"/>
        <v>-3269643.2899999917</v>
      </c>
      <c r="L166" s="17">
        <f t="shared" si="27"/>
        <v>8532058.4600000009</v>
      </c>
      <c r="M166" s="17">
        <f t="shared" si="27"/>
        <v>9014777.7800000012</v>
      </c>
      <c r="N166" s="17">
        <f t="shared" si="27"/>
        <v>8010780.6199999973</v>
      </c>
    </row>
    <row r="167" spans="3:14" x14ac:dyDescent="0.2">
      <c r="C167" s="17">
        <f>C130-N129</f>
        <v>7162359.6699999943</v>
      </c>
      <c r="D167" s="18">
        <f t="shared" ref="D167:N167" si="28">D130-C130</f>
        <v>4470086.6300000027</v>
      </c>
      <c r="E167" s="18">
        <f t="shared" si="28"/>
        <v>-3964540.8099999949</v>
      </c>
      <c r="F167" s="18">
        <f t="shared" si="28"/>
        <v>-3382719.7400000021</v>
      </c>
      <c r="G167" s="18">
        <f t="shared" si="28"/>
        <v>-4376584</v>
      </c>
      <c r="H167" s="18">
        <f t="shared" si="28"/>
        <v>6076606.5499999989</v>
      </c>
      <c r="I167" s="17">
        <f t="shared" si="28"/>
        <v>505954.13999999873</v>
      </c>
      <c r="J167" s="17">
        <f t="shared" si="28"/>
        <v>-2472828.0500000007</v>
      </c>
      <c r="K167" s="17">
        <f t="shared" si="28"/>
        <v>3220472.160000002</v>
      </c>
      <c r="L167" s="17">
        <f t="shared" si="28"/>
        <v>3305103.7699999996</v>
      </c>
      <c r="M167" s="17">
        <f t="shared" si="28"/>
        <v>412638.04999999888</v>
      </c>
      <c r="N167" s="17">
        <f t="shared" si="28"/>
        <v>537801.42000000179</v>
      </c>
    </row>
    <row r="168" spans="3:14" x14ac:dyDescent="0.2">
      <c r="C168" s="17">
        <f t="shared" ref="C168:C172" si="29">C131-N130</f>
        <v>1515739.1900000013</v>
      </c>
      <c r="D168" s="18">
        <f t="shared" ref="D168:N168" si="30">D131-C131</f>
        <v>617764.48999999836</v>
      </c>
      <c r="E168" s="18">
        <f t="shared" si="30"/>
        <v>-205586.52000000328</v>
      </c>
      <c r="F168" s="18">
        <f t="shared" si="30"/>
        <v>-3995719.5599999968</v>
      </c>
      <c r="G168" s="18">
        <f t="shared" si="30"/>
        <v>-4812720.790000001</v>
      </c>
      <c r="H168" s="18">
        <f t="shared" si="30"/>
        <v>-2978800.3199999984</v>
      </c>
      <c r="I168" s="17">
        <f t="shared" si="30"/>
        <v>-2321274.7700000014</v>
      </c>
      <c r="J168" s="17">
        <f t="shared" si="30"/>
        <v>4806154.2799999993</v>
      </c>
      <c r="K168" s="17">
        <f t="shared" si="30"/>
        <v>-900118.75</v>
      </c>
      <c r="L168" s="17">
        <f t="shared" si="30"/>
        <v>3712148.1400000006</v>
      </c>
      <c r="M168" s="17">
        <f t="shared" si="30"/>
        <v>4479651.5399999991</v>
      </c>
      <c r="N168" s="17">
        <f t="shared" si="30"/>
        <v>2755650.7300000023</v>
      </c>
    </row>
    <row r="169" spans="3:14" x14ac:dyDescent="0.2">
      <c r="C169" s="17">
        <f t="shared" si="29"/>
        <v>683221.80000000075</v>
      </c>
      <c r="D169" s="18">
        <f t="shared" ref="D169:N169" si="31">D132-C132</f>
        <v>236336.37999999896</v>
      </c>
      <c r="E169" s="18">
        <f t="shared" si="31"/>
        <v>-1008265.75</v>
      </c>
      <c r="F169" s="18">
        <f t="shared" si="31"/>
        <v>-6628143.7800000012</v>
      </c>
      <c r="G169" s="18">
        <f t="shared" si="31"/>
        <v>-3467107.3900000006</v>
      </c>
      <c r="H169" s="18">
        <f t="shared" si="31"/>
        <v>-777909.96999999881</v>
      </c>
      <c r="I169" s="17">
        <f t="shared" si="31"/>
        <v>-2482098.0299999993</v>
      </c>
      <c r="J169" s="17">
        <f t="shared" si="31"/>
        <v>3265188.6099999994</v>
      </c>
      <c r="K169" s="17">
        <f t="shared" si="31"/>
        <v>90041.770000001416</v>
      </c>
      <c r="L169" s="17">
        <f t="shared" si="31"/>
        <v>2853520.9299999978</v>
      </c>
      <c r="M169" s="17">
        <f t="shared" si="31"/>
        <v>2280926.8900000006</v>
      </c>
      <c r="N169" s="17">
        <f t="shared" si="31"/>
        <v>2238052.0499999989</v>
      </c>
    </row>
    <row r="170" spans="3:14" x14ac:dyDescent="0.2">
      <c r="C170" s="17">
        <f t="shared" si="29"/>
        <v>2484610.7100000009</v>
      </c>
      <c r="D170" s="18">
        <f t="shared" ref="D170:N170" si="32">D133-C133</f>
        <v>235639.35000000149</v>
      </c>
      <c r="E170" s="18">
        <f t="shared" si="32"/>
        <v>-468745.9299999997</v>
      </c>
      <c r="F170" s="18">
        <f t="shared" si="32"/>
        <v>-1151736.2300000004</v>
      </c>
      <c r="G170" s="18">
        <f t="shared" si="32"/>
        <v>-1267423.1400000025</v>
      </c>
      <c r="H170" s="18">
        <f t="shared" si="32"/>
        <v>-1041924.0499999989</v>
      </c>
      <c r="I170" s="17">
        <f t="shared" si="32"/>
        <v>-711490.87999999896</v>
      </c>
      <c r="J170" s="17">
        <f t="shared" si="32"/>
        <v>-182755.41000000201</v>
      </c>
      <c r="K170" s="17">
        <f t="shared" si="32"/>
        <v>-319210.36999999918</v>
      </c>
      <c r="L170" s="17">
        <f t="shared" si="32"/>
        <v>1287801.9100000001</v>
      </c>
      <c r="M170" s="17">
        <f t="shared" si="32"/>
        <v>1717915.879999999</v>
      </c>
      <c r="N170" s="17">
        <f t="shared" si="32"/>
        <v>366200.97000000067</v>
      </c>
    </row>
    <row r="171" spans="3:14" x14ac:dyDescent="0.2">
      <c r="C171" s="17">
        <f t="shared" si="29"/>
        <v>915087.72000000067</v>
      </c>
      <c r="D171" s="18">
        <f t="shared" ref="D171:N171" si="33">D134-C134</f>
        <v>1350988.1600000001</v>
      </c>
      <c r="E171" s="18">
        <f t="shared" si="33"/>
        <v>-2364222.1400000025</v>
      </c>
      <c r="F171" s="18">
        <f t="shared" si="33"/>
        <v>-1136199.0799999982</v>
      </c>
      <c r="G171" s="18">
        <f t="shared" si="33"/>
        <v>-4136123.7799999993</v>
      </c>
      <c r="H171" s="18">
        <f t="shared" si="33"/>
        <v>-3135598.7700000014</v>
      </c>
      <c r="I171" s="17">
        <f t="shared" si="33"/>
        <v>-3864957.5999999996</v>
      </c>
      <c r="J171" s="17">
        <f t="shared" si="33"/>
        <v>1907363.1099999994</v>
      </c>
      <c r="K171" s="17">
        <f t="shared" si="33"/>
        <v>3235230.4800000023</v>
      </c>
      <c r="L171" s="17">
        <f t="shared" si="33"/>
        <v>2652671.4899999993</v>
      </c>
      <c r="M171" s="17">
        <f t="shared" si="33"/>
        <v>2118987.21</v>
      </c>
      <c r="N171" s="17">
        <f t="shared" si="33"/>
        <v>2093795.5200000014</v>
      </c>
    </row>
    <row r="172" spans="3:14" x14ac:dyDescent="0.2">
      <c r="C172" s="17">
        <f t="shared" si="29"/>
        <v>1414235.8599999994</v>
      </c>
      <c r="D172" s="18">
        <f t="shared" ref="D172:N172" si="34">D135-C135</f>
        <v>1570657.4499999993</v>
      </c>
      <c r="E172" s="18">
        <f t="shared" si="34"/>
        <v>-3227101.8099999987</v>
      </c>
      <c r="F172" s="18">
        <f t="shared" si="34"/>
        <v>-2868293.620000001</v>
      </c>
      <c r="G172" s="18">
        <f t="shared" si="34"/>
        <v>-5414907.1899999995</v>
      </c>
      <c r="H172" s="18">
        <f t="shared" si="34"/>
        <v>-3648148.8000000007</v>
      </c>
      <c r="I172" s="17">
        <f t="shared" si="34"/>
        <v>2262110.4700000007</v>
      </c>
      <c r="J172" s="17">
        <f t="shared" si="34"/>
        <v>2902303.9800000004</v>
      </c>
      <c r="K172" s="17">
        <f t="shared" si="34"/>
        <v>2005568.2699999977</v>
      </c>
      <c r="L172" s="17">
        <f t="shared" si="34"/>
        <v>2106238.9700000007</v>
      </c>
      <c r="M172" s="17">
        <f t="shared" si="34"/>
        <v>2690286.7699999996</v>
      </c>
      <c r="N172" s="17">
        <f t="shared" si="34"/>
        <v>1309044.8200000003</v>
      </c>
    </row>
  </sheetData>
  <pageMargins left="0.5" right="0.5" top="0.75" bottom="0.75" header="0.25" footer="0.5"/>
  <pageSetup scale="45" orientation="landscape" r:id="rId1"/>
  <headerFooter alignWithMargins="0">
    <oddHeader xml:space="preserve">&amp;R&amp;14CASE NO. 2015-00343
ATTACHMENT 51
TO STAFF DR NO. 1-59
</oddHeader>
  </headerFooter>
  <customProperties>
    <customPr name="_pios_id" r:id="rId2"/>
  </customPropertie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current'!C141:N141</xm:f>
              <xm:sqref>O141</xm:sqref>
            </x14:sparkline>
            <x14:sparkline>
              <xm:f>'$ bal current'!C142:N142</xm:f>
              <xm:sqref>O142</xm:sqref>
            </x14:sparkline>
            <x14:sparkline>
              <xm:f>'$ bal current'!C143:N143</xm:f>
              <xm:sqref>O143</xm:sqref>
            </x14:sparkline>
            <x14:sparkline>
              <xm:f>'$ bal current'!C144:N144</xm:f>
              <xm:sqref>O144</xm:sqref>
            </x14:sparkline>
            <x14:sparkline>
              <xm:f>'$ bal current'!C145:N145</xm:f>
              <xm:sqref>O145</xm:sqref>
            </x14:sparkline>
            <x14:sparkline>
              <xm:f>'$ bal current'!C146:N146</xm:f>
              <xm:sqref>O146</xm:sqref>
            </x14:sparkline>
            <x14:sparkline>
              <xm:f>'$ bal current'!C147:N147</xm:f>
              <xm:sqref>O147</xm:sqref>
            </x14:sparkline>
            <x14:sparkline>
              <xm:f>'$ bal current'!C148:N148</xm:f>
              <xm:sqref>O148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current'!C150:N150</xm:f>
              <xm:sqref>O150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current'!C156:N156</xm:f>
              <xm:sqref>O156</xm:sqref>
            </x14:sparkline>
            <x14:sparkline>
              <xm:f>'$ bal current'!C157:N157</xm:f>
              <xm:sqref>O157</xm:sqref>
            </x14:sparkline>
            <x14:sparkline>
              <xm:f>'$ bal current'!C158:N158</xm:f>
              <xm:sqref>O158</xm:sqref>
            </x14:sparkline>
            <x14:sparkline>
              <xm:f>'$ bal current'!C159:N159</xm:f>
              <xm:sqref>O159</xm:sqref>
            </x14:sparkline>
            <x14:sparkline>
              <xm:f>'$ bal current'!C160:N160</xm:f>
              <xm:sqref>O160</xm:sqref>
            </x14:sparkline>
            <x14:sparkline>
              <xm:f>'$ bal current'!C161:N161</xm:f>
              <xm:sqref>O161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current'!C136:N136</xm:f>
              <xm:sqref>O136</xm:sqref>
            </x14:sparkline>
            <x14:sparkline>
              <xm:f>'$ bal current'!C135:N135</xm:f>
              <xm:sqref>O135</xm:sqref>
            </x14:sparkline>
            <x14:sparkline>
              <xm:f>'$ bal current'!C134:N134</xm:f>
              <xm:sqref>O134</xm:sqref>
            </x14:sparkline>
            <x14:sparkline>
              <xm:f>'$ bal current'!C133:N133</xm:f>
              <xm:sqref>O133</xm:sqref>
            </x14:sparkline>
            <x14:sparkline>
              <xm:f>'$ bal current'!C132:N132</xm:f>
              <xm:sqref>O132</xm:sqref>
            </x14:sparkline>
            <x14:sparkline>
              <xm:f>'$ bal current'!C131:N131</xm:f>
              <xm:sqref>O131</xm:sqref>
            </x14:sparkline>
            <x14:sparkline>
              <xm:f>'$ bal current'!C130:N130</xm:f>
              <xm:sqref>O130</xm:sqref>
            </x14:sparkline>
            <x14:sparkline>
              <xm:f>'$ bal current'!C129:N129</xm:f>
              <xm:sqref>O129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current'!C138:N138</xm:f>
              <xm:sqref>O138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current'!C124:N124</xm:f>
              <xm:sqref>O124</xm:sqref>
            </x14:sparkline>
            <x14:sparkline>
              <xm:f>'$ bal current'!C123:N123</xm:f>
              <xm:sqref>O123</xm:sqref>
            </x14:sparkline>
            <x14:sparkline>
              <xm:f>'$ bal current'!C122:N122</xm:f>
              <xm:sqref>O122</xm:sqref>
            </x14:sparkline>
            <x14:sparkline>
              <xm:f>'$ bal current'!C121:N121</xm:f>
              <xm:sqref>O121</xm:sqref>
            </x14:sparkline>
            <x14:sparkline>
              <xm:f>'$ bal current'!C120:N120</xm:f>
              <xm:sqref>O120</xm:sqref>
            </x14:sparkline>
            <x14:sparkline>
              <xm:f>'$ bal current'!C119:N119</xm:f>
              <xm:sqref>O119</xm:sqref>
            </x14:sparkline>
            <x14:sparkline>
              <xm:f>'$ bal current'!C118:N118</xm:f>
              <xm:sqref>O118</xm:sqref>
            </x14:sparkline>
            <x14:sparkline>
              <xm:f>'$ bal current'!C117:N117</xm:f>
              <xm:sqref>O117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current'!C126:N126</xm:f>
              <xm:sqref>O126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'$ bal current'!C166:N166</xm:f>
              <xm:sqref>O166</xm:sqref>
            </x14:sparkline>
            <x14:sparkline>
              <xm:f>'$ bal current'!C167:N167</xm:f>
              <xm:sqref>O167</xm:sqref>
            </x14:sparkline>
            <x14:sparkline>
              <xm:f>'$ bal current'!C168:N168</xm:f>
              <xm:sqref>O168</xm:sqref>
            </x14:sparkline>
            <x14:sparkline>
              <xm:f>'$ bal current'!C169:N169</xm:f>
              <xm:sqref>O169</xm:sqref>
            </x14:sparkline>
            <x14:sparkline>
              <xm:f>'$ bal current'!C170:N170</xm:f>
              <xm:sqref>O170</xm:sqref>
            </x14:sparkline>
            <x14:sparkline>
              <xm:f>'$ bal current'!C171:N171</xm:f>
              <xm:sqref>O171</xm:sqref>
            </x14:sparkline>
            <x14:sparkline>
              <xm:f>'$ bal current'!C172:N172</xm:f>
              <xm:sqref>O172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zoomScaleNormal="100" workbookViewId="0">
      <pane xSplit="2" ySplit="8" topLeftCell="C9" activePane="bottomRight" state="frozen"/>
      <selection activeCell="B22" sqref="B22"/>
      <selection pane="topRight" activeCell="B22" sqref="B22"/>
      <selection pane="bottomLeft" activeCell="B22" sqref="B22"/>
      <selection pane="bottomRight" activeCell="C9" sqref="C9"/>
    </sheetView>
  </sheetViews>
  <sheetFormatPr defaultColWidth="9.140625" defaultRowHeight="12.75" x14ac:dyDescent="0.2"/>
  <cols>
    <col min="1" max="1" width="14.28515625" style="5" customWidth="1"/>
    <col min="2" max="2" width="66.42578125" style="5" bestFit="1" customWidth="1"/>
    <col min="3" max="4" width="11.28515625" style="4" bestFit="1" customWidth="1"/>
    <col min="5" max="5" width="13.42578125" style="4" bestFit="1" customWidth="1"/>
    <col min="6" max="8" width="12.5703125" style="4" bestFit="1" customWidth="1"/>
    <col min="9" max="10" width="11.85546875" style="4" bestFit="1" customWidth="1"/>
    <col min="11" max="12" width="12.140625" style="4" customWidth="1"/>
    <col min="13" max="14" width="11.28515625" style="4" bestFit="1" customWidth="1"/>
    <col min="15" max="16384" width="9.140625" style="5"/>
  </cols>
  <sheetData>
    <row r="1" spans="1:14" x14ac:dyDescent="0.2">
      <c r="A1" s="1"/>
      <c r="B1" s="2"/>
      <c r="C1" s="3"/>
      <c r="D1" s="3"/>
      <c r="E1" s="3"/>
      <c r="F1" s="3"/>
      <c r="G1" s="3"/>
      <c r="H1" s="3"/>
    </row>
    <row r="2" spans="1:14" x14ac:dyDescent="0.2">
      <c r="A2" s="1" t="s">
        <v>0</v>
      </c>
      <c r="B2" s="6"/>
      <c r="C2" s="3"/>
      <c r="D2" s="3"/>
      <c r="E2" s="3"/>
      <c r="F2" s="3"/>
      <c r="G2" s="3"/>
      <c r="H2" s="3"/>
    </row>
    <row r="3" spans="1:14" x14ac:dyDescent="0.2">
      <c r="A3" s="1" t="s">
        <v>1</v>
      </c>
      <c r="B3" s="7"/>
      <c r="C3" s="3"/>
      <c r="D3" s="3"/>
      <c r="E3" s="3"/>
      <c r="F3" s="3"/>
      <c r="G3" s="3"/>
      <c r="H3" s="3"/>
    </row>
    <row r="4" spans="1:14" x14ac:dyDescent="0.2">
      <c r="A4" s="1" t="s">
        <v>2</v>
      </c>
      <c r="B4" s="1"/>
      <c r="D4" s="3"/>
      <c r="E4" s="8"/>
      <c r="F4" s="3"/>
      <c r="G4" s="3"/>
      <c r="H4" s="3"/>
    </row>
    <row r="5" spans="1:14" x14ac:dyDescent="0.2">
      <c r="A5" s="1" t="s">
        <v>3</v>
      </c>
      <c r="B5" s="1"/>
      <c r="D5" s="3"/>
      <c r="E5" s="8"/>
      <c r="F5" s="3"/>
      <c r="G5" s="3"/>
      <c r="H5" s="3"/>
    </row>
    <row r="6" spans="1:14" x14ac:dyDescent="0.2">
      <c r="A6" s="1" t="s">
        <v>4</v>
      </c>
      <c r="D6" s="3"/>
      <c r="E6" s="8"/>
      <c r="F6" s="3"/>
      <c r="G6" s="3"/>
      <c r="H6" s="3"/>
    </row>
    <row r="7" spans="1:14" x14ac:dyDescent="0.2">
      <c r="D7" s="3"/>
      <c r="E7" s="8"/>
      <c r="F7" s="3"/>
      <c r="G7" s="3"/>
      <c r="H7" s="3"/>
    </row>
    <row r="8" spans="1:14" x14ac:dyDescent="0.2">
      <c r="B8" s="2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</row>
    <row r="9" spans="1:14" x14ac:dyDescent="0.2">
      <c r="B9" s="1"/>
    </row>
    <row r="10" spans="1:14" x14ac:dyDescent="0.2">
      <c r="A10" s="1" t="s">
        <v>17</v>
      </c>
      <c r="B10" s="1" t="s">
        <v>18</v>
      </c>
      <c r="C10" s="3">
        <v>7634544.8899999997</v>
      </c>
      <c r="D10" s="3">
        <v>8138978.6299999999</v>
      </c>
      <c r="E10" s="3">
        <v>6905708.21</v>
      </c>
      <c r="F10" s="3">
        <v>5988078.5700000003</v>
      </c>
      <c r="G10" s="3">
        <v>4211126.5999999996</v>
      </c>
      <c r="H10" s="3">
        <v>1778361.14</v>
      </c>
      <c r="I10" s="3">
        <v>-26251.97</v>
      </c>
      <c r="J10" s="3">
        <v>1371322.25</v>
      </c>
      <c r="K10" s="3">
        <v>3612430.59</v>
      </c>
      <c r="L10" s="3">
        <v>6414706.6399999997</v>
      </c>
      <c r="M10" s="3">
        <v>9146116.1899999995</v>
      </c>
      <c r="N10" s="3">
        <v>11153815.41</v>
      </c>
    </row>
    <row r="11" spans="1:14" x14ac:dyDescent="0.2">
      <c r="A11" s="1"/>
      <c r="B11" s="1" t="s">
        <v>19</v>
      </c>
      <c r="C11" s="3">
        <v>10184029.779999999</v>
      </c>
      <c r="D11" s="3">
        <v>11823091.710000001</v>
      </c>
      <c r="E11" s="3">
        <v>9489792.9900000002</v>
      </c>
      <c r="F11" s="3">
        <v>7078718.7699999996</v>
      </c>
      <c r="G11" s="3">
        <v>4651681.42</v>
      </c>
      <c r="H11" s="3">
        <v>2381221.9</v>
      </c>
      <c r="I11" s="3">
        <v>-29852.32</v>
      </c>
      <c r="J11" s="3">
        <v>2377320.7400000002</v>
      </c>
      <c r="K11" s="3">
        <v>5220607.47</v>
      </c>
      <c r="L11" s="3">
        <v>8206065.3300000001</v>
      </c>
      <c r="M11" s="3">
        <v>11311540.029999999</v>
      </c>
      <c r="N11" s="3">
        <v>13522585.289999999</v>
      </c>
    </row>
    <row r="12" spans="1:14" x14ac:dyDescent="0.2">
      <c r="B12" s="1" t="s">
        <v>20</v>
      </c>
      <c r="C12" s="3">
        <v>5641371.3399999999</v>
      </c>
      <c r="D12" s="3">
        <v>5859624.54</v>
      </c>
      <c r="E12" s="3">
        <v>5859624.54</v>
      </c>
      <c r="F12" s="3">
        <v>5203996.33</v>
      </c>
      <c r="G12" s="3">
        <v>3906428.58</v>
      </c>
      <c r="H12" s="3">
        <v>2249820.5699999998</v>
      </c>
      <c r="I12" s="3">
        <v>1627670.65</v>
      </c>
      <c r="J12" s="3">
        <v>1593009.96</v>
      </c>
      <c r="K12" s="3">
        <v>3438833.05</v>
      </c>
      <c r="L12" s="3">
        <v>6250488.9699999997</v>
      </c>
      <c r="M12" s="3">
        <v>6658457.3799999999</v>
      </c>
      <c r="N12" s="3">
        <v>7598441.0700000003</v>
      </c>
    </row>
    <row r="13" spans="1:14" x14ac:dyDescent="0.2">
      <c r="B13" s="1" t="s">
        <v>21</v>
      </c>
      <c r="C13" s="3">
        <v>2198302.34</v>
      </c>
      <c r="D13" s="3">
        <v>2197068.17</v>
      </c>
      <c r="E13" s="3">
        <v>2191876.52</v>
      </c>
      <c r="F13" s="3">
        <v>1753071.33</v>
      </c>
      <c r="G13" s="3">
        <v>1430417.52</v>
      </c>
      <c r="H13" s="3">
        <v>1104951.45</v>
      </c>
      <c r="I13" s="3">
        <v>1107207.1100000001</v>
      </c>
      <c r="J13" s="3">
        <v>1643700.84</v>
      </c>
      <c r="K13" s="3">
        <v>2055293.3</v>
      </c>
      <c r="L13" s="3">
        <v>2403158.12</v>
      </c>
      <c r="M13" s="3">
        <v>2620015.4300000002</v>
      </c>
      <c r="N13" s="3">
        <v>2681733.31</v>
      </c>
    </row>
    <row r="14" spans="1:14" x14ac:dyDescent="0.2">
      <c r="B14" s="1" t="s">
        <v>22</v>
      </c>
      <c r="C14" s="3">
        <v>3162928.49</v>
      </c>
      <c r="D14" s="3">
        <v>3222635.69</v>
      </c>
      <c r="E14" s="3">
        <v>3270624.36</v>
      </c>
      <c r="F14" s="3">
        <v>3268902.99</v>
      </c>
      <c r="G14" s="3">
        <v>2384072.37</v>
      </c>
      <c r="H14" s="3">
        <v>1357973.32</v>
      </c>
      <c r="I14" s="3">
        <v>1287741.3999999999</v>
      </c>
      <c r="J14" s="3">
        <v>1755491.22</v>
      </c>
      <c r="K14" s="3">
        <v>2050235.91</v>
      </c>
      <c r="L14" s="3">
        <v>2048681.78</v>
      </c>
      <c r="M14" s="3">
        <v>3091971.28</v>
      </c>
      <c r="N14" s="3">
        <v>4067839.49</v>
      </c>
    </row>
    <row r="15" spans="1:14" x14ac:dyDescent="0.2">
      <c r="A15" s="1"/>
      <c r="B15" s="1" t="s">
        <v>23</v>
      </c>
      <c r="C15" s="3">
        <v>2130237.7400000002</v>
      </c>
      <c r="D15" s="3">
        <v>2130237.7400000002</v>
      </c>
      <c r="E15" s="3">
        <v>2130237.7400000002</v>
      </c>
      <c r="F15" s="3">
        <v>1797545.76</v>
      </c>
      <c r="G15" s="3">
        <v>1517349.59</v>
      </c>
      <c r="H15" s="3">
        <v>1078802.96</v>
      </c>
      <c r="I15" s="3">
        <v>900258.2</v>
      </c>
      <c r="J15" s="3">
        <v>899640.07</v>
      </c>
      <c r="K15" s="3">
        <v>1452560.96</v>
      </c>
      <c r="L15" s="3">
        <v>2219445.91</v>
      </c>
      <c r="M15" s="3">
        <v>2219445.91</v>
      </c>
      <c r="N15" s="3">
        <v>2378899.69</v>
      </c>
    </row>
    <row r="16" spans="1:14" x14ac:dyDescent="0.2">
      <c r="B16" s="1" t="s">
        <v>24</v>
      </c>
      <c r="C16" s="3">
        <v>19430581.219999999</v>
      </c>
      <c r="D16" s="3">
        <v>19430581.219999999</v>
      </c>
      <c r="E16" s="3">
        <v>18843679.289999999</v>
      </c>
      <c r="F16" s="3">
        <v>16673548.890000001</v>
      </c>
      <c r="G16" s="3">
        <v>13644959.279999999</v>
      </c>
      <c r="H16" s="3">
        <v>9849933.8699999992</v>
      </c>
      <c r="I16" s="3">
        <v>3511647.83</v>
      </c>
      <c r="J16" s="3">
        <v>6150189.3700000001</v>
      </c>
      <c r="K16" s="3">
        <v>12043841.99</v>
      </c>
      <c r="L16" s="3">
        <v>21958098.809999999</v>
      </c>
      <c r="M16" s="3">
        <v>23309112.66</v>
      </c>
      <c r="N16" s="3">
        <v>24646624.75</v>
      </c>
    </row>
    <row r="17" spans="1:14" x14ac:dyDescent="0.2">
      <c r="B17" s="1" t="s">
        <v>25</v>
      </c>
      <c r="C17" s="3">
        <v>50381995.799999997</v>
      </c>
      <c r="D17" s="3">
        <v>52802217.699999996</v>
      </c>
      <c r="E17" s="3">
        <v>48691543.649999999</v>
      </c>
      <c r="F17" s="3">
        <v>41763862.640000001</v>
      </c>
      <c r="G17" s="3">
        <v>31746035.359999999</v>
      </c>
      <c r="H17" s="3">
        <v>19801065.210000001</v>
      </c>
      <c r="I17" s="3">
        <v>8378420.8999999994</v>
      </c>
      <c r="J17" s="3">
        <v>15790674.449999999</v>
      </c>
      <c r="K17" s="3">
        <v>29873803.270000003</v>
      </c>
      <c r="L17" s="3">
        <v>49500645.560000002</v>
      </c>
      <c r="M17" s="3">
        <v>58356658.879999995</v>
      </c>
      <c r="N17" s="3">
        <v>66049939.009999998</v>
      </c>
    </row>
    <row r="18" spans="1:14" x14ac:dyDescent="0.2">
      <c r="B18" s="1"/>
    </row>
    <row r="19" spans="1:14" x14ac:dyDescent="0.2">
      <c r="B19" s="9" t="s">
        <v>26</v>
      </c>
      <c r="C19" s="3">
        <v>5759520.7400000002</v>
      </c>
      <c r="D19" s="3">
        <v>-904558.93</v>
      </c>
      <c r="E19" s="3">
        <v>5328671.07</v>
      </c>
      <c r="F19" s="3">
        <v>13519593.1</v>
      </c>
      <c r="G19" s="3">
        <v>26201354.16</v>
      </c>
      <c r="H19" s="3">
        <v>35381002.18</v>
      </c>
      <c r="I19" s="3">
        <v>46647626.259999998</v>
      </c>
      <c r="J19" s="3">
        <v>37302557.170000002</v>
      </c>
      <c r="K19" s="3">
        <v>40636405.350000001</v>
      </c>
      <c r="L19" s="3">
        <v>32026004.609999999</v>
      </c>
      <c r="M19" s="3">
        <v>22973161.27</v>
      </c>
      <c r="N19" s="3">
        <v>15291388.220000001</v>
      </c>
    </row>
    <row r="20" spans="1:14" x14ac:dyDescent="0.2">
      <c r="B20" s="9" t="s">
        <v>27</v>
      </c>
      <c r="C20" s="3">
        <v>-488564.8</v>
      </c>
      <c r="D20" s="3">
        <v>-643861.74</v>
      </c>
      <c r="E20" s="3">
        <v>-780810.37</v>
      </c>
      <c r="F20" s="3">
        <v>-736664</v>
      </c>
      <c r="G20" s="3">
        <v>-607354.31000000006</v>
      </c>
      <c r="H20" s="3">
        <v>-951243.79</v>
      </c>
      <c r="I20" s="3">
        <v>-789749.34</v>
      </c>
      <c r="J20" s="3">
        <v>-685245.48</v>
      </c>
      <c r="K20" s="3">
        <v>-621040.59</v>
      </c>
      <c r="L20" s="3">
        <v>-699382.87</v>
      </c>
      <c r="M20" s="3">
        <v>-737448.43</v>
      </c>
      <c r="N20" s="3">
        <v>-408440.86</v>
      </c>
    </row>
    <row r="21" spans="1:14" x14ac:dyDescent="0.2">
      <c r="B21" s="10" t="s">
        <v>28</v>
      </c>
      <c r="C21" s="4">
        <f t="shared" ref="C21:N21" si="0">C17-C19+C20</f>
        <v>44133910.259999998</v>
      </c>
      <c r="D21" s="4">
        <f t="shared" si="0"/>
        <v>53062914.889999993</v>
      </c>
      <c r="E21" s="4">
        <f t="shared" si="0"/>
        <v>42582062.210000001</v>
      </c>
      <c r="F21" s="4">
        <f t="shared" si="0"/>
        <v>27507605.539999999</v>
      </c>
      <c r="G21" s="4">
        <f t="shared" si="0"/>
        <v>4937326.8899999987</v>
      </c>
      <c r="H21" s="4">
        <f t="shared" si="0"/>
        <v>-16531180.759999998</v>
      </c>
      <c r="I21" s="4">
        <f t="shared" si="0"/>
        <v>-39058954.700000003</v>
      </c>
      <c r="J21" s="4">
        <f t="shared" si="0"/>
        <v>-22197128.200000003</v>
      </c>
      <c r="K21" s="4">
        <f t="shared" si="0"/>
        <v>-11383642.669999998</v>
      </c>
      <c r="L21" s="4">
        <f t="shared" si="0"/>
        <v>16775258.080000004</v>
      </c>
      <c r="M21" s="4">
        <f t="shared" si="0"/>
        <v>34646049.18</v>
      </c>
      <c r="N21" s="4">
        <f t="shared" si="0"/>
        <v>50350109.93</v>
      </c>
    </row>
    <row r="22" spans="1:14" x14ac:dyDescent="0.2">
      <c r="B22" s="1"/>
    </row>
    <row r="23" spans="1:14" x14ac:dyDescent="0.2">
      <c r="A23" s="1" t="s">
        <v>29</v>
      </c>
      <c r="B23" s="1" t="s">
        <v>18</v>
      </c>
      <c r="C23" s="3">
        <v>12012906.630000001</v>
      </c>
      <c r="D23" s="3">
        <v>12341132.529999999</v>
      </c>
      <c r="E23" s="3">
        <v>10240188.1</v>
      </c>
      <c r="F23" s="3">
        <v>8062631.1200000001</v>
      </c>
      <c r="G23" s="3">
        <v>5304173.3099999996</v>
      </c>
      <c r="H23" s="3">
        <v>3589947.35</v>
      </c>
      <c r="I23" s="3">
        <v>1903633.78</v>
      </c>
      <c r="J23" s="3">
        <v>2163678.86</v>
      </c>
      <c r="K23" s="3">
        <v>2663558.77</v>
      </c>
      <c r="L23" s="3">
        <v>3424437.29</v>
      </c>
      <c r="M23" s="3">
        <v>3879957.97</v>
      </c>
      <c r="N23" s="3">
        <v>4342288</v>
      </c>
    </row>
    <row r="24" spans="1:14" x14ac:dyDescent="0.2">
      <c r="A24" s="1"/>
      <c r="B24" s="1" t="s">
        <v>19</v>
      </c>
      <c r="C24" s="3">
        <v>15463219.99</v>
      </c>
      <c r="D24" s="3">
        <v>17245512.239999998</v>
      </c>
      <c r="E24" s="3">
        <v>13810579.01</v>
      </c>
      <c r="F24" s="3">
        <v>10261142.08</v>
      </c>
      <c r="G24" s="3">
        <v>6711705.1500000004</v>
      </c>
      <c r="H24" s="3">
        <v>3505769.44</v>
      </c>
      <c r="I24" s="3">
        <v>-43667.49</v>
      </c>
      <c r="J24" s="3">
        <v>825014.43</v>
      </c>
      <c r="K24" s="3">
        <v>1711242.56</v>
      </c>
      <c r="L24" s="3">
        <v>2602073.96</v>
      </c>
      <c r="M24" s="3">
        <v>3524147.7</v>
      </c>
      <c r="N24" s="3">
        <v>4329631.3099999996</v>
      </c>
    </row>
    <row r="25" spans="1:14" x14ac:dyDescent="0.2">
      <c r="B25" s="1" t="s">
        <v>20</v>
      </c>
      <c r="C25" s="3">
        <v>7693215.5700000003</v>
      </c>
      <c r="D25" s="3">
        <v>7693215.5700000003</v>
      </c>
      <c r="E25" s="3">
        <v>6181265.0899999999</v>
      </c>
      <c r="F25" s="3">
        <v>3810388.31</v>
      </c>
      <c r="G25" s="3">
        <v>2922635</v>
      </c>
      <c r="H25" s="3">
        <v>2304099.0699999998</v>
      </c>
      <c r="I25" s="3">
        <v>2002449.88</v>
      </c>
      <c r="J25" s="3">
        <v>2002449.88</v>
      </c>
      <c r="K25" s="3">
        <v>2170253.08</v>
      </c>
      <c r="L25" s="3">
        <v>2558827.79</v>
      </c>
      <c r="M25" s="3">
        <v>2907132</v>
      </c>
      <c r="N25" s="3">
        <v>3236809.49</v>
      </c>
    </row>
    <row r="26" spans="1:14" x14ac:dyDescent="0.2">
      <c r="B26" s="1" t="s">
        <v>21</v>
      </c>
      <c r="C26" s="3">
        <v>2689556.26</v>
      </c>
      <c r="D26" s="3">
        <v>2688075.37</v>
      </c>
      <c r="E26" s="3">
        <v>2432573.21</v>
      </c>
      <c r="F26" s="3">
        <v>1896813.16</v>
      </c>
      <c r="G26" s="3">
        <v>1437126.09</v>
      </c>
      <c r="H26" s="3">
        <v>1236268.19</v>
      </c>
      <c r="I26" s="3">
        <v>1501850.55</v>
      </c>
      <c r="J26" s="3">
        <v>180905.71</v>
      </c>
      <c r="K26" s="3">
        <v>247013.38</v>
      </c>
      <c r="L26" s="3">
        <v>400223.66</v>
      </c>
      <c r="M26" s="3">
        <v>538225.18999999994</v>
      </c>
      <c r="N26" s="3">
        <v>666866.35</v>
      </c>
    </row>
    <row r="27" spans="1:14" x14ac:dyDescent="0.2">
      <c r="B27" s="1" t="s">
        <v>22</v>
      </c>
      <c r="C27" s="3">
        <v>4258274.3899999997</v>
      </c>
      <c r="D27" s="3">
        <v>4257664.6100000003</v>
      </c>
      <c r="E27" s="3">
        <v>4253422.7699999996</v>
      </c>
      <c r="F27" s="3">
        <v>3501908.93</v>
      </c>
      <c r="G27" s="3">
        <v>2633031.2200000002</v>
      </c>
      <c r="H27" s="3">
        <v>1950666.06</v>
      </c>
      <c r="I27" s="3">
        <v>1870575.94</v>
      </c>
      <c r="J27" s="3">
        <v>976811.93</v>
      </c>
      <c r="K27" s="3">
        <v>1074571.3600000001</v>
      </c>
      <c r="L27" s="3">
        <v>1305484.3500000001</v>
      </c>
      <c r="M27" s="3">
        <v>1507199.29</v>
      </c>
      <c r="N27" s="3">
        <v>1884009.22</v>
      </c>
    </row>
    <row r="28" spans="1:14" x14ac:dyDescent="0.2">
      <c r="A28" s="1"/>
      <c r="B28" s="1" t="s">
        <v>23</v>
      </c>
      <c r="C28" s="3">
        <v>2560736.0499999998</v>
      </c>
      <c r="D28" s="3">
        <v>2560736.0499999998</v>
      </c>
      <c r="E28" s="3">
        <v>2483285.9</v>
      </c>
      <c r="F28" s="3">
        <v>2403581.44</v>
      </c>
      <c r="G28" s="3">
        <v>1630755.96</v>
      </c>
      <c r="H28" s="3">
        <v>1020250.39</v>
      </c>
      <c r="I28" s="3">
        <v>841248.6</v>
      </c>
      <c r="J28" s="3">
        <v>659025.56999999995</v>
      </c>
      <c r="K28" s="3">
        <v>711464.07</v>
      </c>
      <c r="L28" s="3">
        <v>841315.78</v>
      </c>
      <c r="M28" s="3">
        <v>952831.76</v>
      </c>
      <c r="N28" s="3">
        <v>1058620.1200000001</v>
      </c>
    </row>
    <row r="29" spans="1:14" x14ac:dyDescent="0.2">
      <c r="B29" s="1" t="s">
        <v>24</v>
      </c>
      <c r="C29" s="3">
        <v>24940743.27</v>
      </c>
      <c r="D29" s="3">
        <v>24940743.27</v>
      </c>
      <c r="E29" s="3">
        <v>23388557.699999999</v>
      </c>
      <c r="F29" s="3">
        <v>19861010.960000001</v>
      </c>
      <c r="G29" s="3">
        <v>16302474.42</v>
      </c>
      <c r="H29" s="3">
        <v>5189358.03</v>
      </c>
      <c r="I29" s="3">
        <v>-2039800.6</v>
      </c>
      <c r="J29" s="3">
        <v>84739.4</v>
      </c>
      <c r="K29" s="3">
        <v>661562.9</v>
      </c>
      <c r="L29" s="3">
        <v>3563554.72</v>
      </c>
      <c r="M29" s="3">
        <v>4769821.62</v>
      </c>
      <c r="N29" s="3">
        <v>6238940.1699999999</v>
      </c>
    </row>
    <row r="30" spans="1:14" x14ac:dyDescent="0.2">
      <c r="B30" s="1" t="s">
        <v>25</v>
      </c>
      <c r="C30" s="3">
        <v>69618652.159999996</v>
      </c>
      <c r="D30" s="3">
        <v>71727079.639999986</v>
      </c>
      <c r="E30" s="3">
        <v>62789871.780000001</v>
      </c>
      <c r="F30" s="3">
        <v>49797476</v>
      </c>
      <c r="G30" s="3">
        <v>36941901.149999999</v>
      </c>
      <c r="H30" s="3">
        <v>18796358.530000001</v>
      </c>
      <c r="I30" s="3">
        <v>6036290.6600000001</v>
      </c>
      <c r="J30" s="3">
        <v>6892625.7800000003</v>
      </c>
      <c r="K30" s="3">
        <v>9239666.120000001</v>
      </c>
      <c r="L30" s="3">
        <v>14695917.549999999</v>
      </c>
      <c r="M30" s="3">
        <v>18079315.529999997</v>
      </c>
      <c r="N30" s="3">
        <v>21757164.659999996</v>
      </c>
    </row>
    <row r="31" spans="1:14" x14ac:dyDescent="0.2">
      <c r="B31" s="1"/>
    </row>
    <row r="32" spans="1:14" x14ac:dyDescent="0.2">
      <c r="B32" s="9" t="s">
        <v>26</v>
      </c>
      <c r="C32" s="3">
        <v>8194557.8499999996</v>
      </c>
      <c r="D32" s="3">
        <v>3724471.22</v>
      </c>
      <c r="E32" s="3">
        <v>7712167.0199999996</v>
      </c>
      <c r="F32" s="3">
        <v>11161104.689999999</v>
      </c>
      <c r="G32" s="3">
        <v>15494151.93</v>
      </c>
      <c r="H32" s="3">
        <v>9579575.0099999998</v>
      </c>
      <c r="I32" s="3">
        <v>9030599.3000000007</v>
      </c>
      <c r="J32" s="3">
        <v>11558292.060000001</v>
      </c>
      <c r="K32" s="3">
        <v>8229792.71</v>
      </c>
      <c r="L32" s="3">
        <v>4893015.46</v>
      </c>
      <c r="M32" s="3">
        <v>4467893.8899999997</v>
      </c>
      <c r="N32" s="3">
        <v>3938868.81</v>
      </c>
    </row>
    <row r="33" spans="1:14" x14ac:dyDescent="0.2">
      <c r="B33" s="9" t="s">
        <v>27</v>
      </c>
      <c r="C33" s="3">
        <v>-342911.56</v>
      </c>
      <c r="D33" s="3">
        <v>-342911.56</v>
      </c>
      <c r="E33" s="3">
        <v>-319756.57</v>
      </c>
      <c r="F33" s="3">
        <v>-253538.64</v>
      </c>
      <c r="G33" s="3">
        <v>-297075.40000000002</v>
      </c>
      <c r="H33" s="3">
        <v>-135045.76999999999</v>
      </c>
      <c r="I33" s="3">
        <v>-178067.34</v>
      </c>
      <c r="J33" s="3">
        <v>-123202.63</v>
      </c>
      <c r="K33" s="3">
        <v>-231229.82</v>
      </c>
      <c r="L33" s="3">
        <v>-262903.3</v>
      </c>
      <c r="M33" s="3">
        <v>-275386.82</v>
      </c>
      <c r="N33" s="3">
        <v>-266610.48</v>
      </c>
    </row>
    <row r="34" spans="1:14" x14ac:dyDescent="0.2">
      <c r="B34" s="10" t="s">
        <v>28</v>
      </c>
      <c r="C34" s="4">
        <f t="shared" ref="C34:N34" si="1">C30-C32+C33</f>
        <v>61081182.749999993</v>
      </c>
      <c r="D34" s="4">
        <f t="shared" si="1"/>
        <v>67659696.859999985</v>
      </c>
      <c r="E34" s="4">
        <f t="shared" si="1"/>
        <v>54757948.190000005</v>
      </c>
      <c r="F34" s="4">
        <f t="shared" si="1"/>
        <v>38382832.670000002</v>
      </c>
      <c r="G34" s="4">
        <f t="shared" si="1"/>
        <v>21150673.82</v>
      </c>
      <c r="H34" s="4">
        <f t="shared" si="1"/>
        <v>9081737.7500000019</v>
      </c>
      <c r="I34" s="4">
        <f t="shared" si="1"/>
        <v>-3172375.9800000004</v>
      </c>
      <c r="J34" s="4">
        <f t="shared" si="1"/>
        <v>-4788868.91</v>
      </c>
      <c r="K34" s="4">
        <f t="shared" si="1"/>
        <v>778643.59000000102</v>
      </c>
      <c r="L34" s="4">
        <f t="shared" si="1"/>
        <v>9539998.7899999991</v>
      </c>
      <c r="M34" s="4">
        <f t="shared" si="1"/>
        <v>13336034.819999997</v>
      </c>
      <c r="N34" s="4">
        <f t="shared" si="1"/>
        <v>17551685.369999997</v>
      </c>
    </row>
    <row r="35" spans="1:14" x14ac:dyDescent="0.2">
      <c r="A35" s="1"/>
      <c r="B35" s="1"/>
    </row>
    <row r="36" spans="1:14" x14ac:dyDescent="0.2">
      <c r="A36" s="1" t="s">
        <v>30</v>
      </c>
      <c r="B36" s="1" t="s">
        <v>18</v>
      </c>
      <c r="C36" s="3">
        <v>4908920.0199999996</v>
      </c>
      <c r="D36" s="3">
        <v>5536417.8200000003</v>
      </c>
      <c r="E36" s="3">
        <v>5084130.79</v>
      </c>
      <c r="F36" s="3">
        <v>3942306.95</v>
      </c>
      <c r="G36" s="3">
        <v>2889052.94</v>
      </c>
      <c r="H36" s="3">
        <v>847589.41</v>
      </c>
      <c r="I36" s="3">
        <v>501627.7</v>
      </c>
      <c r="J36" s="3">
        <v>1234026.27</v>
      </c>
      <c r="K36" s="3">
        <v>1817545.38</v>
      </c>
      <c r="L36" s="3">
        <v>2592372.9</v>
      </c>
      <c r="M36" s="3">
        <v>3406106.21</v>
      </c>
      <c r="N36" s="3">
        <v>4184335.83</v>
      </c>
    </row>
    <row r="37" spans="1:14" x14ac:dyDescent="0.2">
      <c r="A37" s="1"/>
      <c r="B37" s="1" t="s">
        <v>19</v>
      </c>
      <c r="C37" s="3">
        <v>5022977.3</v>
      </c>
      <c r="D37" s="3">
        <v>5982008.2800000003</v>
      </c>
      <c r="E37" s="3">
        <v>4790521.55</v>
      </c>
      <c r="F37" s="3">
        <v>3559319.97</v>
      </c>
      <c r="G37" s="3">
        <v>2328114.96</v>
      </c>
      <c r="H37" s="3">
        <v>1216061.3600000001</v>
      </c>
      <c r="I37" s="3">
        <v>307431.15999999997</v>
      </c>
      <c r="J37" s="3">
        <v>1248876.5900000001</v>
      </c>
      <c r="K37" s="3">
        <v>2255408.2999999998</v>
      </c>
      <c r="L37" s="3">
        <v>3335393.47</v>
      </c>
      <c r="M37" s="3">
        <v>4455126.0999999996</v>
      </c>
      <c r="N37" s="3">
        <v>5554204.0999999996</v>
      </c>
    </row>
    <row r="38" spans="1:14" x14ac:dyDescent="0.2">
      <c r="B38" s="1" t="s">
        <v>20</v>
      </c>
      <c r="C38" s="3">
        <v>3529999.48</v>
      </c>
      <c r="D38" s="3">
        <v>3892265.35</v>
      </c>
      <c r="E38" s="3">
        <v>3434060.05</v>
      </c>
      <c r="F38" s="3">
        <v>2546466.33</v>
      </c>
      <c r="G38" s="3">
        <v>1584866.68</v>
      </c>
      <c r="H38" s="3">
        <v>786619.14</v>
      </c>
      <c r="I38" s="3">
        <v>213510.84</v>
      </c>
      <c r="J38" s="3">
        <v>213510.84</v>
      </c>
      <c r="K38" s="3">
        <v>736041.38</v>
      </c>
      <c r="L38" s="3">
        <v>1296638.24</v>
      </c>
      <c r="M38" s="3">
        <v>1877935.87</v>
      </c>
      <c r="N38" s="3">
        <v>2574998.59</v>
      </c>
    </row>
    <row r="39" spans="1:14" x14ac:dyDescent="0.2">
      <c r="B39" s="1" t="s">
        <v>21</v>
      </c>
      <c r="C39" s="3">
        <v>781152.51</v>
      </c>
      <c r="D39" s="3">
        <v>921981.65</v>
      </c>
      <c r="E39" s="3">
        <v>810276.23</v>
      </c>
      <c r="F39" s="3">
        <v>597295.46</v>
      </c>
      <c r="G39" s="3">
        <v>371720.79</v>
      </c>
      <c r="H39" s="3">
        <v>181169.57</v>
      </c>
      <c r="I39" s="3">
        <v>45024.25</v>
      </c>
      <c r="J39" s="3">
        <v>207541.88</v>
      </c>
      <c r="K39" s="3">
        <v>382535.46</v>
      </c>
      <c r="L39" s="3">
        <v>570033.84</v>
      </c>
      <c r="M39" s="3">
        <v>764785.26</v>
      </c>
      <c r="N39" s="3">
        <v>944306.11</v>
      </c>
    </row>
    <row r="40" spans="1:14" x14ac:dyDescent="0.2">
      <c r="B40" s="1" t="s">
        <v>22</v>
      </c>
      <c r="C40" s="3">
        <v>2054083.74</v>
      </c>
      <c r="D40" s="3">
        <v>2264201.4300000002</v>
      </c>
      <c r="E40" s="3">
        <v>1995451.13</v>
      </c>
      <c r="F40" s="3">
        <v>1477717.03</v>
      </c>
      <c r="G40" s="3">
        <v>919766.98</v>
      </c>
      <c r="H40" s="3">
        <v>454549.02</v>
      </c>
      <c r="I40" s="3">
        <v>121261.78</v>
      </c>
      <c r="J40" s="3">
        <v>363493.52</v>
      </c>
      <c r="K40" s="3">
        <v>623083.78</v>
      </c>
      <c r="L40" s="3">
        <v>901267.99</v>
      </c>
      <c r="M40" s="3">
        <v>1190126.21</v>
      </c>
      <c r="N40" s="3">
        <v>1456926</v>
      </c>
    </row>
    <row r="41" spans="1:14" x14ac:dyDescent="0.2">
      <c r="A41" s="1"/>
      <c r="B41" s="1" t="s">
        <v>23</v>
      </c>
      <c r="C41" s="3">
        <v>1152817.3700000001</v>
      </c>
      <c r="D41" s="3">
        <v>1165600.46</v>
      </c>
      <c r="E41" s="3">
        <v>1028367.55</v>
      </c>
      <c r="F41" s="3">
        <v>762478.78</v>
      </c>
      <c r="G41" s="3">
        <v>474516.23</v>
      </c>
      <c r="H41" s="3">
        <v>235415.93</v>
      </c>
      <c r="I41" s="3">
        <v>63842.42</v>
      </c>
      <c r="J41" s="3">
        <v>183214.25</v>
      </c>
      <c r="K41" s="3">
        <v>310786.44</v>
      </c>
      <c r="L41" s="3">
        <v>447791.5</v>
      </c>
      <c r="M41" s="3">
        <v>589711.27</v>
      </c>
      <c r="N41" s="3">
        <v>721340.75</v>
      </c>
    </row>
    <row r="42" spans="1:14" x14ac:dyDescent="0.2">
      <c r="A42" s="1"/>
      <c r="B42" s="1" t="s">
        <v>24</v>
      </c>
      <c r="C42" s="3">
        <v>7250182.79</v>
      </c>
      <c r="D42" s="3">
        <v>8499642.3599999994</v>
      </c>
      <c r="E42" s="3">
        <v>7498981.04</v>
      </c>
      <c r="F42" s="3">
        <v>5560640.6100000003</v>
      </c>
      <c r="G42" s="3">
        <v>3460864.18</v>
      </c>
      <c r="H42" s="3">
        <v>1717841.73</v>
      </c>
      <c r="I42" s="3">
        <v>466360.07</v>
      </c>
      <c r="J42" s="3">
        <v>1910889.43</v>
      </c>
      <c r="K42" s="3">
        <v>3455414.98</v>
      </c>
      <c r="L42" s="3">
        <v>5112453.67</v>
      </c>
      <c r="M42" s="3">
        <v>6830686.3200000003</v>
      </c>
      <c r="N42" s="3">
        <v>8424701.2300000004</v>
      </c>
    </row>
    <row r="43" spans="1:14" x14ac:dyDescent="0.2">
      <c r="B43" s="1" t="s">
        <v>25</v>
      </c>
      <c r="C43" s="3">
        <v>24700133.210000001</v>
      </c>
      <c r="D43" s="3">
        <v>28262117.350000001</v>
      </c>
      <c r="E43" s="3">
        <v>24641788.34</v>
      </c>
      <c r="F43" s="3">
        <v>18446225.129999999</v>
      </c>
      <c r="G43" s="3">
        <v>12028902.76</v>
      </c>
      <c r="H43" s="3">
        <v>5439246.1600000001</v>
      </c>
      <c r="I43" s="3">
        <v>1719058.22</v>
      </c>
      <c r="J43" s="3">
        <v>5361552.78</v>
      </c>
      <c r="K43" s="3">
        <v>9580815.7200000007</v>
      </c>
      <c r="L43" s="3">
        <v>14255951.609999999</v>
      </c>
      <c r="M43" s="3">
        <v>19114477.239999998</v>
      </c>
      <c r="N43" s="3">
        <v>23860812.609999999</v>
      </c>
    </row>
    <row r="44" spans="1:14" x14ac:dyDescent="0.2">
      <c r="B44" s="1"/>
    </row>
    <row r="45" spans="1:14" x14ac:dyDescent="0.2">
      <c r="A45" s="1"/>
      <c r="B45" s="9" t="s">
        <v>26</v>
      </c>
      <c r="C45" s="3">
        <v>2483322.9500000002</v>
      </c>
      <c r="D45" s="3">
        <v>1757378.24</v>
      </c>
      <c r="E45" s="3">
        <v>1984646.62</v>
      </c>
      <c r="F45" s="3">
        <v>5781577.1500000004</v>
      </c>
      <c r="G45" s="3">
        <v>10303366.25</v>
      </c>
      <c r="H45" s="3">
        <v>13456264.359999999</v>
      </c>
      <c r="I45" s="3">
        <v>15888621.210000001</v>
      </c>
      <c r="J45" s="3">
        <v>11342994.380000001</v>
      </c>
      <c r="K45" s="3">
        <v>12197962.9</v>
      </c>
      <c r="L45" s="3">
        <v>8447134.5600000005</v>
      </c>
      <c r="M45" s="3">
        <v>4025745.56</v>
      </c>
      <c r="N45" s="3">
        <v>1095267.81</v>
      </c>
    </row>
    <row r="46" spans="1:14" x14ac:dyDescent="0.2">
      <c r="A46" s="1"/>
      <c r="B46" s="9" t="s">
        <v>27</v>
      </c>
      <c r="C46" s="3">
        <v>-206417.15</v>
      </c>
      <c r="D46" s="3">
        <v>-314597.37</v>
      </c>
      <c r="E46" s="3">
        <v>-292915.51</v>
      </c>
      <c r="F46" s="3">
        <v>-491704.54</v>
      </c>
      <c r="G46" s="3">
        <v>-782636.23</v>
      </c>
      <c r="H46" s="3">
        <v>-608538.43999999994</v>
      </c>
      <c r="I46" s="3">
        <v>-497456.36</v>
      </c>
      <c r="J46" s="3">
        <v>-236928.91</v>
      </c>
      <c r="K46" s="3">
        <v>-282079.14</v>
      </c>
      <c r="L46" s="3">
        <v>-320759.34000000003</v>
      </c>
      <c r="M46" s="3">
        <v>-262496.8</v>
      </c>
      <c r="N46" s="3">
        <v>-437323.82</v>
      </c>
    </row>
    <row r="47" spans="1:14" x14ac:dyDescent="0.2">
      <c r="A47" s="1"/>
      <c r="B47" s="10" t="s">
        <v>28</v>
      </c>
      <c r="C47" s="4">
        <f t="shared" ref="C47:N47" si="2">C43-C45+C46</f>
        <v>22010393.110000003</v>
      </c>
      <c r="D47" s="4">
        <f t="shared" si="2"/>
        <v>26190141.740000002</v>
      </c>
      <c r="E47" s="4">
        <f t="shared" si="2"/>
        <v>22364226.209999997</v>
      </c>
      <c r="F47" s="4">
        <f t="shared" si="2"/>
        <v>12172943.439999999</v>
      </c>
      <c r="G47" s="4">
        <f t="shared" si="2"/>
        <v>942900.2799999998</v>
      </c>
      <c r="H47" s="4">
        <f t="shared" si="2"/>
        <v>-8625556.6399999987</v>
      </c>
      <c r="I47" s="4">
        <f t="shared" si="2"/>
        <v>-14667019.35</v>
      </c>
      <c r="J47" s="4">
        <f t="shared" si="2"/>
        <v>-6218370.5100000007</v>
      </c>
      <c r="K47" s="4">
        <f t="shared" si="2"/>
        <v>-2899226.32</v>
      </c>
      <c r="L47" s="4">
        <f t="shared" si="2"/>
        <v>5488057.709999999</v>
      </c>
      <c r="M47" s="4">
        <f t="shared" si="2"/>
        <v>14826234.879999997</v>
      </c>
      <c r="N47" s="4">
        <f t="shared" si="2"/>
        <v>22328220.98</v>
      </c>
    </row>
    <row r="48" spans="1:14" x14ac:dyDescent="0.2">
      <c r="A48" s="1"/>
      <c r="B48" s="1"/>
    </row>
    <row r="49" spans="1:14" x14ac:dyDescent="0.2">
      <c r="A49" s="1" t="s">
        <v>31</v>
      </c>
      <c r="B49" s="1" t="s">
        <v>18</v>
      </c>
      <c r="C49" s="4">
        <v>5004129.7300000004</v>
      </c>
      <c r="D49" s="4">
        <v>5376694.1500000004</v>
      </c>
      <c r="E49" s="4">
        <v>4749745.4400000004</v>
      </c>
      <c r="F49" s="4">
        <v>3180778.74</v>
      </c>
      <c r="G49" s="4">
        <v>2169462</v>
      </c>
      <c r="H49" s="4">
        <v>1406348.51</v>
      </c>
      <c r="I49" s="4">
        <v>387618.57</v>
      </c>
      <c r="J49" s="4">
        <v>1242041.6399999999</v>
      </c>
      <c r="K49" s="4">
        <v>1936276.02</v>
      </c>
      <c r="L49" s="4">
        <v>2706423.44</v>
      </c>
      <c r="M49" s="4">
        <v>3211903.89</v>
      </c>
      <c r="N49" s="4">
        <v>3918587.77</v>
      </c>
    </row>
    <row r="50" spans="1:14" x14ac:dyDescent="0.2">
      <c r="B50" s="1" t="s">
        <v>19</v>
      </c>
      <c r="C50" s="4">
        <v>6459237.9299999997</v>
      </c>
      <c r="D50" s="4">
        <v>7042953.1699999999</v>
      </c>
      <c r="E50" s="4">
        <v>6042006.9400000004</v>
      </c>
      <c r="F50" s="4">
        <v>4507302.07</v>
      </c>
      <c r="G50" s="4">
        <v>2839450.99</v>
      </c>
      <c r="H50" s="4">
        <v>1424269.8</v>
      </c>
      <c r="I50" s="4">
        <v>370656.11</v>
      </c>
      <c r="J50" s="4">
        <v>1269281.81</v>
      </c>
      <c r="K50" s="4">
        <v>2603813.37</v>
      </c>
      <c r="L50" s="4">
        <v>3553517.9</v>
      </c>
      <c r="M50" s="4">
        <v>4486023.95</v>
      </c>
      <c r="N50" s="4">
        <v>5387899.9699999997</v>
      </c>
    </row>
    <row r="51" spans="1:14" x14ac:dyDescent="0.2">
      <c r="B51" s="1" t="s">
        <v>20</v>
      </c>
      <c r="C51" s="4">
        <v>3044771.08</v>
      </c>
      <c r="D51" s="4">
        <v>3256154.9</v>
      </c>
      <c r="E51" s="4">
        <v>2793385.21</v>
      </c>
      <c r="F51" s="4">
        <v>2083842.24</v>
      </c>
      <c r="G51" s="4">
        <v>1312741.24</v>
      </c>
      <c r="H51" s="4">
        <v>658460.06000000006</v>
      </c>
      <c r="I51" s="4">
        <v>171342.89</v>
      </c>
      <c r="J51" s="4">
        <v>571155.14</v>
      </c>
      <c r="K51" s="4">
        <v>1165097.92</v>
      </c>
      <c r="L51" s="4">
        <v>1587635.91</v>
      </c>
      <c r="M51" s="4">
        <v>2002522.04</v>
      </c>
      <c r="N51" s="4">
        <v>2403780.39</v>
      </c>
    </row>
    <row r="52" spans="1:14" x14ac:dyDescent="0.2">
      <c r="A52" s="1"/>
      <c r="B52" s="1" t="s">
        <v>21</v>
      </c>
      <c r="C52" s="4">
        <v>1100094.1200000001</v>
      </c>
      <c r="D52" s="4">
        <v>1207512.1499999999</v>
      </c>
      <c r="E52" s="4">
        <v>1031874.3</v>
      </c>
      <c r="F52" s="4">
        <v>766902.26</v>
      </c>
      <c r="G52" s="4">
        <v>483137.35</v>
      </c>
      <c r="H52" s="4">
        <v>239260.18</v>
      </c>
      <c r="I52" s="4">
        <v>61115.54</v>
      </c>
      <c r="J52" s="4">
        <v>217277</v>
      </c>
      <c r="K52" s="4">
        <v>448964.93</v>
      </c>
      <c r="L52" s="4">
        <v>614340.06999999995</v>
      </c>
      <c r="M52" s="4">
        <v>776354.98</v>
      </c>
      <c r="N52" s="4">
        <v>932280.91</v>
      </c>
    </row>
    <row r="53" spans="1:14" x14ac:dyDescent="0.2">
      <c r="B53" s="1" t="s">
        <v>22</v>
      </c>
      <c r="C53" s="4">
        <v>1690286.03</v>
      </c>
      <c r="D53" s="4">
        <v>1850148.09</v>
      </c>
      <c r="E53" s="4">
        <v>1584751.27</v>
      </c>
      <c r="F53" s="4">
        <v>1180196</v>
      </c>
      <c r="G53" s="4">
        <v>743488.34</v>
      </c>
      <c r="H53" s="4">
        <v>370967.72</v>
      </c>
      <c r="I53" s="4">
        <v>96061.27</v>
      </c>
      <c r="J53" s="4">
        <v>327650.55</v>
      </c>
      <c r="K53" s="4">
        <v>671673.45</v>
      </c>
      <c r="L53" s="4">
        <v>916672.15</v>
      </c>
      <c r="M53" s="4">
        <v>1157004.3500000001</v>
      </c>
      <c r="N53" s="4">
        <v>1389447.98</v>
      </c>
    </row>
    <row r="54" spans="1:14" x14ac:dyDescent="0.2">
      <c r="B54" s="1" t="s">
        <v>23</v>
      </c>
      <c r="C54" s="4">
        <v>836097.62</v>
      </c>
      <c r="D54" s="4">
        <v>914890.21</v>
      </c>
      <c r="E54" s="4">
        <v>784872.05</v>
      </c>
      <c r="F54" s="4">
        <v>585524.14</v>
      </c>
      <c r="G54" s="4">
        <v>368880.84</v>
      </c>
      <c r="H54" s="4">
        <v>185058.56</v>
      </c>
      <c r="I54" s="4">
        <v>48202.69</v>
      </c>
      <c r="J54" s="4">
        <v>162149.68</v>
      </c>
      <c r="K54" s="4">
        <v>331374.21000000002</v>
      </c>
      <c r="L54" s="4">
        <v>451798.07</v>
      </c>
      <c r="M54" s="4">
        <v>570041.14</v>
      </c>
      <c r="N54" s="4">
        <v>684400.27</v>
      </c>
    </row>
    <row r="55" spans="1:14" x14ac:dyDescent="0.2">
      <c r="B55" s="1" t="s">
        <v>24</v>
      </c>
      <c r="C55" s="4">
        <v>9813384.5199999996</v>
      </c>
      <c r="D55" s="4">
        <v>10766405.01</v>
      </c>
      <c r="E55" s="4">
        <v>9236280.5700000003</v>
      </c>
      <c r="F55" s="4">
        <v>6890210</v>
      </c>
      <c r="G55" s="4">
        <v>4340595.55</v>
      </c>
      <c r="H55" s="4">
        <v>2177233.54</v>
      </c>
      <c r="I55" s="4">
        <v>566592.49</v>
      </c>
      <c r="J55" s="4">
        <v>1945441.26</v>
      </c>
      <c r="K55" s="4">
        <v>3993636.27</v>
      </c>
      <c r="L55" s="4">
        <v>5450860.25</v>
      </c>
      <c r="M55" s="4">
        <v>6881694.9299999997</v>
      </c>
      <c r="N55" s="4">
        <v>8265531.7599999998</v>
      </c>
    </row>
    <row r="56" spans="1:14" x14ac:dyDescent="0.2">
      <c r="B56" s="1" t="s">
        <v>25</v>
      </c>
      <c r="C56" s="4">
        <v>27948001.030000001</v>
      </c>
      <c r="D56" s="4">
        <v>30414757.68</v>
      </c>
      <c r="E56" s="4">
        <v>26222915.780000001</v>
      </c>
      <c r="F56" s="4">
        <v>19194755.450000003</v>
      </c>
      <c r="G56" s="4">
        <v>12257756.309999999</v>
      </c>
      <c r="H56" s="4">
        <v>6461598.3700000001</v>
      </c>
      <c r="I56" s="4">
        <v>1701589.5599999998</v>
      </c>
      <c r="J56" s="4">
        <v>5734997.0800000001</v>
      </c>
      <c r="K56" s="4">
        <v>11150836.17</v>
      </c>
      <c r="L56" s="4">
        <v>15281247.790000001</v>
      </c>
      <c r="M56" s="4">
        <v>19085545.280000001</v>
      </c>
      <c r="N56" s="4">
        <v>22981929.050000001</v>
      </c>
    </row>
    <row r="57" spans="1:14" x14ac:dyDescent="0.2">
      <c r="B57" s="1"/>
    </row>
    <row r="58" spans="1:14" x14ac:dyDescent="0.2">
      <c r="A58" s="1"/>
      <c r="B58" s="9" t="s">
        <v>26</v>
      </c>
      <c r="C58" s="4">
        <v>523383.03999999998</v>
      </c>
      <c r="D58" s="4">
        <v>325110.37</v>
      </c>
      <c r="E58" s="4">
        <v>1375632.4</v>
      </c>
      <c r="F58" s="4">
        <v>7602211.0800000001</v>
      </c>
      <c r="G58" s="4">
        <v>11177802.720000001</v>
      </c>
      <c r="H58" s="4">
        <v>12045986.609999999</v>
      </c>
      <c r="I58" s="4">
        <v>14659493.869999999</v>
      </c>
      <c r="J58" s="4">
        <v>11253059.859999999</v>
      </c>
      <c r="K58" s="4">
        <v>11050696.619999999</v>
      </c>
      <c r="L58" s="4">
        <v>8357043.6500000004</v>
      </c>
      <c r="M58" s="4">
        <v>6237466.2400000002</v>
      </c>
      <c r="N58" s="4">
        <v>3983156.69</v>
      </c>
    </row>
    <row r="59" spans="1:14" x14ac:dyDescent="0.2">
      <c r="A59" s="1"/>
      <c r="B59" s="9" t="s">
        <v>27</v>
      </c>
      <c r="C59" s="4">
        <v>-325986.78999999998</v>
      </c>
      <c r="D59" s="4">
        <v>-287923.08</v>
      </c>
      <c r="E59" s="4">
        <v>-245666.8</v>
      </c>
      <c r="F59" s="4">
        <v>-647231.9</v>
      </c>
      <c r="G59" s="4">
        <v>-538747.65</v>
      </c>
      <c r="H59" s="4">
        <v>-448473.73</v>
      </c>
      <c r="I59" s="4">
        <v>-317064.5</v>
      </c>
      <c r="J59" s="4">
        <v>-458309.9</v>
      </c>
      <c r="K59" s="4">
        <v>-570631.37</v>
      </c>
      <c r="L59" s="4">
        <v>-410763.41</v>
      </c>
      <c r="M59" s="4">
        <v>-249413.93</v>
      </c>
      <c r="N59" s="4">
        <v>-265671.43</v>
      </c>
    </row>
    <row r="60" spans="1:14" x14ac:dyDescent="0.2">
      <c r="A60" s="1"/>
      <c r="B60" s="10" t="s">
        <v>28</v>
      </c>
      <c r="C60" s="4">
        <f t="shared" ref="C60:N60" si="3">C56-C58+C59</f>
        <v>27098631.200000003</v>
      </c>
      <c r="D60" s="4">
        <f t="shared" si="3"/>
        <v>29801724.23</v>
      </c>
      <c r="E60" s="4">
        <f t="shared" si="3"/>
        <v>24601616.580000002</v>
      </c>
      <c r="F60" s="4">
        <f t="shared" si="3"/>
        <v>10945312.470000003</v>
      </c>
      <c r="G60" s="4">
        <f t="shared" si="3"/>
        <v>541205.93999999797</v>
      </c>
      <c r="H60" s="4">
        <f t="shared" si="3"/>
        <v>-6032861.9699999988</v>
      </c>
      <c r="I60" s="4">
        <f t="shared" si="3"/>
        <v>-13274968.809999999</v>
      </c>
      <c r="J60" s="4">
        <f t="shared" si="3"/>
        <v>-5976372.6799999997</v>
      </c>
      <c r="K60" s="4">
        <f t="shared" si="3"/>
        <v>-470491.81999999925</v>
      </c>
      <c r="L60" s="4">
        <f t="shared" si="3"/>
        <v>6513440.7300000004</v>
      </c>
      <c r="M60" s="4">
        <f t="shared" si="3"/>
        <v>12598665.110000001</v>
      </c>
      <c r="N60" s="4">
        <f t="shared" si="3"/>
        <v>18733100.93</v>
      </c>
    </row>
    <row r="61" spans="1:14" x14ac:dyDescent="0.2">
      <c r="A61" s="1"/>
      <c r="B61" s="1"/>
    </row>
    <row r="62" spans="1:14" x14ac:dyDescent="0.2">
      <c r="A62" s="1" t="s">
        <v>32</v>
      </c>
      <c r="B62" s="1" t="s">
        <v>18</v>
      </c>
      <c r="C62" s="4">
        <v>4558208.3499999996</v>
      </c>
      <c r="D62" s="4">
        <v>5113507.3600000003</v>
      </c>
      <c r="E62" s="4">
        <v>4737934.84</v>
      </c>
      <c r="F62" s="4">
        <v>4036402.91</v>
      </c>
      <c r="G62" s="4">
        <v>2480048.19</v>
      </c>
      <c r="H62" s="4">
        <v>1370890.79</v>
      </c>
      <c r="I62" s="4">
        <v>717750.99</v>
      </c>
      <c r="J62" s="4">
        <v>808601.88</v>
      </c>
      <c r="K62" s="4">
        <v>1193006.69</v>
      </c>
      <c r="L62" s="4">
        <v>1584160.1</v>
      </c>
      <c r="M62" s="4">
        <v>1996704.56</v>
      </c>
      <c r="N62" s="4">
        <v>2556556.92</v>
      </c>
    </row>
    <row r="63" spans="1:14" x14ac:dyDescent="0.2">
      <c r="B63" s="1" t="s">
        <v>19</v>
      </c>
      <c r="C63" s="4">
        <v>6216569.4199999999</v>
      </c>
      <c r="D63" s="4">
        <v>7036474.2300000004</v>
      </c>
      <c r="E63" s="4">
        <v>6524476.1399999997</v>
      </c>
      <c r="F63" s="4">
        <v>5318705.97</v>
      </c>
      <c r="G63" s="4">
        <v>3811518.04</v>
      </c>
      <c r="H63" s="4">
        <v>2362169.91</v>
      </c>
      <c r="I63" s="4">
        <v>1880097.22</v>
      </c>
      <c r="J63" s="4">
        <v>1880097.22</v>
      </c>
      <c r="K63" s="4">
        <v>2283981.25</v>
      </c>
      <c r="L63" s="4">
        <v>2768323.03</v>
      </c>
      <c r="M63" s="4">
        <v>3321335.07</v>
      </c>
      <c r="N63" s="4">
        <v>3933249.03</v>
      </c>
    </row>
    <row r="64" spans="1:14" x14ac:dyDescent="0.2">
      <c r="B64" s="1" t="s">
        <v>20</v>
      </c>
      <c r="C64" s="4">
        <v>2772468.04</v>
      </c>
      <c r="D64" s="4">
        <v>3137216.57</v>
      </c>
      <c r="E64" s="4">
        <v>3137216.57</v>
      </c>
      <c r="F64" s="4">
        <v>3137216.57</v>
      </c>
      <c r="G64" s="4">
        <v>3137216.57</v>
      </c>
      <c r="H64" s="4">
        <v>3137216.57</v>
      </c>
      <c r="I64" s="4">
        <v>3137216.57</v>
      </c>
      <c r="J64" s="4">
        <v>3137216.57</v>
      </c>
      <c r="K64" s="4">
        <v>3137216.57</v>
      </c>
      <c r="L64" s="4">
        <v>3137216.57</v>
      </c>
      <c r="M64" s="4">
        <v>3137216.57</v>
      </c>
      <c r="N64" s="4">
        <v>3137216.57</v>
      </c>
    </row>
    <row r="65" spans="1:14" x14ac:dyDescent="0.2">
      <c r="A65" s="1"/>
      <c r="B65" s="1" t="s">
        <v>21</v>
      </c>
      <c r="C65" s="4">
        <v>1071285.3600000001</v>
      </c>
      <c r="D65" s="4">
        <v>1213103.04</v>
      </c>
      <c r="E65" s="4">
        <v>1027579.41</v>
      </c>
      <c r="F65" s="4">
        <v>594550.38</v>
      </c>
      <c r="G65" s="4">
        <v>561868.26</v>
      </c>
      <c r="H65" s="4">
        <v>306901.09000000003</v>
      </c>
      <c r="I65" s="4">
        <v>269970.38</v>
      </c>
      <c r="J65" s="4">
        <v>269970.38</v>
      </c>
      <c r="K65" s="4">
        <v>344309.6</v>
      </c>
      <c r="L65" s="4">
        <v>433713.78</v>
      </c>
      <c r="M65" s="4">
        <v>535569.67000000004</v>
      </c>
      <c r="N65" s="4">
        <v>648201.99</v>
      </c>
    </row>
    <row r="66" spans="1:14" x14ac:dyDescent="0.2">
      <c r="B66" s="1" t="s">
        <v>22</v>
      </c>
      <c r="C66" s="4">
        <v>1603213.06</v>
      </c>
      <c r="D66" s="4">
        <v>1814676.54</v>
      </c>
      <c r="E66" s="4">
        <v>1538364.13</v>
      </c>
      <c r="F66" s="4">
        <v>892004.47</v>
      </c>
      <c r="G66" s="4">
        <v>844363.64</v>
      </c>
      <c r="H66" s="4">
        <v>461888.45</v>
      </c>
      <c r="I66" s="4">
        <v>406649.05</v>
      </c>
      <c r="J66" s="4">
        <v>406649.05</v>
      </c>
      <c r="K66" s="4">
        <v>516746.47</v>
      </c>
      <c r="L66" s="4">
        <v>648884.34</v>
      </c>
      <c r="M66" s="4">
        <v>799693.21</v>
      </c>
      <c r="N66" s="4">
        <v>966633.24</v>
      </c>
    </row>
    <row r="67" spans="1:14" x14ac:dyDescent="0.2">
      <c r="B67" s="1" t="s">
        <v>23</v>
      </c>
      <c r="C67" s="4">
        <v>789476.71</v>
      </c>
      <c r="D67" s="4">
        <v>893467.9</v>
      </c>
      <c r="E67" s="4">
        <v>826858.76</v>
      </c>
      <c r="F67" s="4">
        <v>669688.49</v>
      </c>
      <c r="G67" s="4">
        <v>473325.92</v>
      </c>
      <c r="H67" s="4">
        <v>284595.90000000002</v>
      </c>
      <c r="I67" s="4">
        <v>238932.88</v>
      </c>
      <c r="J67" s="4">
        <v>238932.88</v>
      </c>
      <c r="K67" s="4">
        <v>290125.21000000002</v>
      </c>
      <c r="L67" s="4">
        <v>351488.2</v>
      </c>
      <c r="M67" s="4">
        <v>421582.52</v>
      </c>
      <c r="N67" s="4">
        <v>499142.66</v>
      </c>
    </row>
    <row r="68" spans="1:14" x14ac:dyDescent="0.2">
      <c r="B68" s="1" t="s">
        <v>24</v>
      </c>
      <c r="C68" s="4">
        <v>9537039.8499999996</v>
      </c>
      <c r="D68" s="4">
        <v>10795065.99</v>
      </c>
      <c r="E68" s="4">
        <v>9990493.7200000007</v>
      </c>
      <c r="F68" s="4">
        <v>8091413.3499999996</v>
      </c>
      <c r="G68" s="4">
        <v>5719465.1100000003</v>
      </c>
      <c r="H68" s="4">
        <v>3439005.59</v>
      </c>
      <c r="I68" s="4">
        <v>2887360.89</v>
      </c>
      <c r="J68" s="4">
        <v>2887360.89</v>
      </c>
      <c r="K68" s="4">
        <v>3506842.23</v>
      </c>
      <c r="L68" s="4">
        <v>4249690.4400000004</v>
      </c>
      <c r="M68" s="4">
        <v>5097905.8099999996</v>
      </c>
      <c r="N68" s="4">
        <v>6036465.5300000003</v>
      </c>
    </row>
    <row r="69" spans="1:14" x14ac:dyDescent="0.2">
      <c r="B69" s="1" t="s">
        <v>25</v>
      </c>
      <c r="C69" s="4">
        <v>26548260.789999999</v>
      </c>
      <c r="D69" s="4">
        <v>30003511.629999995</v>
      </c>
      <c r="E69" s="4">
        <v>27782923.57</v>
      </c>
      <c r="F69" s="4">
        <v>22739982.140000001</v>
      </c>
      <c r="G69" s="4">
        <v>17027805.73</v>
      </c>
      <c r="H69" s="4">
        <v>11362668.300000001</v>
      </c>
      <c r="I69" s="4">
        <v>9537977.9799999986</v>
      </c>
      <c r="J69" s="4">
        <v>9628828.8699999992</v>
      </c>
      <c r="K69" s="4">
        <v>11272228.02</v>
      </c>
      <c r="L69" s="4">
        <v>13173476.460000001</v>
      </c>
      <c r="M69" s="4">
        <v>15310007.409999996</v>
      </c>
      <c r="N69" s="4">
        <v>17777465.940000001</v>
      </c>
    </row>
    <row r="70" spans="1:14" x14ac:dyDescent="0.2">
      <c r="B70" s="1"/>
    </row>
    <row r="71" spans="1:14" x14ac:dyDescent="0.2">
      <c r="A71" s="1"/>
      <c r="B71" s="9" t="s">
        <v>26</v>
      </c>
      <c r="C71" s="4">
        <v>1503388.44</v>
      </c>
      <c r="D71" s="4">
        <v>1295549.99</v>
      </c>
      <c r="E71" s="4">
        <v>1669568.95</v>
      </c>
      <c r="F71" s="4">
        <v>2802239.22</v>
      </c>
      <c r="G71" s="4">
        <v>4086169.71</v>
      </c>
      <c r="H71" s="4">
        <v>5058955.1100000003</v>
      </c>
      <c r="I71" s="4">
        <v>5924802.7599999998</v>
      </c>
      <c r="J71" s="4">
        <v>6155391.2300000004</v>
      </c>
      <c r="K71" s="4">
        <v>6522603.75</v>
      </c>
      <c r="L71" s="4">
        <v>5111589.25</v>
      </c>
      <c r="M71" s="4">
        <v>3414660.62</v>
      </c>
      <c r="N71" s="4">
        <v>3102012.15</v>
      </c>
    </row>
    <row r="72" spans="1:14" x14ac:dyDescent="0.2">
      <c r="A72" s="1"/>
      <c r="B72" s="9" t="s">
        <v>27</v>
      </c>
      <c r="C72" s="4">
        <v>-260828.97</v>
      </c>
      <c r="D72" s="4">
        <v>-233028.07</v>
      </c>
      <c r="E72" s="4">
        <v>-327755.03999999998</v>
      </c>
      <c r="F72" s="4">
        <v>-346821</v>
      </c>
      <c r="G72" s="4">
        <v>-330313.65000000002</v>
      </c>
      <c r="H72" s="4">
        <v>-399452.3</v>
      </c>
      <c r="I72" s="4">
        <v>-245095.53</v>
      </c>
      <c r="J72" s="4">
        <v>-197262.47</v>
      </c>
      <c r="K72" s="4">
        <v>-149260.32</v>
      </c>
      <c r="L72" s="4">
        <v>-272472.90999999997</v>
      </c>
      <c r="M72" s="4">
        <v>-251485.66</v>
      </c>
      <c r="N72" s="4">
        <v>-197933.16</v>
      </c>
    </row>
    <row r="73" spans="1:14" x14ac:dyDescent="0.2">
      <c r="A73" s="1"/>
      <c r="B73" s="10" t="s">
        <v>28</v>
      </c>
      <c r="C73" s="4">
        <f t="shared" ref="C73:N73" si="4">C69-C71+C72</f>
        <v>24784043.379999999</v>
      </c>
      <c r="D73" s="4">
        <f t="shared" si="4"/>
        <v>28474933.569999997</v>
      </c>
      <c r="E73" s="4">
        <f t="shared" si="4"/>
        <v>25785599.580000002</v>
      </c>
      <c r="F73" s="4">
        <f t="shared" si="4"/>
        <v>19590921.920000002</v>
      </c>
      <c r="G73" s="4">
        <f t="shared" si="4"/>
        <v>12611322.369999999</v>
      </c>
      <c r="H73" s="4">
        <f t="shared" si="4"/>
        <v>5904260.8900000006</v>
      </c>
      <c r="I73" s="4">
        <f t="shared" si="4"/>
        <v>3368079.689999999</v>
      </c>
      <c r="J73" s="4">
        <f t="shared" si="4"/>
        <v>3276175.1699999985</v>
      </c>
      <c r="K73" s="4">
        <f t="shared" si="4"/>
        <v>4600363.9499999993</v>
      </c>
      <c r="L73" s="4">
        <f t="shared" si="4"/>
        <v>7789414.3000000007</v>
      </c>
      <c r="M73" s="4">
        <f t="shared" si="4"/>
        <v>11643861.129999995</v>
      </c>
      <c r="N73" s="4">
        <f t="shared" si="4"/>
        <v>14477520.630000001</v>
      </c>
    </row>
    <row r="74" spans="1:14" x14ac:dyDescent="0.2">
      <c r="A74" s="1"/>
      <c r="B74" s="1"/>
    </row>
    <row r="75" spans="1:14" x14ac:dyDescent="0.2">
      <c r="A75" s="1" t="s">
        <v>33</v>
      </c>
      <c r="B75" s="1" t="s">
        <v>18</v>
      </c>
      <c r="C75" s="4">
        <v>3032290.93</v>
      </c>
      <c r="D75" s="4">
        <v>3311941.82</v>
      </c>
      <c r="E75" s="4">
        <v>2813607.89</v>
      </c>
      <c r="F75" s="4">
        <v>2425007.2599999998</v>
      </c>
      <c r="G75" s="4">
        <v>1384483.96</v>
      </c>
      <c r="H75" s="3">
        <v>551625.16</v>
      </c>
      <c r="I75" s="3">
        <v>283675.31</v>
      </c>
      <c r="J75" s="3">
        <v>893431.68</v>
      </c>
      <c r="K75" s="3">
        <v>1595701.3</v>
      </c>
      <c r="L75" s="3">
        <v>2374154.94</v>
      </c>
      <c r="M75" s="3">
        <v>2974486.92</v>
      </c>
      <c r="N75" s="3">
        <v>3534936.25</v>
      </c>
    </row>
    <row r="76" spans="1:14" x14ac:dyDescent="0.2">
      <c r="B76" s="1" t="s">
        <v>19</v>
      </c>
      <c r="C76" s="4">
        <v>4457657.76</v>
      </c>
      <c r="D76" s="4">
        <v>5063657.37</v>
      </c>
      <c r="E76" s="4">
        <v>4695213.99</v>
      </c>
      <c r="F76" s="4">
        <v>3827593.33</v>
      </c>
      <c r="G76" s="4">
        <v>2743044.47</v>
      </c>
      <c r="H76" s="3">
        <v>1700053.83</v>
      </c>
      <c r="I76" s="3">
        <v>252965.53</v>
      </c>
      <c r="J76" s="3">
        <v>1118609.1399999999</v>
      </c>
      <c r="K76" s="3">
        <v>2023188.24</v>
      </c>
      <c r="L76" s="3">
        <v>3123808.26</v>
      </c>
      <c r="M76" s="3">
        <v>3988489.66</v>
      </c>
      <c r="N76" s="3">
        <v>4795579.5999999996</v>
      </c>
    </row>
    <row r="77" spans="1:14" x14ac:dyDescent="0.2">
      <c r="B77" s="1" t="s">
        <v>20</v>
      </c>
      <c r="C77" s="4">
        <v>3137216.57</v>
      </c>
      <c r="D77" s="4">
        <v>3137216.57</v>
      </c>
      <c r="E77" s="4">
        <v>2902226.05</v>
      </c>
      <c r="F77" s="4">
        <v>2352570.02</v>
      </c>
      <c r="G77" s="4">
        <v>1662325.19</v>
      </c>
      <c r="H77" s="3">
        <v>648890.81000000006</v>
      </c>
      <c r="I77" s="3">
        <v>165126.47</v>
      </c>
      <c r="J77" s="3">
        <v>549158.27</v>
      </c>
      <c r="K77" s="3">
        <v>965344.43</v>
      </c>
      <c r="L77" s="3">
        <v>1380515.33</v>
      </c>
      <c r="M77" s="3">
        <v>1706919.07</v>
      </c>
      <c r="N77" s="3">
        <v>2036758.92</v>
      </c>
    </row>
    <row r="78" spans="1:14" x14ac:dyDescent="0.2">
      <c r="B78" s="1" t="s">
        <v>21</v>
      </c>
      <c r="C78" s="4">
        <v>743215.27</v>
      </c>
      <c r="D78" s="4">
        <v>853995.6</v>
      </c>
      <c r="E78" s="4">
        <v>789042.44</v>
      </c>
      <c r="F78" s="4">
        <v>638046.6</v>
      </c>
      <c r="G78" s="4">
        <v>448396.25</v>
      </c>
      <c r="H78" s="3">
        <v>172599.92</v>
      </c>
      <c r="I78" s="3">
        <v>43272.639999999999</v>
      </c>
      <c r="J78" s="3">
        <v>193965.82</v>
      </c>
      <c r="K78" s="3">
        <v>355027.47</v>
      </c>
      <c r="L78" s="3">
        <v>517627.31</v>
      </c>
      <c r="M78" s="3">
        <v>645358.41</v>
      </c>
      <c r="N78" s="3">
        <v>773839.12</v>
      </c>
    </row>
    <row r="79" spans="1:14" x14ac:dyDescent="0.2">
      <c r="B79" s="1" t="s">
        <v>22</v>
      </c>
      <c r="C79" s="3">
        <v>1109679.96</v>
      </c>
      <c r="D79" s="3">
        <v>1274458.53</v>
      </c>
      <c r="E79" s="3">
        <v>1178388.93</v>
      </c>
      <c r="F79" s="3">
        <v>954179.26</v>
      </c>
      <c r="G79" s="3">
        <v>672388.6</v>
      </c>
      <c r="H79" s="3">
        <v>261077.72</v>
      </c>
      <c r="I79" s="3">
        <v>66187.95</v>
      </c>
      <c r="J79" s="3">
        <v>288971.31</v>
      </c>
      <c r="K79" s="3">
        <v>529889.73</v>
      </c>
      <c r="L79" s="3">
        <v>770674.96</v>
      </c>
      <c r="M79" s="3">
        <v>959955.47</v>
      </c>
      <c r="N79" s="3">
        <v>1151109.6399999999</v>
      </c>
    </row>
    <row r="80" spans="1:14" x14ac:dyDescent="0.2">
      <c r="B80" s="1" t="s">
        <v>23</v>
      </c>
      <c r="C80" s="4">
        <v>565581.88</v>
      </c>
      <c r="D80" s="4">
        <v>642390.16</v>
      </c>
      <c r="E80" s="4">
        <v>594490.09</v>
      </c>
      <c r="F80" s="4">
        <v>481486.37</v>
      </c>
      <c r="G80" s="4">
        <v>340369.98</v>
      </c>
      <c r="H80" s="3">
        <v>234222.72</v>
      </c>
      <c r="I80" s="3">
        <v>33818.47</v>
      </c>
      <c r="J80" s="3">
        <v>143301.22</v>
      </c>
      <c r="K80" s="3">
        <v>261870.27</v>
      </c>
      <c r="L80" s="3">
        <v>380230.40000000002</v>
      </c>
      <c r="M80" s="3">
        <v>473218.31</v>
      </c>
      <c r="N80" s="3">
        <v>567187.79</v>
      </c>
    </row>
    <row r="81" spans="1:14" x14ac:dyDescent="0.2">
      <c r="B81" s="1" t="s">
        <v>24</v>
      </c>
      <c r="C81" s="4">
        <v>6840765.5199999996</v>
      </c>
      <c r="D81" s="4">
        <v>7770226.96</v>
      </c>
      <c r="E81" s="4">
        <v>7191109.7400000002</v>
      </c>
      <c r="F81" s="4">
        <v>5824119.1100000003</v>
      </c>
      <c r="G81" s="4">
        <v>4116739.61</v>
      </c>
      <c r="H81" s="3">
        <v>2833279.39</v>
      </c>
      <c r="I81" s="3">
        <v>408930.3</v>
      </c>
      <c r="J81" s="3">
        <v>1733390.85</v>
      </c>
      <c r="K81" s="3">
        <v>3168793.03</v>
      </c>
      <c r="L81" s="3">
        <v>4600647.0599999996</v>
      </c>
      <c r="M81" s="3">
        <v>5726396.2999999998</v>
      </c>
      <c r="N81" s="3">
        <v>6863994.9900000002</v>
      </c>
    </row>
    <row r="82" spans="1:14" x14ac:dyDescent="0.2">
      <c r="B82" s="1" t="s">
        <v>25</v>
      </c>
      <c r="C82" s="4">
        <v>19886407.890000001</v>
      </c>
      <c r="D82" s="4">
        <v>22053887.009999998</v>
      </c>
      <c r="E82" s="4">
        <v>20164079.129999999</v>
      </c>
      <c r="F82" s="4">
        <v>16503001.949999999</v>
      </c>
      <c r="G82" s="4">
        <v>11367748.059999999</v>
      </c>
      <c r="H82" s="3">
        <v>6401749.5500000007</v>
      </c>
      <c r="I82" s="3">
        <v>1253976.67</v>
      </c>
      <c r="J82" s="3">
        <v>4920828.29</v>
      </c>
      <c r="K82" s="3">
        <v>8899814.4699999988</v>
      </c>
      <c r="L82" s="3">
        <v>13147658.259999998</v>
      </c>
      <c r="M82" s="3">
        <v>16474824.140000001</v>
      </c>
      <c r="N82" s="3">
        <v>19723406.310000002</v>
      </c>
    </row>
    <row r="83" spans="1:14" x14ac:dyDescent="0.2">
      <c r="B83" s="1"/>
      <c r="H83" s="3"/>
      <c r="I83" s="3"/>
      <c r="J83" s="3"/>
      <c r="K83" s="3"/>
      <c r="L83" s="3"/>
      <c r="M83" s="3"/>
      <c r="N83" s="3"/>
    </row>
    <row r="84" spans="1:14" x14ac:dyDescent="0.2">
      <c r="B84" s="1" t="s">
        <v>26</v>
      </c>
      <c r="C84" s="4">
        <v>2262999.48</v>
      </c>
      <c r="D84" s="4">
        <v>978728.46</v>
      </c>
      <c r="E84" s="4">
        <v>3220680.6</v>
      </c>
      <c r="F84" s="4">
        <v>4231678.3499999996</v>
      </c>
      <c r="G84" s="4">
        <v>8394817.9600000009</v>
      </c>
      <c r="H84" s="3">
        <v>11456846.460000001</v>
      </c>
      <c r="I84" s="3">
        <v>15278400.07</v>
      </c>
      <c r="J84" s="3">
        <v>13590388.880000001</v>
      </c>
      <c r="K84" s="3">
        <v>10265818.18</v>
      </c>
      <c r="L84" s="3">
        <v>7644159.6799999997</v>
      </c>
      <c r="M84" s="3">
        <v>5691392.2599999998</v>
      </c>
      <c r="N84" s="3">
        <v>3460055.38</v>
      </c>
    </row>
    <row r="85" spans="1:14" x14ac:dyDescent="0.2">
      <c r="B85" s="1" t="s">
        <v>27</v>
      </c>
      <c r="C85" s="4">
        <v>-121858.11</v>
      </c>
      <c r="D85" s="4">
        <v>-55140.97</v>
      </c>
      <c r="E85" s="4">
        <v>-177410.97</v>
      </c>
      <c r="F85" s="4">
        <v>-302612.3</v>
      </c>
      <c r="G85" s="4">
        <v>-275596.46999999997</v>
      </c>
      <c r="H85" s="3">
        <v>-349166.74</v>
      </c>
      <c r="I85" s="3">
        <v>-392570.73</v>
      </c>
      <c r="J85" s="3">
        <v>-173218.81</v>
      </c>
      <c r="K85" s="3">
        <v>-262559.03000000003</v>
      </c>
      <c r="L85" s="3">
        <v>-231546.04</v>
      </c>
      <c r="M85" s="3">
        <v>-65326.25</v>
      </c>
      <c r="N85" s="3">
        <v>-202867.61</v>
      </c>
    </row>
    <row r="86" spans="1:14" x14ac:dyDescent="0.2">
      <c r="B86" s="10" t="s">
        <v>28</v>
      </c>
      <c r="C86" s="4">
        <f t="shared" ref="C86:N86" si="5">C82-C84+C85</f>
        <v>17501550.300000001</v>
      </c>
      <c r="D86" s="4">
        <f t="shared" si="5"/>
        <v>21020017.579999998</v>
      </c>
      <c r="E86" s="4">
        <f t="shared" si="5"/>
        <v>16765987.559999997</v>
      </c>
      <c r="F86" s="4">
        <f t="shared" si="5"/>
        <v>11968711.299999999</v>
      </c>
      <c r="G86" s="4">
        <f t="shared" si="5"/>
        <v>2697333.629999998</v>
      </c>
      <c r="H86" s="4">
        <f t="shared" si="5"/>
        <v>-5404263.6500000004</v>
      </c>
      <c r="I86" s="4">
        <f t="shared" si="5"/>
        <v>-14416994.130000001</v>
      </c>
      <c r="J86" s="4">
        <f t="shared" si="5"/>
        <v>-8842779.4000000004</v>
      </c>
      <c r="K86" s="4">
        <f t="shared" si="5"/>
        <v>-1628562.7400000009</v>
      </c>
      <c r="L86" s="4">
        <f t="shared" si="5"/>
        <v>5271952.5399999982</v>
      </c>
      <c r="M86" s="4">
        <f t="shared" si="5"/>
        <v>10718105.630000001</v>
      </c>
      <c r="N86" s="4">
        <f t="shared" si="5"/>
        <v>16060483.320000004</v>
      </c>
    </row>
    <row r="87" spans="1:14" x14ac:dyDescent="0.2">
      <c r="B87" s="1"/>
    </row>
    <row r="88" spans="1:14" x14ac:dyDescent="0.2">
      <c r="A88" s="1" t="s">
        <v>35</v>
      </c>
      <c r="B88" s="1" t="s">
        <v>18</v>
      </c>
      <c r="C88" s="4">
        <v>4141976.78</v>
      </c>
      <c r="D88" s="4">
        <v>4682410.74</v>
      </c>
      <c r="E88" s="4">
        <v>3864996.79</v>
      </c>
      <c r="F88" s="4">
        <v>3049731.91</v>
      </c>
      <c r="G88" s="4">
        <v>1699569.59</v>
      </c>
      <c r="H88" s="4">
        <v>333155.86</v>
      </c>
      <c r="I88" s="4">
        <v>1327697.2</v>
      </c>
      <c r="J88" s="4">
        <v>1754742.27</v>
      </c>
      <c r="K88" s="4">
        <v>2631226.6800000002</v>
      </c>
      <c r="L88" s="4">
        <v>3421578.78</v>
      </c>
      <c r="M88" s="4">
        <v>3933020.2</v>
      </c>
      <c r="N88" s="4">
        <v>4663930.5</v>
      </c>
    </row>
    <row r="89" spans="1:14" x14ac:dyDescent="0.2">
      <c r="B89" s="1" t="s">
        <v>19</v>
      </c>
      <c r="C89" s="4">
        <v>5626648.3499999996</v>
      </c>
      <c r="D89" s="4">
        <v>6442874.29</v>
      </c>
      <c r="E89" s="4">
        <v>5974093.8799999999</v>
      </c>
      <c r="F89" s="4">
        <v>4870144.18</v>
      </c>
      <c r="G89" s="4">
        <v>3384368.5</v>
      </c>
      <c r="H89" s="4">
        <v>1083925.83</v>
      </c>
      <c r="I89" s="4">
        <v>1846550.98</v>
      </c>
      <c r="J89" s="4">
        <v>2773658.93</v>
      </c>
      <c r="K89" s="4">
        <v>3786767.74</v>
      </c>
      <c r="L89" s="4">
        <v>4655398.16</v>
      </c>
      <c r="M89" s="4">
        <v>5484645.2699999996</v>
      </c>
      <c r="N89" s="4">
        <v>6249946.6900000004</v>
      </c>
    </row>
    <row r="90" spans="1:14" x14ac:dyDescent="0.2">
      <c r="B90" s="1" t="s">
        <v>20</v>
      </c>
      <c r="C90" s="4">
        <v>2377237.02</v>
      </c>
      <c r="D90" s="4">
        <v>2733935.03</v>
      </c>
      <c r="E90" s="4">
        <v>2529145.7599999998</v>
      </c>
      <c r="F90" s="4">
        <v>2050132.14</v>
      </c>
      <c r="G90" s="4">
        <v>1429071.43</v>
      </c>
      <c r="H90" s="4">
        <v>532650.63</v>
      </c>
      <c r="I90" s="4">
        <v>784171.36</v>
      </c>
      <c r="J90" s="4">
        <v>1172187.8</v>
      </c>
      <c r="K90" s="4">
        <v>1615059.7</v>
      </c>
      <c r="L90" s="4">
        <v>1981024.84</v>
      </c>
      <c r="M90" s="4">
        <v>2382600.39</v>
      </c>
      <c r="N90" s="4">
        <v>2720931.36</v>
      </c>
    </row>
    <row r="91" spans="1:14" x14ac:dyDescent="0.2">
      <c r="B91" s="1" t="s">
        <v>21</v>
      </c>
      <c r="C91" s="4">
        <v>902560.11</v>
      </c>
      <c r="D91" s="4">
        <v>1040292.68</v>
      </c>
      <c r="E91" s="4">
        <v>960774.18</v>
      </c>
      <c r="F91" s="4">
        <v>776490.59</v>
      </c>
      <c r="G91" s="4">
        <v>534398.77</v>
      </c>
      <c r="H91" s="4">
        <v>384002.19</v>
      </c>
      <c r="I91" s="4">
        <v>355051.73</v>
      </c>
      <c r="J91" s="4">
        <v>497203.77</v>
      </c>
      <c r="K91" s="4">
        <v>655916.36</v>
      </c>
      <c r="L91" s="4">
        <v>780622.79</v>
      </c>
      <c r="M91" s="4">
        <v>933018.89</v>
      </c>
      <c r="N91" s="4">
        <v>1046879.03</v>
      </c>
    </row>
    <row r="92" spans="1:14" x14ac:dyDescent="0.2">
      <c r="B92" s="1" t="s">
        <v>22</v>
      </c>
      <c r="C92" s="4">
        <v>1347406.31</v>
      </c>
      <c r="D92" s="4">
        <v>1553934.22</v>
      </c>
      <c r="E92" s="4">
        <v>1436993.82</v>
      </c>
      <c r="F92" s="4">
        <v>1164096.77</v>
      </c>
      <c r="G92" s="4">
        <v>795277.56</v>
      </c>
      <c r="H92" s="4">
        <v>297852.24</v>
      </c>
      <c r="I92" s="4">
        <v>469391.42</v>
      </c>
      <c r="J92" s="4">
        <v>696332.65</v>
      </c>
      <c r="K92" s="4">
        <v>949575.23</v>
      </c>
      <c r="L92" s="4">
        <v>1154252.18</v>
      </c>
      <c r="M92" s="4">
        <v>1385080.6</v>
      </c>
      <c r="N92" s="4">
        <v>1574512.65</v>
      </c>
    </row>
    <row r="93" spans="1:14" x14ac:dyDescent="0.2">
      <c r="B93" s="1" t="s">
        <v>23</v>
      </c>
      <c r="C93" s="4">
        <v>664253.92000000004</v>
      </c>
      <c r="D93" s="4">
        <v>765875.14</v>
      </c>
      <c r="E93" s="4">
        <v>708768.43</v>
      </c>
      <c r="F93" s="4">
        <v>574044.79</v>
      </c>
      <c r="G93" s="4">
        <v>412901.77</v>
      </c>
      <c r="H93" s="4">
        <v>98051.97</v>
      </c>
      <c r="I93" s="4">
        <v>197410.3</v>
      </c>
      <c r="J93" s="4">
        <v>320406.24</v>
      </c>
      <c r="K93" s="4">
        <v>455437.05</v>
      </c>
      <c r="L93" s="4">
        <v>566947.94999999995</v>
      </c>
      <c r="M93" s="4">
        <v>681030.45</v>
      </c>
      <c r="N93" s="4">
        <v>781380.95</v>
      </c>
    </row>
    <row r="94" spans="1:14" x14ac:dyDescent="0.2">
      <c r="B94" s="1" t="s">
        <v>24</v>
      </c>
      <c r="C94" s="4">
        <v>8038246.2199999997</v>
      </c>
      <c r="D94" s="4">
        <v>9268477.1899999995</v>
      </c>
      <c r="E94" s="4">
        <v>8577686.5</v>
      </c>
      <c r="F94" s="4">
        <v>6947093.6399999997</v>
      </c>
      <c r="G94" s="4">
        <v>5034998.6100000003</v>
      </c>
      <c r="H94" s="4">
        <v>2210806.62</v>
      </c>
      <c r="I94" s="4">
        <v>2588428.13</v>
      </c>
      <c r="J94" s="4">
        <v>3996363.45</v>
      </c>
      <c r="K94" s="4">
        <v>5563822.0800000001</v>
      </c>
      <c r="L94" s="4">
        <v>6850342.9100000001</v>
      </c>
      <c r="M94" s="4">
        <v>8234428.0300000003</v>
      </c>
      <c r="N94" s="4">
        <v>9413630.8499999996</v>
      </c>
    </row>
    <row r="95" spans="1:14" x14ac:dyDescent="0.2">
      <c r="B95" s="1" t="s">
        <v>25</v>
      </c>
      <c r="C95" s="4">
        <v>23098328.709999997</v>
      </c>
      <c r="D95" s="4">
        <v>26487799.289999999</v>
      </c>
      <c r="E95" s="4">
        <v>24052459.359999999</v>
      </c>
      <c r="F95" s="4">
        <v>19431734.02</v>
      </c>
      <c r="G95" s="4">
        <v>13290586.23</v>
      </c>
      <c r="H95" s="4">
        <v>4940445.34</v>
      </c>
      <c r="I95" s="4">
        <v>7568701.1199999992</v>
      </c>
      <c r="J95" s="4">
        <v>11210895.109999999</v>
      </c>
      <c r="K95" s="4">
        <v>15657804.840000002</v>
      </c>
      <c r="L95" s="4">
        <v>19410167.609999999</v>
      </c>
      <c r="M95" s="4">
        <v>23033823.829999998</v>
      </c>
      <c r="N95" s="4">
        <v>26451212.030000001</v>
      </c>
    </row>
    <row r="96" spans="1:14" x14ac:dyDescent="0.2">
      <c r="B96" s="1"/>
    </row>
    <row r="97" spans="1:14" x14ac:dyDescent="0.2">
      <c r="B97" s="1" t="s">
        <v>26</v>
      </c>
      <c r="C97" s="4">
        <v>1979083.66</v>
      </c>
      <c r="D97" s="4">
        <v>436374.27</v>
      </c>
      <c r="E97" s="4">
        <v>3809670.93</v>
      </c>
      <c r="F97" s="4">
        <v>6422664.0099999998</v>
      </c>
      <c r="G97" s="4">
        <v>11893583.199999999</v>
      </c>
      <c r="H97" s="4">
        <v>15455731.810000001</v>
      </c>
      <c r="I97" s="4">
        <v>13181810.27</v>
      </c>
      <c r="J97" s="4">
        <v>10354821.529999999</v>
      </c>
      <c r="K97" s="4">
        <v>8343774.1100000003</v>
      </c>
      <c r="L97" s="4">
        <v>6247969.2300000004</v>
      </c>
      <c r="M97" s="4">
        <v>3621477.25</v>
      </c>
      <c r="N97" s="4">
        <v>2255863.06</v>
      </c>
    </row>
    <row r="98" spans="1:14" x14ac:dyDescent="0.2">
      <c r="B98" s="1" t="s">
        <v>27</v>
      </c>
      <c r="C98" s="4">
        <v>-269603.46999999997</v>
      </c>
      <c r="D98" s="4">
        <v>-241655.41</v>
      </c>
      <c r="E98" s="4">
        <v>-95460.56</v>
      </c>
      <c r="F98" s="4">
        <v>-350761.1</v>
      </c>
      <c r="G98" s="4">
        <v>-294749.09999999998</v>
      </c>
      <c r="H98" s="4">
        <v>-380749.29</v>
      </c>
      <c r="I98" s="4">
        <v>-392560.36</v>
      </c>
      <c r="J98" s="4">
        <v>-317245.12</v>
      </c>
      <c r="K98" s="4">
        <v>-322724.27</v>
      </c>
      <c r="L98" s="4">
        <v>-312290.18</v>
      </c>
      <c r="M98" s="4">
        <v>-248495.39</v>
      </c>
      <c r="N98" s="4">
        <v>-305064.76</v>
      </c>
    </row>
    <row r="99" spans="1:14" x14ac:dyDescent="0.2">
      <c r="B99" s="10" t="s">
        <v>28</v>
      </c>
      <c r="C99" s="4">
        <f t="shared" ref="C99:N99" si="6">C95-C97+C98</f>
        <v>20849641.579999998</v>
      </c>
      <c r="D99" s="4">
        <f t="shared" si="6"/>
        <v>25809769.609999999</v>
      </c>
      <c r="E99" s="4">
        <f t="shared" si="6"/>
        <v>20147327.870000001</v>
      </c>
      <c r="F99" s="4">
        <f t="shared" si="6"/>
        <v>12658308.91</v>
      </c>
      <c r="G99" s="4">
        <f t="shared" si="6"/>
        <v>1102253.9300000011</v>
      </c>
      <c r="H99" s="4">
        <f t="shared" si="6"/>
        <v>-10896035.76</v>
      </c>
      <c r="I99" s="4">
        <f t="shared" si="6"/>
        <v>-6005669.5100000007</v>
      </c>
      <c r="J99" s="4">
        <f t="shared" si="6"/>
        <v>538828.46000000008</v>
      </c>
      <c r="K99" s="4">
        <f t="shared" si="6"/>
        <v>6991306.4600000009</v>
      </c>
      <c r="L99" s="4">
        <f t="shared" si="6"/>
        <v>12849908.199999999</v>
      </c>
      <c r="M99" s="4">
        <f t="shared" si="6"/>
        <v>19163851.189999998</v>
      </c>
      <c r="N99" s="4">
        <f t="shared" si="6"/>
        <v>23890284.210000001</v>
      </c>
    </row>
    <row r="100" spans="1:14" x14ac:dyDescent="0.2">
      <c r="B100" s="1"/>
    </row>
    <row r="101" spans="1:14" x14ac:dyDescent="0.2">
      <c r="A101" s="1" t="s">
        <v>36</v>
      </c>
      <c r="B101" s="1" t="s">
        <v>18</v>
      </c>
      <c r="C101" s="4">
        <v>5243964.16</v>
      </c>
      <c r="D101" s="4">
        <v>4701491.0599999996</v>
      </c>
      <c r="E101" s="4">
        <v>3732213.41</v>
      </c>
      <c r="F101" s="4">
        <v>3732546.59</v>
      </c>
      <c r="G101" s="3" t="s">
        <v>34</v>
      </c>
      <c r="H101" s="3" t="s">
        <v>34</v>
      </c>
      <c r="I101" s="3" t="s">
        <v>34</v>
      </c>
      <c r="J101" s="3" t="s">
        <v>34</v>
      </c>
      <c r="K101" s="3" t="s">
        <v>34</v>
      </c>
      <c r="L101" s="3" t="s">
        <v>34</v>
      </c>
      <c r="M101" s="3" t="s">
        <v>34</v>
      </c>
      <c r="N101" s="3" t="s">
        <v>34</v>
      </c>
    </row>
    <row r="102" spans="1:14" x14ac:dyDescent="0.2">
      <c r="B102" s="1" t="s">
        <v>19</v>
      </c>
      <c r="C102" s="4">
        <v>7019367.7400000002</v>
      </c>
      <c r="D102" s="4">
        <v>7019367.7400000002</v>
      </c>
      <c r="E102" s="4">
        <v>6751543.5199999996</v>
      </c>
      <c r="F102" s="4">
        <v>6751629.3399999999</v>
      </c>
      <c r="G102" s="3" t="s">
        <v>34</v>
      </c>
      <c r="H102" s="3" t="s">
        <v>34</v>
      </c>
      <c r="I102" s="3" t="s">
        <v>34</v>
      </c>
      <c r="J102" s="3" t="s">
        <v>34</v>
      </c>
      <c r="K102" s="3" t="s">
        <v>34</v>
      </c>
      <c r="L102" s="3" t="s">
        <v>34</v>
      </c>
      <c r="M102" s="3" t="s">
        <v>34</v>
      </c>
      <c r="N102" s="3" t="s">
        <v>34</v>
      </c>
    </row>
    <row r="103" spans="1:14" x14ac:dyDescent="0.2">
      <c r="B103" s="1" t="s">
        <v>20</v>
      </c>
      <c r="C103" s="4">
        <v>3061063.13</v>
      </c>
      <c r="D103" s="4">
        <v>2828669.57</v>
      </c>
      <c r="E103" s="4">
        <v>2295220.2000000002</v>
      </c>
      <c r="F103" s="4">
        <v>2295465.27</v>
      </c>
      <c r="G103" s="3" t="s">
        <v>34</v>
      </c>
      <c r="H103" s="3" t="s">
        <v>34</v>
      </c>
      <c r="I103" s="3" t="s">
        <v>34</v>
      </c>
      <c r="J103" s="3" t="s">
        <v>34</v>
      </c>
      <c r="K103" s="3" t="s">
        <v>34</v>
      </c>
      <c r="L103" s="3" t="s">
        <v>34</v>
      </c>
      <c r="M103" s="3" t="s">
        <v>34</v>
      </c>
      <c r="N103" s="3" t="s">
        <v>34</v>
      </c>
    </row>
    <row r="104" spans="1:14" x14ac:dyDescent="0.2">
      <c r="B104" s="1" t="s">
        <v>21</v>
      </c>
      <c r="C104" s="4">
        <v>1166130.3400000001</v>
      </c>
      <c r="D104" s="4">
        <v>1029454.14</v>
      </c>
      <c r="E104" s="4">
        <v>873925.25</v>
      </c>
      <c r="F104" s="4">
        <v>871500.24</v>
      </c>
      <c r="G104" s="3" t="s">
        <v>34</v>
      </c>
      <c r="H104" s="3" t="s">
        <v>34</v>
      </c>
      <c r="I104" s="3" t="s">
        <v>34</v>
      </c>
      <c r="J104" s="3" t="s">
        <v>34</v>
      </c>
      <c r="K104" s="3" t="s">
        <v>34</v>
      </c>
      <c r="L104" s="3" t="s">
        <v>34</v>
      </c>
      <c r="M104" s="3" t="s">
        <v>34</v>
      </c>
      <c r="N104" s="3" t="s">
        <v>34</v>
      </c>
    </row>
    <row r="105" spans="1:14" x14ac:dyDescent="0.2">
      <c r="B105" s="1" t="s">
        <v>22</v>
      </c>
      <c r="C105" s="4">
        <v>1766620.34</v>
      </c>
      <c r="D105" s="4">
        <v>1684683.03</v>
      </c>
      <c r="E105" s="4">
        <v>1324332.23</v>
      </c>
      <c r="F105" s="4">
        <v>1323601.1100000001</v>
      </c>
      <c r="G105" s="3" t="s">
        <v>34</v>
      </c>
      <c r="H105" s="3" t="s">
        <v>34</v>
      </c>
      <c r="I105" s="3" t="s">
        <v>34</v>
      </c>
      <c r="J105" s="3" t="s">
        <v>34</v>
      </c>
      <c r="K105" s="3" t="s">
        <v>34</v>
      </c>
      <c r="L105" s="3" t="s">
        <v>34</v>
      </c>
      <c r="M105" s="3" t="s">
        <v>34</v>
      </c>
      <c r="N105" s="3" t="s">
        <v>34</v>
      </c>
    </row>
    <row r="106" spans="1:14" x14ac:dyDescent="0.2">
      <c r="B106" s="1" t="s">
        <v>23</v>
      </c>
      <c r="C106" s="4">
        <v>882238.73</v>
      </c>
      <c r="D106" s="4">
        <v>815494.07</v>
      </c>
      <c r="E106" s="4">
        <v>661277.18999999994</v>
      </c>
      <c r="F106" s="4">
        <v>661241.06999999995</v>
      </c>
      <c r="G106" s="3" t="s">
        <v>34</v>
      </c>
      <c r="H106" s="3" t="s">
        <v>34</v>
      </c>
      <c r="I106" s="3" t="s">
        <v>34</v>
      </c>
      <c r="J106" s="3" t="s">
        <v>34</v>
      </c>
      <c r="K106" s="3" t="s">
        <v>34</v>
      </c>
      <c r="L106" s="3" t="s">
        <v>34</v>
      </c>
      <c r="M106" s="3" t="s">
        <v>34</v>
      </c>
      <c r="N106" s="3" t="s">
        <v>34</v>
      </c>
    </row>
    <row r="107" spans="1:14" x14ac:dyDescent="0.2">
      <c r="B107" s="1" t="s">
        <v>24</v>
      </c>
      <c r="C107" s="4">
        <v>10599119.35</v>
      </c>
      <c r="D107" s="4">
        <v>9800396.5500000007</v>
      </c>
      <c r="E107" s="4">
        <v>7945199.4699999997</v>
      </c>
      <c r="F107" s="4">
        <v>7944449.8399999999</v>
      </c>
      <c r="G107" s="3" t="s">
        <v>34</v>
      </c>
      <c r="H107" s="3" t="s">
        <v>34</v>
      </c>
      <c r="I107" s="3" t="s">
        <v>34</v>
      </c>
      <c r="J107" s="3" t="s">
        <v>34</v>
      </c>
      <c r="K107" s="3" t="s">
        <v>34</v>
      </c>
      <c r="L107" s="3" t="s">
        <v>34</v>
      </c>
      <c r="M107" s="3" t="s">
        <v>34</v>
      </c>
      <c r="N107" s="3" t="s">
        <v>34</v>
      </c>
    </row>
    <row r="108" spans="1:14" x14ac:dyDescent="0.2">
      <c r="B108" s="1" t="s">
        <v>25</v>
      </c>
      <c r="C108" s="4">
        <v>29738503.789999999</v>
      </c>
      <c r="D108" s="4">
        <v>27879556.160000004</v>
      </c>
      <c r="E108" s="4">
        <v>23583711.27</v>
      </c>
      <c r="F108" s="4">
        <v>23580433.460000001</v>
      </c>
      <c r="G108" s="3" t="s">
        <v>34</v>
      </c>
      <c r="H108" s="3" t="s">
        <v>34</v>
      </c>
      <c r="I108" s="3" t="s">
        <v>34</v>
      </c>
      <c r="J108" s="3" t="s">
        <v>34</v>
      </c>
      <c r="K108" s="3" t="s">
        <v>34</v>
      </c>
      <c r="L108" s="3" t="s">
        <v>34</v>
      </c>
      <c r="M108" s="3" t="s">
        <v>34</v>
      </c>
      <c r="N108" s="3" t="s">
        <v>34</v>
      </c>
    </row>
    <row r="109" spans="1:14" x14ac:dyDescent="0.2">
      <c r="B109" s="1"/>
    </row>
    <row r="110" spans="1:14" x14ac:dyDescent="0.2">
      <c r="B110" s="1" t="s">
        <v>26</v>
      </c>
      <c r="C110" s="4">
        <v>608289.56999999995</v>
      </c>
      <c r="D110" s="4">
        <v>1331216.5</v>
      </c>
      <c r="E110" s="4">
        <v>2179107.2000000002</v>
      </c>
      <c r="F110" s="4">
        <v>2169253.5499999998</v>
      </c>
      <c r="G110" s="3" t="s">
        <v>34</v>
      </c>
      <c r="H110" s="3" t="s">
        <v>34</v>
      </c>
      <c r="I110" s="3" t="s">
        <v>34</v>
      </c>
      <c r="J110" s="3" t="s">
        <v>34</v>
      </c>
      <c r="K110" s="3" t="s">
        <v>34</v>
      </c>
      <c r="L110" s="3" t="s">
        <v>34</v>
      </c>
      <c r="M110" s="3" t="s">
        <v>34</v>
      </c>
      <c r="N110" s="3" t="s">
        <v>34</v>
      </c>
    </row>
    <row r="111" spans="1:14" x14ac:dyDescent="0.2">
      <c r="B111" s="1" t="s">
        <v>27</v>
      </c>
      <c r="C111" s="4">
        <v>-215224.64</v>
      </c>
      <c r="D111" s="4">
        <v>-167817.67</v>
      </c>
      <c r="E111" s="4">
        <v>-431344.87</v>
      </c>
      <c r="F111" s="4">
        <v>-565072.98</v>
      </c>
      <c r="G111" s="3" t="s">
        <v>34</v>
      </c>
      <c r="H111" s="3" t="s">
        <v>34</v>
      </c>
      <c r="I111" s="3" t="s">
        <v>34</v>
      </c>
      <c r="J111" s="3" t="s">
        <v>34</v>
      </c>
      <c r="K111" s="3" t="s">
        <v>34</v>
      </c>
      <c r="L111" s="3" t="s">
        <v>34</v>
      </c>
      <c r="M111" s="3" t="s">
        <v>34</v>
      </c>
      <c r="N111" s="3" t="s">
        <v>34</v>
      </c>
    </row>
    <row r="112" spans="1:14" x14ac:dyDescent="0.2">
      <c r="B112" s="10" t="s">
        <v>28</v>
      </c>
      <c r="C112" s="4">
        <f t="shared" ref="C112:N112" si="7">C108-C110+C111</f>
        <v>28914989.579999998</v>
      </c>
      <c r="D112" s="4">
        <f t="shared" si="7"/>
        <v>26380521.990000002</v>
      </c>
      <c r="E112" s="4">
        <f t="shared" si="7"/>
        <v>20973259.199999999</v>
      </c>
      <c r="F112" s="4">
        <f t="shared" si="7"/>
        <v>20846106.93</v>
      </c>
      <c r="G112" s="4">
        <f t="shared" si="7"/>
        <v>0</v>
      </c>
      <c r="H112" s="4">
        <f t="shared" si="7"/>
        <v>0</v>
      </c>
      <c r="I112" s="4">
        <f t="shared" si="7"/>
        <v>0</v>
      </c>
      <c r="J112" s="4">
        <f t="shared" si="7"/>
        <v>0</v>
      </c>
      <c r="K112" s="4">
        <f t="shared" si="7"/>
        <v>0</v>
      </c>
      <c r="L112" s="4">
        <f t="shared" si="7"/>
        <v>0</v>
      </c>
      <c r="M112" s="4">
        <f t="shared" si="7"/>
        <v>0</v>
      </c>
      <c r="N112" s="4">
        <f t="shared" si="7"/>
        <v>0</v>
      </c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</sheetData>
  <pageMargins left="0.75" right="0.75" top="1" bottom="1" header="0.5" footer="0.5"/>
  <pageSetup scale="4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zoomScaleNormal="100" workbookViewId="0">
      <pane xSplit="2" ySplit="8" topLeftCell="C9" activePane="bottomRight" state="frozen"/>
      <selection activeCell="B22" sqref="B22"/>
      <selection pane="topRight" activeCell="B22" sqref="B22"/>
      <selection pane="bottomLeft" activeCell="B22" sqref="B22"/>
      <selection pane="bottomRight" activeCell="C9" sqref="C9"/>
    </sheetView>
  </sheetViews>
  <sheetFormatPr defaultColWidth="9.140625" defaultRowHeight="12.75" x14ac:dyDescent="0.2"/>
  <cols>
    <col min="1" max="1" width="14.28515625" style="5" customWidth="1"/>
    <col min="2" max="2" width="66.42578125" style="5" bestFit="1" customWidth="1"/>
    <col min="3" max="4" width="11.28515625" style="4" bestFit="1" customWidth="1"/>
    <col min="5" max="5" width="13.42578125" style="4" bestFit="1" customWidth="1"/>
    <col min="6" max="8" width="12.5703125" style="4" bestFit="1" customWidth="1"/>
    <col min="9" max="10" width="11.85546875" style="4" bestFit="1" customWidth="1"/>
    <col min="11" max="12" width="12.140625" style="4" customWidth="1"/>
    <col min="13" max="14" width="11.28515625" style="4" bestFit="1" customWidth="1"/>
    <col min="15" max="16384" width="9.140625" style="5"/>
  </cols>
  <sheetData>
    <row r="1" spans="1:14" x14ac:dyDescent="0.2">
      <c r="A1" s="1"/>
      <c r="B1" s="2"/>
      <c r="C1" s="3"/>
      <c r="D1" s="3"/>
      <c r="E1" s="3"/>
      <c r="F1" s="3"/>
      <c r="G1" s="3"/>
      <c r="H1" s="3"/>
    </row>
    <row r="2" spans="1:14" x14ac:dyDescent="0.2">
      <c r="A2" s="1" t="s">
        <v>37</v>
      </c>
      <c r="B2" s="6"/>
      <c r="C2" s="3"/>
      <c r="D2" s="3"/>
      <c r="E2" s="3"/>
      <c r="F2" s="3"/>
      <c r="G2" s="3"/>
      <c r="H2" s="3"/>
    </row>
    <row r="3" spans="1:14" x14ac:dyDescent="0.2">
      <c r="A3" s="1" t="s">
        <v>1</v>
      </c>
      <c r="B3" s="7"/>
      <c r="C3" s="3"/>
      <c r="D3" s="3"/>
      <c r="E3" s="3"/>
      <c r="F3" s="3"/>
      <c r="G3" s="3"/>
      <c r="H3" s="3"/>
    </row>
    <row r="4" spans="1:14" x14ac:dyDescent="0.2">
      <c r="A4" s="1" t="s">
        <v>2</v>
      </c>
      <c r="B4" s="1"/>
      <c r="D4" s="3"/>
      <c r="E4" s="8"/>
      <c r="F4" s="3"/>
      <c r="G4" s="3"/>
      <c r="H4" s="3"/>
    </row>
    <row r="5" spans="1:14" x14ac:dyDescent="0.2">
      <c r="A5" s="1" t="s">
        <v>3</v>
      </c>
      <c r="B5" s="1"/>
      <c r="D5" s="3"/>
      <c r="E5" s="8"/>
      <c r="F5" s="3"/>
      <c r="G5" s="3"/>
      <c r="H5" s="3"/>
    </row>
    <row r="6" spans="1:14" x14ac:dyDescent="0.2">
      <c r="A6" s="1" t="s">
        <v>4</v>
      </c>
      <c r="D6" s="3"/>
      <c r="E6" s="8"/>
      <c r="F6" s="3"/>
      <c r="G6" s="3"/>
      <c r="H6" s="3"/>
    </row>
    <row r="7" spans="1:14" x14ac:dyDescent="0.2">
      <c r="D7" s="3"/>
      <c r="E7" s="8"/>
      <c r="F7" s="3"/>
      <c r="G7" s="3"/>
      <c r="H7" s="3"/>
    </row>
    <row r="8" spans="1:14" x14ac:dyDescent="0.2">
      <c r="B8" s="2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</row>
    <row r="9" spans="1:14" x14ac:dyDescent="0.2">
      <c r="B9" s="1"/>
    </row>
    <row r="10" spans="1:14" x14ac:dyDescent="0.2">
      <c r="A10" s="1" t="s">
        <v>17</v>
      </c>
      <c r="B10" s="1" t="s">
        <v>18</v>
      </c>
      <c r="C10" s="3" t="s">
        <v>34</v>
      </c>
      <c r="D10" s="3" t="s">
        <v>34</v>
      </c>
      <c r="E10" s="3" t="s">
        <v>34</v>
      </c>
      <c r="F10" s="3" t="s">
        <v>34</v>
      </c>
      <c r="G10" s="3" t="s">
        <v>34</v>
      </c>
      <c r="H10" s="3" t="s">
        <v>34</v>
      </c>
      <c r="I10" s="3" t="s">
        <v>34</v>
      </c>
      <c r="J10" s="3" t="s">
        <v>34</v>
      </c>
      <c r="K10" s="3" t="s">
        <v>34</v>
      </c>
      <c r="L10" s="3" t="s">
        <v>34</v>
      </c>
      <c r="M10" s="3" t="s">
        <v>34</v>
      </c>
      <c r="N10" s="3" t="s">
        <v>34</v>
      </c>
    </row>
    <row r="11" spans="1:14" x14ac:dyDescent="0.2">
      <c r="A11" s="1"/>
      <c r="B11" s="1" t="s">
        <v>19</v>
      </c>
      <c r="C11" s="3" t="s">
        <v>34</v>
      </c>
      <c r="D11" s="3" t="s">
        <v>34</v>
      </c>
      <c r="E11" s="3" t="s">
        <v>34</v>
      </c>
      <c r="F11" s="3" t="s">
        <v>34</v>
      </c>
      <c r="G11" s="3" t="s">
        <v>34</v>
      </c>
      <c r="H11" s="3" t="s">
        <v>34</v>
      </c>
      <c r="I11" s="3" t="s">
        <v>34</v>
      </c>
      <c r="J11" s="3" t="s">
        <v>34</v>
      </c>
      <c r="K11" s="3" t="s">
        <v>34</v>
      </c>
      <c r="L11" s="3" t="s">
        <v>34</v>
      </c>
      <c r="M11" s="3" t="s">
        <v>34</v>
      </c>
      <c r="N11" s="3" t="s">
        <v>34</v>
      </c>
    </row>
    <row r="12" spans="1:14" x14ac:dyDescent="0.2">
      <c r="B12" s="1" t="s">
        <v>20</v>
      </c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 t="s">
        <v>34</v>
      </c>
      <c r="I12" s="3" t="s">
        <v>34</v>
      </c>
      <c r="J12" s="3" t="s">
        <v>34</v>
      </c>
      <c r="K12" s="3" t="s">
        <v>34</v>
      </c>
      <c r="L12" s="3" t="s">
        <v>34</v>
      </c>
      <c r="M12" s="3" t="s">
        <v>34</v>
      </c>
      <c r="N12" s="3" t="s">
        <v>34</v>
      </c>
    </row>
    <row r="13" spans="1:14" x14ac:dyDescent="0.2">
      <c r="B13" s="1" t="s">
        <v>21</v>
      </c>
      <c r="C13" s="3" t="s">
        <v>34</v>
      </c>
      <c r="D13" s="3" t="s">
        <v>34</v>
      </c>
      <c r="E13" s="3" t="s">
        <v>34</v>
      </c>
      <c r="F13" s="3" t="s">
        <v>34</v>
      </c>
      <c r="G13" s="3" t="s">
        <v>34</v>
      </c>
      <c r="H13" s="3" t="s">
        <v>34</v>
      </c>
      <c r="I13" s="3" t="s">
        <v>34</v>
      </c>
      <c r="J13" s="3" t="s">
        <v>34</v>
      </c>
      <c r="K13" s="3" t="s">
        <v>34</v>
      </c>
      <c r="L13" s="3" t="s">
        <v>34</v>
      </c>
      <c r="M13" s="3" t="s">
        <v>34</v>
      </c>
      <c r="N13" s="3" t="s">
        <v>34</v>
      </c>
    </row>
    <row r="14" spans="1:14" x14ac:dyDescent="0.2">
      <c r="B14" s="1" t="s">
        <v>22</v>
      </c>
      <c r="C14" s="3" t="s">
        <v>34</v>
      </c>
      <c r="D14" s="3" t="s">
        <v>34</v>
      </c>
      <c r="E14" s="3" t="s">
        <v>34</v>
      </c>
      <c r="F14" s="3" t="s">
        <v>34</v>
      </c>
      <c r="G14" s="3" t="s">
        <v>34</v>
      </c>
      <c r="H14" s="3" t="s">
        <v>34</v>
      </c>
      <c r="I14" s="3" t="s">
        <v>34</v>
      </c>
      <c r="J14" s="3" t="s">
        <v>34</v>
      </c>
      <c r="K14" s="3" t="s">
        <v>34</v>
      </c>
      <c r="L14" s="3" t="s">
        <v>34</v>
      </c>
      <c r="M14" s="3" t="s">
        <v>34</v>
      </c>
      <c r="N14" s="3" t="s">
        <v>34</v>
      </c>
    </row>
    <row r="15" spans="1:14" x14ac:dyDescent="0.2">
      <c r="A15" s="1"/>
      <c r="B15" s="1" t="s">
        <v>23</v>
      </c>
      <c r="C15" s="3" t="s">
        <v>34</v>
      </c>
      <c r="D15" s="3" t="s">
        <v>34</v>
      </c>
      <c r="E15" s="3" t="s">
        <v>34</v>
      </c>
      <c r="F15" s="3" t="s">
        <v>34</v>
      </c>
      <c r="G15" s="3" t="s">
        <v>34</v>
      </c>
      <c r="H15" s="3" t="s">
        <v>34</v>
      </c>
      <c r="I15" s="3" t="s">
        <v>34</v>
      </c>
      <c r="J15" s="3" t="s">
        <v>34</v>
      </c>
      <c r="K15" s="3" t="s">
        <v>34</v>
      </c>
      <c r="L15" s="3" t="s">
        <v>34</v>
      </c>
      <c r="M15" s="3" t="s">
        <v>34</v>
      </c>
      <c r="N15" s="3" t="s">
        <v>34</v>
      </c>
    </row>
    <row r="16" spans="1:14" x14ac:dyDescent="0.2">
      <c r="B16" s="1" t="s">
        <v>24</v>
      </c>
      <c r="C16" s="3" t="s">
        <v>34</v>
      </c>
      <c r="D16" s="3" t="s">
        <v>34</v>
      </c>
      <c r="E16" s="3" t="s">
        <v>34</v>
      </c>
      <c r="F16" s="3" t="s">
        <v>34</v>
      </c>
      <c r="G16" s="3" t="s">
        <v>34</v>
      </c>
      <c r="H16" s="3" t="s">
        <v>34</v>
      </c>
      <c r="I16" s="3" t="s">
        <v>34</v>
      </c>
      <c r="J16" s="3" t="s">
        <v>34</v>
      </c>
      <c r="K16" s="3" t="s">
        <v>34</v>
      </c>
      <c r="L16" s="3" t="s">
        <v>34</v>
      </c>
      <c r="M16" s="3" t="s">
        <v>34</v>
      </c>
      <c r="N16" s="3" t="s">
        <v>34</v>
      </c>
    </row>
    <row r="17" spans="1:14" x14ac:dyDescent="0.2">
      <c r="B17" s="1" t="s">
        <v>25</v>
      </c>
      <c r="C17" s="3" t="s">
        <v>34</v>
      </c>
      <c r="D17" s="3" t="s">
        <v>34</v>
      </c>
      <c r="E17" s="3" t="s">
        <v>34</v>
      </c>
      <c r="F17" s="3" t="s">
        <v>34</v>
      </c>
      <c r="G17" s="3" t="s">
        <v>34</v>
      </c>
      <c r="H17" s="3" t="s">
        <v>34</v>
      </c>
      <c r="I17" s="3" t="s">
        <v>34</v>
      </c>
      <c r="J17" s="3" t="s">
        <v>34</v>
      </c>
      <c r="K17" s="3" t="s">
        <v>34</v>
      </c>
      <c r="L17" s="3" t="s">
        <v>34</v>
      </c>
      <c r="M17" s="3" t="s">
        <v>34</v>
      </c>
      <c r="N17" s="3" t="s">
        <v>34</v>
      </c>
    </row>
    <row r="18" spans="1:14" x14ac:dyDescent="0.2">
      <c r="B18" s="1"/>
    </row>
    <row r="19" spans="1:14" x14ac:dyDescent="0.2">
      <c r="B19" s="9" t="s">
        <v>26</v>
      </c>
      <c r="C19" s="3" t="s">
        <v>34</v>
      </c>
      <c r="D19" s="3" t="s">
        <v>34</v>
      </c>
      <c r="E19" s="3" t="s">
        <v>34</v>
      </c>
      <c r="F19" s="3" t="s">
        <v>34</v>
      </c>
      <c r="G19" s="3" t="s">
        <v>34</v>
      </c>
      <c r="H19" s="3" t="s">
        <v>34</v>
      </c>
      <c r="I19" s="3" t="s">
        <v>34</v>
      </c>
      <c r="J19" s="3" t="s">
        <v>34</v>
      </c>
      <c r="K19" s="3" t="s">
        <v>34</v>
      </c>
      <c r="L19" s="3" t="s">
        <v>34</v>
      </c>
      <c r="M19" s="3" t="s">
        <v>34</v>
      </c>
      <c r="N19" s="3" t="s">
        <v>34</v>
      </c>
    </row>
    <row r="20" spans="1:14" x14ac:dyDescent="0.2">
      <c r="B20" s="9" t="s">
        <v>27</v>
      </c>
      <c r="C20" s="3" t="s">
        <v>34</v>
      </c>
      <c r="D20" s="3" t="s">
        <v>34</v>
      </c>
      <c r="E20" s="3" t="s">
        <v>34</v>
      </c>
      <c r="F20" s="3" t="s">
        <v>34</v>
      </c>
      <c r="G20" s="3" t="s">
        <v>34</v>
      </c>
      <c r="H20" s="3" t="s">
        <v>34</v>
      </c>
      <c r="I20" s="3" t="s">
        <v>34</v>
      </c>
      <c r="J20" s="3" t="s">
        <v>34</v>
      </c>
      <c r="K20" s="3" t="s">
        <v>34</v>
      </c>
      <c r="L20" s="3" t="s">
        <v>34</v>
      </c>
      <c r="M20" s="3" t="s">
        <v>34</v>
      </c>
      <c r="N20" s="3" t="s">
        <v>34</v>
      </c>
    </row>
    <row r="21" spans="1:14" x14ac:dyDescent="0.2">
      <c r="B21" s="10" t="s">
        <v>28</v>
      </c>
    </row>
    <row r="22" spans="1:14" x14ac:dyDescent="0.2">
      <c r="B22" s="1"/>
    </row>
    <row r="23" spans="1:14" x14ac:dyDescent="0.2">
      <c r="A23" s="1" t="s">
        <v>29</v>
      </c>
      <c r="B23" s="1" t="s">
        <v>18</v>
      </c>
      <c r="C23" s="3" t="s">
        <v>34</v>
      </c>
      <c r="D23" s="3" t="s">
        <v>34</v>
      </c>
      <c r="E23" s="3" t="s">
        <v>34</v>
      </c>
      <c r="F23" s="3" t="s">
        <v>34</v>
      </c>
      <c r="G23" s="3" t="s">
        <v>34</v>
      </c>
      <c r="H23" s="3" t="s">
        <v>34</v>
      </c>
      <c r="I23" s="3" t="s">
        <v>34</v>
      </c>
      <c r="J23" s="3" t="s">
        <v>34</v>
      </c>
      <c r="K23" s="3" t="s">
        <v>34</v>
      </c>
      <c r="L23" s="3" t="s">
        <v>34</v>
      </c>
      <c r="M23" s="3" t="s">
        <v>34</v>
      </c>
      <c r="N23" s="3" t="s">
        <v>34</v>
      </c>
    </row>
    <row r="24" spans="1:14" x14ac:dyDescent="0.2">
      <c r="A24" s="1"/>
      <c r="B24" s="1" t="s">
        <v>19</v>
      </c>
      <c r="C24" s="3" t="s">
        <v>34</v>
      </c>
      <c r="D24" s="3" t="s">
        <v>34</v>
      </c>
      <c r="E24" s="3" t="s">
        <v>34</v>
      </c>
      <c r="F24" s="3" t="s">
        <v>34</v>
      </c>
      <c r="G24" s="3" t="s">
        <v>34</v>
      </c>
      <c r="H24" s="3" t="s">
        <v>34</v>
      </c>
      <c r="I24" s="3" t="s">
        <v>34</v>
      </c>
      <c r="J24" s="3" t="s">
        <v>34</v>
      </c>
      <c r="K24" s="3" t="s">
        <v>34</v>
      </c>
      <c r="L24" s="3" t="s">
        <v>34</v>
      </c>
      <c r="M24" s="3" t="s">
        <v>34</v>
      </c>
      <c r="N24" s="3" t="s">
        <v>34</v>
      </c>
    </row>
    <row r="25" spans="1:14" x14ac:dyDescent="0.2">
      <c r="B25" s="1" t="s">
        <v>20</v>
      </c>
      <c r="C25" s="3" t="s">
        <v>34</v>
      </c>
      <c r="D25" s="3" t="s">
        <v>34</v>
      </c>
      <c r="E25" s="3" t="s">
        <v>34</v>
      </c>
      <c r="F25" s="3" t="s">
        <v>34</v>
      </c>
      <c r="G25" s="3" t="s">
        <v>34</v>
      </c>
      <c r="H25" s="3" t="s">
        <v>34</v>
      </c>
      <c r="I25" s="3" t="s">
        <v>34</v>
      </c>
      <c r="J25" s="3" t="s">
        <v>34</v>
      </c>
      <c r="K25" s="3" t="s">
        <v>34</v>
      </c>
      <c r="L25" s="3" t="s">
        <v>34</v>
      </c>
      <c r="M25" s="3" t="s">
        <v>34</v>
      </c>
      <c r="N25" s="3" t="s">
        <v>34</v>
      </c>
    </row>
    <row r="26" spans="1:14" x14ac:dyDescent="0.2">
      <c r="B26" s="1" t="s">
        <v>21</v>
      </c>
      <c r="C26" s="3" t="s">
        <v>34</v>
      </c>
      <c r="D26" s="3" t="s">
        <v>34</v>
      </c>
      <c r="E26" s="3" t="s">
        <v>34</v>
      </c>
      <c r="F26" s="3" t="s">
        <v>34</v>
      </c>
      <c r="G26" s="3" t="s">
        <v>34</v>
      </c>
      <c r="H26" s="3" t="s">
        <v>34</v>
      </c>
      <c r="I26" s="3" t="s">
        <v>34</v>
      </c>
      <c r="J26" s="3" t="s">
        <v>34</v>
      </c>
      <c r="K26" s="3" t="s">
        <v>34</v>
      </c>
      <c r="L26" s="3" t="s">
        <v>34</v>
      </c>
      <c r="M26" s="3" t="s">
        <v>34</v>
      </c>
      <c r="N26" s="3" t="s">
        <v>34</v>
      </c>
    </row>
    <row r="27" spans="1:14" x14ac:dyDescent="0.2">
      <c r="B27" s="1" t="s">
        <v>22</v>
      </c>
      <c r="C27" s="3" t="s">
        <v>34</v>
      </c>
      <c r="D27" s="3" t="s">
        <v>34</v>
      </c>
      <c r="E27" s="3" t="s">
        <v>34</v>
      </c>
      <c r="F27" s="3" t="s">
        <v>34</v>
      </c>
      <c r="G27" s="3" t="s">
        <v>34</v>
      </c>
      <c r="H27" s="3" t="s">
        <v>34</v>
      </c>
      <c r="I27" s="3" t="s">
        <v>34</v>
      </c>
      <c r="J27" s="3" t="s">
        <v>34</v>
      </c>
      <c r="K27" s="3" t="s">
        <v>34</v>
      </c>
      <c r="L27" s="3" t="s">
        <v>34</v>
      </c>
      <c r="M27" s="3" t="s">
        <v>34</v>
      </c>
      <c r="N27" s="3" t="s">
        <v>34</v>
      </c>
    </row>
    <row r="28" spans="1:14" x14ac:dyDescent="0.2">
      <c r="A28" s="1"/>
      <c r="B28" s="1" t="s">
        <v>23</v>
      </c>
      <c r="C28" s="3" t="s">
        <v>34</v>
      </c>
      <c r="D28" s="3" t="s">
        <v>34</v>
      </c>
      <c r="E28" s="3" t="s">
        <v>34</v>
      </c>
      <c r="F28" s="3" t="s">
        <v>34</v>
      </c>
      <c r="G28" s="3" t="s">
        <v>34</v>
      </c>
      <c r="H28" s="3" t="s">
        <v>34</v>
      </c>
      <c r="I28" s="3" t="s">
        <v>34</v>
      </c>
      <c r="J28" s="3" t="s">
        <v>34</v>
      </c>
      <c r="K28" s="3" t="s">
        <v>34</v>
      </c>
      <c r="L28" s="3" t="s">
        <v>34</v>
      </c>
      <c r="M28" s="3" t="s">
        <v>34</v>
      </c>
      <c r="N28" s="3" t="s">
        <v>34</v>
      </c>
    </row>
    <row r="29" spans="1:14" x14ac:dyDescent="0.2">
      <c r="B29" s="1" t="s">
        <v>24</v>
      </c>
      <c r="C29" s="3" t="s">
        <v>34</v>
      </c>
      <c r="D29" s="3" t="s">
        <v>34</v>
      </c>
      <c r="E29" s="3" t="s">
        <v>34</v>
      </c>
      <c r="F29" s="3" t="s">
        <v>34</v>
      </c>
      <c r="G29" s="3" t="s">
        <v>34</v>
      </c>
      <c r="H29" s="3" t="s">
        <v>34</v>
      </c>
      <c r="I29" s="3" t="s">
        <v>34</v>
      </c>
      <c r="J29" s="3" t="s">
        <v>34</v>
      </c>
      <c r="K29" s="3" t="s">
        <v>34</v>
      </c>
      <c r="L29" s="3" t="s">
        <v>34</v>
      </c>
      <c r="M29" s="3" t="s">
        <v>34</v>
      </c>
      <c r="N29" s="3" t="s">
        <v>34</v>
      </c>
    </row>
    <row r="30" spans="1:14" x14ac:dyDescent="0.2">
      <c r="B30" s="1" t="s">
        <v>25</v>
      </c>
      <c r="C30" s="3" t="s">
        <v>34</v>
      </c>
      <c r="D30" s="3" t="s">
        <v>34</v>
      </c>
      <c r="E30" s="3" t="s">
        <v>34</v>
      </c>
      <c r="F30" s="3" t="s">
        <v>34</v>
      </c>
      <c r="G30" s="3" t="s">
        <v>34</v>
      </c>
      <c r="H30" s="3" t="s">
        <v>34</v>
      </c>
      <c r="I30" s="3" t="s">
        <v>34</v>
      </c>
      <c r="J30" s="3" t="s">
        <v>34</v>
      </c>
      <c r="K30" s="3" t="s">
        <v>34</v>
      </c>
      <c r="L30" s="3" t="s">
        <v>34</v>
      </c>
      <c r="M30" s="3" t="s">
        <v>34</v>
      </c>
      <c r="N30" s="3" t="s">
        <v>34</v>
      </c>
    </row>
    <row r="31" spans="1:14" x14ac:dyDescent="0.2">
      <c r="B31" s="1"/>
    </row>
    <row r="32" spans="1:14" x14ac:dyDescent="0.2">
      <c r="B32" s="9" t="s">
        <v>26</v>
      </c>
      <c r="C32" s="3" t="s">
        <v>34</v>
      </c>
      <c r="D32" s="3" t="s">
        <v>34</v>
      </c>
      <c r="E32" s="3" t="s">
        <v>34</v>
      </c>
      <c r="F32" s="3" t="s">
        <v>34</v>
      </c>
      <c r="G32" s="3" t="s">
        <v>34</v>
      </c>
      <c r="H32" s="3" t="s">
        <v>34</v>
      </c>
      <c r="I32" s="3" t="s">
        <v>34</v>
      </c>
      <c r="J32" s="3" t="s">
        <v>34</v>
      </c>
      <c r="K32" s="3" t="s">
        <v>34</v>
      </c>
      <c r="L32" s="3" t="s">
        <v>34</v>
      </c>
      <c r="M32" s="3" t="s">
        <v>34</v>
      </c>
      <c r="N32" s="3" t="s">
        <v>34</v>
      </c>
    </row>
    <row r="33" spans="1:14" x14ac:dyDescent="0.2">
      <c r="B33" s="9" t="s">
        <v>27</v>
      </c>
      <c r="C33" s="3" t="s">
        <v>34</v>
      </c>
      <c r="D33" s="3" t="s">
        <v>34</v>
      </c>
      <c r="E33" s="3" t="s">
        <v>34</v>
      </c>
      <c r="F33" s="3" t="s">
        <v>34</v>
      </c>
      <c r="G33" s="3" t="s">
        <v>34</v>
      </c>
      <c r="H33" s="3" t="s">
        <v>34</v>
      </c>
      <c r="I33" s="3" t="s">
        <v>34</v>
      </c>
      <c r="J33" s="3" t="s">
        <v>34</v>
      </c>
      <c r="K33" s="3" t="s">
        <v>34</v>
      </c>
      <c r="L33" s="3" t="s">
        <v>34</v>
      </c>
      <c r="M33" s="3" t="s">
        <v>34</v>
      </c>
      <c r="N33" s="3" t="s">
        <v>34</v>
      </c>
    </row>
    <row r="34" spans="1:14" x14ac:dyDescent="0.2">
      <c r="B34" s="10" t="s">
        <v>28</v>
      </c>
    </row>
    <row r="35" spans="1:14" x14ac:dyDescent="0.2">
      <c r="A35" s="1"/>
      <c r="B35" s="1"/>
    </row>
    <row r="36" spans="1:14" x14ac:dyDescent="0.2">
      <c r="A36" s="1" t="s">
        <v>30</v>
      </c>
      <c r="B36" s="1" t="s">
        <v>18</v>
      </c>
      <c r="C36" s="3" t="s">
        <v>34</v>
      </c>
      <c r="D36" s="3" t="s">
        <v>34</v>
      </c>
      <c r="E36" s="3" t="s">
        <v>34</v>
      </c>
      <c r="F36" s="3" t="s">
        <v>34</v>
      </c>
      <c r="G36" s="3" t="s">
        <v>34</v>
      </c>
      <c r="H36" s="3" t="s">
        <v>34</v>
      </c>
      <c r="I36" s="3" t="s">
        <v>34</v>
      </c>
      <c r="J36" s="3" t="s">
        <v>34</v>
      </c>
      <c r="K36" s="3" t="s">
        <v>34</v>
      </c>
      <c r="L36" s="3" t="s">
        <v>34</v>
      </c>
      <c r="M36" s="3" t="s">
        <v>34</v>
      </c>
      <c r="N36" s="3" t="s">
        <v>34</v>
      </c>
    </row>
    <row r="37" spans="1:14" x14ac:dyDescent="0.2">
      <c r="A37" s="1"/>
      <c r="B37" s="1" t="s">
        <v>19</v>
      </c>
      <c r="C37" s="3" t="s">
        <v>34</v>
      </c>
      <c r="D37" s="3" t="s">
        <v>34</v>
      </c>
      <c r="E37" s="3" t="s">
        <v>34</v>
      </c>
      <c r="F37" s="3" t="s">
        <v>34</v>
      </c>
      <c r="G37" s="3" t="s">
        <v>34</v>
      </c>
      <c r="H37" s="3" t="s">
        <v>34</v>
      </c>
      <c r="I37" s="3" t="s">
        <v>34</v>
      </c>
      <c r="J37" s="3" t="s">
        <v>34</v>
      </c>
      <c r="K37" s="3" t="s">
        <v>34</v>
      </c>
      <c r="L37" s="3" t="s">
        <v>34</v>
      </c>
      <c r="M37" s="3" t="s">
        <v>34</v>
      </c>
      <c r="N37" s="3" t="s">
        <v>34</v>
      </c>
    </row>
    <row r="38" spans="1:14" x14ac:dyDescent="0.2">
      <c r="B38" s="1" t="s">
        <v>20</v>
      </c>
      <c r="C38" s="3" t="s">
        <v>34</v>
      </c>
      <c r="D38" s="3" t="s">
        <v>34</v>
      </c>
      <c r="E38" s="3" t="s">
        <v>34</v>
      </c>
      <c r="F38" s="3" t="s">
        <v>34</v>
      </c>
      <c r="G38" s="3" t="s">
        <v>34</v>
      </c>
      <c r="H38" s="3" t="s">
        <v>34</v>
      </c>
      <c r="I38" s="3" t="s">
        <v>34</v>
      </c>
      <c r="J38" s="3" t="s">
        <v>34</v>
      </c>
      <c r="K38" s="3" t="s">
        <v>34</v>
      </c>
      <c r="L38" s="3" t="s">
        <v>34</v>
      </c>
      <c r="M38" s="3" t="s">
        <v>34</v>
      </c>
      <c r="N38" s="3" t="s">
        <v>34</v>
      </c>
    </row>
    <row r="39" spans="1:14" x14ac:dyDescent="0.2">
      <c r="B39" s="1" t="s">
        <v>21</v>
      </c>
      <c r="C39" s="3" t="s">
        <v>34</v>
      </c>
      <c r="D39" s="3" t="s">
        <v>34</v>
      </c>
      <c r="E39" s="3" t="s">
        <v>34</v>
      </c>
      <c r="F39" s="3" t="s">
        <v>34</v>
      </c>
      <c r="G39" s="3" t="s">
        <v>34</v>
      </c>
      <c r="H39" s="3" t="s">
        <v>34</v>
      </c>
      <c r="I39" s="3" t="s">
        <v>34</v>
      </c>
      <c r="J39" s="3" t="s">
        <v>34</v>
      </c>
      <c r="K39" s="3" t="s">
        <v>34</v>
      </c>
      <c r="L39" s="3" t="s">
        <v>34</v>
      </c>
      <c r="M39" s="3" t="s">
        <v>34</v>
      </c>
      <c r="N39" s="3" t="s">
        <v>34</v>
      </c>
    </row>
    <row r="40" spans="1:14" x14ac:dyDescent="0.2">
      <c r="B40" s="1" t="s">
        <v>22</v>
      </c>
      <c r="C40" s="3" t="s">
        <v>34</v>
      </c>
      <c r="D40" s="3" t="s">
        <v>34</v>
      </c>
      <c r="E40" s="3" t="s">
        <v>34</v>
      </c>
      <c r="F40" s="3" t="s">
        <v>34</v>
      </c>
      <c r="G40" s="3" t="s">
        <v>34</v>
      </c>
      <c r="H40" s="3" t="s">
        <v>34</v>
      </c>
      <c r="I40" s="3" t="s">
        <v>34</v>
      </c>
      <c r="J40" s="3" t="s">
        <v>34</v>
      </c>
      <c r="K40" s="3" t="s">
        <v>34</v>
      </c>
      <c r="L40" s="3" t="s">
        <v>34</v>
      </c>
      <c r="M40" s="3" t="s">
        <v>34</v>
      </c>
      <c r="N40" s="3" t="s">
        <v>34</v>
      </c>
    </row>
    <row r="41" spans="1:14" x14ac:dyDescent="0.2">
      <c r="A41" s="1"/>
      <c r="B41" s="1" t="s">
        <v>23</v>
      </c>
      <c r="C41" s="3" t="s">
        <v>34</v>
      </c>
      <c r="D41" s="3" t="s">
        <v>34</v>
      </c>
      <c r="E41" s="3" t="s">
        <v>34</v>
      </c>
      <c r="F41" s="3" t="s">
        <v>34</v>
      </c>
      <c r="G41" s="3" t="s">
        <v>34</v>
      </c>
      <c r="H41" s="3" t="s">
        <v>34</v>
      </c>
      <c r="I41" s="3" t="s">
        <v>34</v>
      </c>
      <c r="J41" s="3" t="s">
        <v>34</v>
      </c>
      <c r="K41" s="3" t="s">
        <v>34</v>
      </c>
      <c r="L41" s="3" t="s">
        <v>34</v>
      </c>
      <c r="M41" s="3" t="s">
        <v>34</v>
      </c>
      <c r="N41" s="3" t="s">
        <v>34</v>
      </c>
    </row>
    <row r="42" spans="1:14" x14ac:dyDescent="0.2">
      <c r="A42" s="1"/>
      <c r="B42" s="1" t="s">
        <v>24</v>
      </c>
      <c r="C42" s="3" t="s">
        <v>34</v>
      </c>
      <c r="D42" s="3" t="s">
        <v>34</v>
      </c>
      <c r="E42" s="3" t="s">
        <v>34</v>
      </c>
      <c r="F42" s="3" t="s">
        <v>34</v>
      </c>
      <c r="G42" s="3" t="s">
        <v>34</v>
      </c>
      <c r="H42" s="3" t="s">
        <v>34</v>
      </c>
      <c r="I42" s="3" t="s">
        <v>34</v>
      </c>
      <c r="J42" s="3" t="s">
        <v>34</v>
      </c>
      <c r="K42" s="3" t="s">
        <v>34</v>
      </c>
      <c r="L42" s="3" t="s">
        <v>34</v>
      </c>
      <c r="M42" s="3" t="s">
        <v>34</v>
      </c>
      <c r="N42" s="3" t="s">
        <v>34</v>
      </c>
    </row>
    <row r="43" spans="1:14" x14ac:dyDescent="0.2">
      <c r="B43" s="1" t="s">
        <v>25</v>
      </c>
      <c r="C43" s="3" t="s">
        <v>34</v>
      </c>
      <c r="D43" s="3" t="s">
        <v>34</v>
      </c>
      <c r="E43" s="3" t="s">
        <v>34</v>
      </c>
      <c r="F43" s="3" t="s">
        <v>34</v>
      </c>
      <c r="G43" s="3" t="s">
        <v>34</v>
      </c>
      <c r="H43" s="3" t="s">
        <v>34</v>
      </c>
      <c r="I43" s="3" t="s">
        <v>34</v>
      </c>
      <c r="J43" s="3" t="s">
        <v>34</v>
      </c>
      <c r="K43" s="3" t="s">
        <v>34</v>
      </c>
      <c r="L43" s="3" t="s">
        <v>34</v>
      </c>
      <c r="M43" s="3" t="s">
        <v>34</v>
      </c>
      <c r="N43" s="3" t="s">
        <v>34</v>
      </c>
    </row>
    <row r="44" spans="1:14" x14ac:dyDescent="0.2">
      <c r="B44" s="1"/>
    </row>
    <row r="45" spans="1:14" x14ac:dyDescent="0.2">
      <c r="A45" s="1"/>
      <c r="B45" s="9" t="s">
        <v>26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3" t="s">
        <v>34</v>
      </c>
      <c r="J45" s="3" t="s">
        <v>34</v>
      </c>
      <c r="K45" s="3" t="s">
        <v>34</v>
      </c>
      <c r="L45" s="3" t="s">
        <v>34</v>
      </c>
      <c r="M45" s="3" t="s">
        <v>34</v>
      </c>
      <c r="N45" s="3" t="s">
        <v>34</v>
      </c>
    </row>
    <row r="46" spans="1:14" x14ac:dyDescent="0.2">
      <c r="A46" s="1"/>
      <c r="B46" s="9" t="s">
        <v>27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3" t="s">
        <v>34</v>
      </c>
      <c r="J46" s="3" t="s">
        <v>34</v>
      </c>
      <c r="K46" s="3" t="s">
        <v>34</v>
      </c>
      <c r="L46" s="3" t="s">
        <v>34</v>
      </c>
      <c r="M46" s="3" t="s">
        <v>34</v>
      </c>
      <c r="N46" s="3" t="s">
        <v>34</v>
      </c>
    </row>
    <row r="47" spans="1:14" x14ac:dyDescent="0.2">
      <c r="A47" s="1"/>
      <c r="B47" s="10" t="s">
        <v>28</v>
      </c>
    </row>
    <row r="48" spans="1:14" x14ac:dyDescent="0.2">
      <c r="A48" s="1"/>
      <c r="B48" s="1"/>
    </row>
    <row r="49" spans="1:14" x14ac:dyDescent="0.2">
      <c r="A49" s="1" t="s">
        <v>31</v>
      </c>
      <c r="B49" s="1" t="s">
        <v>18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3" t="s">
        <v>34</v>
      </c>
      <c r="J49" s="3" t="s">
        <v>34</v>
      </c>
      <c r="K49" s="3" t="s">
        <v>34</v>
      </c>
      <c r="L49" s="3" t="s">
        <v>34</v>
      </c>
      <c r="M49" s="3" t="s">
        <v>34</v>
      </c>
      <c r="N49" s="3" t="s">
        <v>34</v>
      </c>
    </row>
    <row r="50" spans="1:14" x14ac:dyDescent="0.2">
      <c r="B50" s="1" t="s">
        <v>19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3" t="s">
        <v>34</v>
      </c>
      <c r="J50" s="3" t="s">
        <v>34</v>
      </c>
      <c r="K50" s="3" t="s">
        <v>34</v>
      </c>
      <c r="L50" s="3" t="s">
        <v>34</v>
      </c>
      <c r="M50" s="3" t="s">
        <v>34</v>
      </c>
      <c r="N50" s="3" t="s">
        <v>34</v>
      </c>
    </row>
    <row r="51" spans="1:14" x14ac:dyDescent="0.2">
      <c r="B51" s="1" t="s">
        <v>20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3" t="s">
        <v>34</v>
      </c>
      <c r="J51" s="3" t="s">
        <v>34</v>
      </c>
      <c r="K51" s="3" t="s">
        <v>34</v>
      </c>
      <c r="L51" s="3" t="s">
        <v>34</v>
      </c>
      <c r="M51" s="3" t="s">
        <v>34</v>
      </c>
      <c r="N51" s="3" t="s">
        <v>34</v>
      </c>
    </row>
    <row r="52" spans="1:14" x14ac:dyDescent="0.2">
      <c r="A52" s="1"/>
      <c r="B52" s="1" t="s">
        <v>21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3" t="s">
        <v>34</v>
      </c>
      <c r="J52" s="3" t="s">
        <v>34</v>
      </c>
      <c r="K52" s="3" t="s">
        <v>34</v>
      </c>
      <c r="L52" s="3" t="s">
        <v>34</v>
      </c>
      <c r="M52" s="3" t="s">
        <v>34</v>
      </c>
      <c r="N52" s="3" t="s">
        <v>34</v>
      </c>
    </row>
    <row r="53" spans="1:14" x14ac:dyDescent="0.2">
      <c r="B53" s="1" t="s">
        <v>22</v>
      </c>
      <c r="C53" s="3" t="s">
        <v>34</v>
      </c>
      <c r="D53" s="3" t="s">
        <v>34</v>
      </c>
      <c r="E53" s="3" t="s">
        <v>34</v>
      </c>
      <c r="F53" s="3" t="s">
        <v>34</v>
      </c>
      <c r="G53" s="3" t="s">
        <v>34</v>
      </c>
      <c r="H53" s="3" t="s">
        <v>34</v>
      </c>
      <c r="I53" s="3" t="s">
        <v>34</v>
      </c>
      <c r="J53" s="3" t="s">
        <v>34</v>
      </c>
      <c r="K53" s="3" t="s">
        <v>34</v>
      </c>
      <c r="L53" s="3" t="s">
        <v>34</v>
      </c>
      <c r="M53" s="3" t="s">
        <v>34</v>
      </c>
      <c r="N53" s="3" t="s">
        <v>34</v>
      </c>
    </row>
    <row r="54" spans="1:14" x14ac:dyDescent="0.2">
      <c r="B54" s="1" t="s">
        <v>23</v>
      </c>
      <c r="C54" s="3" t="s">
        <v>34</v>
      </c>
      <c r="D54" s="3" t="s">
        <v>34</v>
      </c>
      <c r="E54" s="3" t="s">
        <v>34</v>
      </c>
      <c r="F54" s="3" t="s">
        <v>34</v>
      </c>
      <c r="G54" s="3" t="s">
        <v>34</v>
      </c>
      <c r="H54" s="3" t="s">
        <v>34</v>
      </c>
      <c r="I54" s="3" t="s">
        <v>34</v>
      </c>
      <c r="J54" s="3" t="s">
        <v>34</v>
      </c>
      <c r="K54" s="3" t="s">
        <v>34</v>
      </c>
      <c r="L54" s="3" t="s">
        <v>34</v>
      </c>
      <c r="M54" s="3" t="s">
        <v>34</v>
      </c>
      <c r="N54" s="3" t="s">
        <v>34</v>
      </c>
    </row>
    <row r="55" spans="1:14" x14ac:dyDescent="0.2">
      <c r="B55" s="1" t="s">
        <v>24</v>
      </c>
      <c r="C55" s="3" t="s">
        <v>34</v>
      </c>
      <c r="D55" s="3" t="s">
        <v>34</v>
      </c>
      <c r="E55" s="3" t="s">
        <v>34</v>
      </c>
      <c r="F55" s="3" t="s">
        <v>34</v>
      </c>
      <c r="G55" s="3" t="s">
        <v>34</v>
      </c>
      <c r="H55" s="3" t="s">
        <v>34</v>
      </c>
      <c r="I55" s="3" t="s">
        <v>34</v>
      </c>
      <c r="J55" s="3" t="s">
        <v>34</v>
      </c>
      <c r="K55" s="3" t="s">
        <v>34</v>
      </c>
      <c r="L55" s="3" t="s">
        <v>34</v>
      </c>
      <c r="M55" s="3" t="s">
        <v>34</v>
      </c>
      <c r="N55" s="3" t="s">
        <v>34</v>
      </c>
    </row>
    <row r="56" spans="1:14" x14ac:dyDescent="0.2">
      <c r="B56" s="1" t="s">
        <v>25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3" t="s">
        <v>34</v>
      </c>
      <c r="J56" s="3" t="s">
        <v>34</v>
      </c>
      <c r="K56" s="3" t="s">
        <v>34</v>
      </c>
      <c r="L56" s="3" t="s">
        <v>34</v>
      </c>
      <c r="M56" s="3" t="s">
        <v>34</v>
      </c>
      <c r="N56" s="3" t="s">
        <v>34</v>
      </c>
    </row>
    <row r="57" spans="1:14" x14ac:dyDescent="0.2">
      <c r="B57" s="1"/>
    </row>
    <row r="58" spans="1:14" x14ac:dyDescent="0.2">
      <c r="A58" s="1"/>
      <c r="B58" s="9" t="s">
        <v>26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3" t="s">
        <v>34</v>
      </c>
      <c r="J58" s="3" t="s">
        <v>34</v>
      </c>
      <c r="K58" s="3" t="s">
        <v>34</v>
      </c>
      <c r="L58" s="3" t="s">
        <v>34</v>
      </c>
      <c r="M58" s="3" t="s">
        <v>34</v>
      </c>
      <c r="N58" s="3" t="s">
        <v>34</v>
      </c>
    </row>
    <row r="59" spans="1:14" x14ac:dyDescent="0.2">
      <c r="A59" s="1"/>
      <c r="B59" s="9" t="s">
        <v>27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3" t="s">
        <v>34</v>
      </c>
      <c r="J59" s="3" t="s">
        <v>34</v>
      </c>
      <c r="K59" s="3" t="s">
        <v>34</v>
      </c>
      <c r="L59" s="3" t="s">
        <v>34</v>
      </c>
      <c r="M59" s="3" t="s">
        <v>34</v>
      </c>
      <c r="N59" s="3" t="s">
        <v>34</v>
      </c>
    </row>
    <row r="60" spans="1:14" x14ac:dyDescent="0.2">
      <c r="A60" s="1"/>
      <c r="B60" s="10" t="s">
        <v>28</v>
      </c>
      <c r="C60" s="4">
        <f t="shared" ref="C60:N60" si="0">C56-C58+C59</f>
        <v>0</v>
      </c>
      <c r="D60" s="4">
        <f t="shared" si="0"/>
        <v>0</v>
      </c>
      <c r="E60" s="4">
        <f t="shared" si="0"/>
        <v>0</v>
      </c>
      <c r="F60" s="4">
        <f t="shared" si="0"/>
        <v>0</v>
      </c>
      <c r="G60" s="4">
        <f t="shared" si="0"/>
        <v>0</v>
      </c>
      <c r="H60" s="4">
        <f t="shared" si="0"/>
        <v>0</v>
      </c>
      <c r="I60" s="4">
        <f t="shared" si="0"/>
        <v>0</v>
      </c>
      <c r="J60" s="4">
        <f t="shared" si="0"/>
        <v>0</v>
      </c>
      <c r="K60" s="4">
        <f t="shared" si="0"/>
        <v>0</v>
      </c>
      <c r="L60" s="4">
        <f t="shared" si="0"/>
        <v>0</v>
      </c>
      <c r="M60" s="4">
        <f t="shared" si="0"/>
        <v>0</v>
      </c>
      <c r="N60" s="4">
        <f t="shared" si="0"/>
        <v>0</v>
      </c>
    </row>
    <row r="61" spans="1:14" x14ac:dyDescent="0.2">
      <c r="A61" s="1"/>
      <c r="B61" s="1"/>
    </row>
    <row r="62" spans="1:14" x14ac:dyDescent="0.2">
      <c r="A62" s="1" t="s">
        <v>32</v>
      </c>
      <c r="B62" s="1" t="s">
        <v>18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3" t="s">
        <v>34</v>
      </c>
      <c r="J62" s="3" t="s">
        <v>34</v>
      </c>
      <c r="K62" s="3" t="s">
        <v>34</v>
      </c>
      <c r="L62" s="3" t="s">
        <v>34</v>
      </c>
      <c r="M62" s="3" t="s">
        <v>34</v>
      </c>
      <c r="N62" s="3" t="s">
        <v>34</v>
      </c>
    </row>
    <row r="63" spans="1:14" x14ac:dyDescent="0.2">
      <c r="B63" s="1" t="s">
        <v>19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3" t="s">
        <v>34</v>
      </c>
      <c r="J63" s="3" t="s">
        <v>34</v>
      </c>
      <c r="K63" s="3" t="s">
        <v>34</v>
      </c>
      <c r="L63" s="3" t="s">
        <v>34</v>
      </c>
      <c r="M63" s="3" t="s">
        <v>34</v>
      </c>
      <c r="N63" s="3" t="s">
        <v>34</v>
      </c>
    </row>
    <row r="64" spans="1:14" x14ac:dyDescent="0.2">
      <c r="B64" s="1" t="s">
        <v>20</v>
      </c>
      <c r="C64" s="3" t="s">
        <v>34</v>
      </c>
      <c r="D64" s="3" t="s">
        <v>34</v>
      </c>
      <c r="E64" s="3" t="s">
        <v>34</v>
      </c>
      <c r="F64" s="3" t="s">
        <v>34</v>
      </c>
      <c r="G64" s="3" t="s">
        <v>34</v>
      </c>
      <c r="H64" s="3" t="s">
        <v>34</v>
      </c>
      <c r="I64" s="3" t="s">
        <v>34</v>
      </c>
      <c r="J64" s="3" t="s">
        <v>34</v>
      </c>
      <c r="K64" s="3" t="s">
        <v>34</v>
      </c>
      <c r="L64" s="3" t="s">
        <v>34</v>
      </c>
      <c r="M64" s="3" t="s">
        <v>34</v>
      </c>
      <c r="N64" s="3" t="s">
        <v>34</v>
      </c>
    </row>
    <row r="65" spans="1:14" x14ac:dyDescent="0.2">
      <c r="A65" s="1"/>
      <c r="B65" s="1" t="s">
        <v>21</v>
      </c>
      <c r="C65" s="3" t="s">
        <v>34</v>
      </c>
      <c r="D65" s="3" t="s">
        <v>34</v>
      </c>
      <c r="E65" s="3" t="s">
        <v>34</v>
      </c>
      <c r="F65" s="3" t="s">
        <v>34</v>
      </c>
      <c r="G65" s="3" t="s">
        <v>34</v>
      </c>
      <c r="H65" s="3" t="s">
        <v>34</v>
      </c>
      <c r="I65" s="3" t="s">
        <v>34</v>
      </c>
      <c r="J65" s="3" t="s">
        <v>34</v>
      </c>
      <c r="K65" s="3" t="s">
        <v>34</v>
      </c>
      <c r="L65" s="3" t="s">
        <v>34</v>
      </c>
      <c r="M65" s="3" t="s">
        <v>34</v>
      </c>
      <c r="N65" s="3" t="s">
        <v>34</v>
      </c>
    </row>
    <row r="66" spans="1:14" x14ac:dyDescent="0.2">
      <c r="B66" s="1" t="s">
        <v>22</v>
      </c>
      <c r="C66" s="3" t="s">
        <v>34</v>
      </c>
      <c r="D66" s="3" t="s">
        <v>34</v>
      </c>
      <c r="E66" s="3" t="s">
        <v>34</v>
      </c>
      <c r="F66" s="3" t="s">
        <v>34</v>
      </c>
      <c r="G66" s="3" t="s">
        <v>34</v>
      </c>
      <c r="H66" s="3" t="s">
        <v>34</v>
      </c>
      <c r="I66" s="3" t="s">
        <v>34</v>
      </c>
      <c r="J66" s="3" t="s">
        <v>34</v>
      </c>
      <c r="K66" s="3" t="s">
        <v>34</v>
      </c>
      <c r="L66" s="3" t="s">
        <v>34</v>
      </c>
      <c r="M66" s="3" t="s">
        <v>34</v>
      </c>
      <c r="N66" s="3" t="s">
        <v>34</v>
      </c>
    </row>
    <row r="67" spans="1:14" x14ac:dyDescent="0.2">
      <c r="B67" s="1" t="s">
        <v>23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34</v>
      </c>
      <c r="J67" s="3" t="s">
        <v>34</v>
      </c>
      <c r="K67" s="3" t="s">
        <v>34</v>
      </c>
      <c r="L67" s="3" t="s">
        <v>34</v>
      </c>
      <c r="M67" s="3" t="s">
        <v>34</v>
      </c>
      <c r="N67" s="3" t="s">
        <v>34</v>
      </c>
    </row>
    <row r="68" spans="1:14" x14ac:dyDescent="0.2">
      <c r="B68" s="1" t="s">
        <v>24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3" t="s">
        <v>34</v>
      </c>
      <c r="L68" s="3" t="s">
        <v>34</v>
      </c>
      <c r="M68" s="3" t="s">
        <v>34</v>
      </c>
      <c r="N68" s="3" t="s">
        <v>34</v>
      </c>
    </row>
    <row r="69" spans="1:14" x14ac:dyDescent="0.2">
      <c r="B69" s="1" t="s">
        <v>25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3" t="s">
        <v>34</v>
      </c>
      <c r="L69" s="3" t="s">
        <v>34</v>
      </c>
      <c r="M69" s="3" t="s">
        <v>34</v>
      </c>
      <c r="N69" s="3" t="s">
        <v>34</v>
      </c>
    </row>
    <row r="70" spans="1:14" x14ac:dyDescent="0.2">
      <c r="B70" s="1"/>
    </row>
    <row r="71" spans="1:14" x14ac:dyDescent="0.2">
      <c r="A71" s="1"/>
      <c r="B71" s="9" t="s">
        <v>26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3" t="s">
        <v>34</v>
      </c>
      <c r="L71" s="3" t="s">
        <v>34</v>
      </c>
      <c r="M71" s="3" t="s">
        <v>34</v>
      </c>
      <c r="N71" s="3" t="s">
        <v>34</v>
      </c>
    </row>
    <row r="72" spans="1:14" x14ac:dyDescent="0.2">
      <c r="A72" s="1"/>
      <c r="B72" s="9" t="s">
        <v>27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3" t="s">
        <v>34</v>
      </c>
      <c r="L72" s="3" t="s">
        <v>34</v>
      </c>
      <c r="M72" s="3" t="s">
        <v>34</v>
      </c>
      <c r="N72" s="3" t="s">
        <v>34</v>
      </c>
    </row>
    <row r="73" spans="1:14" x14ac:dyDescent="0.2">
      <c r="A73" s="1"/>
      <c r="B73" s="10" t="s">
        <v>28</v>
      </c>
      <c r="C73" s="4">
        <f t="shared" ref="C73:N73" si="1">C69-C71+C72</f>
        <v>0</v>
      </c>
      <c r="D73" s="4">
        <f t="shared" si="1"/>
        <v>0</v>
      </c>
      <c r="E73" s="4">
        <f t="shared" si="1"/>
        <v>0</v>
      </c>
      <c r="F73" s="4">
        <f t="shared" si="1"/>
        <v>0</v>
      </c>
      <c r="G73" s="4">
        <f t="shared" si="1"/>
        <v>0</v>
      </c>
      <c r="H73" s="4">
        <f t="shared" si="1"/>
        <v>0</v>
      </c>
      <c r="I73" s="4">
        <f t="shared" si="1"/>
        <v>0</v>
      </c>
      <c r="J73" s="4">
        <f t="shared" si="1"/>
        <v>0</v>
      </c>
      <c r="K73" s="4">
        <f t="shared" si="1"/>
        <v>0</v>
      </c>
      <c r="L73" s="4">
        <f t="shared" si="1"/>
        <v>0</v>
      </c>
      <c r="M73" s="4">
        <f t="shared" si="1"/>
        <v>0</v>
      </c>
      <c r="N73" s="4">
        <f t="shared" si="1"/>
        <v>0</v>
      </c>
    </row>
    <row r="74" spans="1:14" x14ac:dyDescent="0.2">
      <c r="A74" s="1"/>
      <c r="B74" s="1"/>
    </row>
    <row r="75" spans="1:14" x14ac:dyDescent="0.2">
      <c r="A75" s="1" t="s">
        <v>33</v>
      </c>
      <c r="B75" s="1" t="s">
        <v>18</v>
      </c>
      <c r="C75" s="4">
        <v>1099876</v>
      </c>
      <c r="D75" s="4">
        <v>1192119</v>
      </c>
      <c r="E75" s="4">
        <v>1011387</v>
      </c>
      <c r="F75" s="4">
        <v>867921</v>
      </c>
      <c r="G75" s="4">
        <v>494837</v>
      </c>
      <c r="H75" s="3">
        <v>196316</v>
      </c>
      <c r="I75" s="3">
        <v>69055</v>
      </c>
      <c r="J75" s="3">
        <v>222794</v>
      </c>
      <c r="K75" s="3">
        <v>389743</v>
      </c>
      <c r="L75" s="3">
        <v>576941</v>
      </c>
      <c r="M75" s="3">
        <v>738821</v>
      </c>
      <c r="N75" s="3">
        <v>901766</v>
      </c>
    </row>
    <row r="76" spans="1:14" x14ac:dyDescent="0.2">
      <c r="B76" s="1" t="s">
        <v>19</v>
      </c>
      <c r="C76" s="4">
        <v>1495983</v>
      </c>
      <c r="D76" s="4">
        <v>1704123</v>
      </c>
      <c r="E76" s="4">
        <v>1580127</v>
      </c>
      <c r="F76" s="4">
        <v>1288138</v>
      </c>
      <c r="G76" s="4">
        <v>923144</v>
      </c>
      <c r="H76" s="3">
        <v>572136</v>
      </c>
      <c r="I76" s="3">
        <v>85133</v>
      </c>
      <c r="J76" s="3">
        <v>316403</v>
      </c>
      <c r="K76" s="3">
        <v>547694</v>
      </c>
      <c r="L76" s="3">
        <v>778964</v>
      </c>
      <c r="M76" s="3">
        <v>1010255</v>
      </c>
      <c r="N76" s="3">
        <v>1241546</v>
      </c>
    </row>
    <row r="77" spans="1:14" x14ac:dyDescent="0.2">
      <c r="B77" s="1" t="s">
        <v>20</v>
      </c>
      <c r="C77" s="4">
        <v>758169</v>
      </c>
      <c r="D77" s="4">
        <v>758169</v>
      </c>
      <c r="E77" s="4">
        <v>701379</v>
      </c>
      <c r="F77" s="4">
        <v>568544</v>
      </c>
      <c r="G77" s="4">
        <v>401733</v>
      </c>
      <c r="H77" s="3">
        <v>156817</v>
      </c>
      <c r="I77" s="3">
        <v>39906</v>
      </c>
      <c r="J77" s="3">
        <v>142506</v>
      </c>
      <c r="K77" s="3">
        <v>245116</v>
      </c>
      <c r="L77" s="3">
        <v>347716</v>
      </c>
      <c r="M77" s="3">
        <v>450326</v>
      </c>
      <c r="N77" s="3">
        <v>552936</v>
      </c>
    </row>
    <row r="78" spans="1:14" x14ac:dyDescent="0.2">
      <c r="B78" s="1" t="s">
        <v>21</v>
      </c>
      <c r="C78" s="4">
        <v>258927</v>
      </c>
      <c r="D78" s="4">
        <v>297336</v>
      </c>
      <c r="E78" s="4">
        <v>275076</v>
      </c>
      <c r="F78" s="4">
        <v>222965</v>
      </c>
      <c r="G78" s="4">
        <v>157555</v>
      </c>
      <c r="H78" s="3">
        <v>61515</v>
      </c>
      <c r="I78" s="3">
        <v>15654</v>
      </c>
      <c r="J78" s="3">
        <v>55914</v>
      </c>
      <c r="K78" s="3">
        <v>96152</v>
      </c>
      <c r="L78" s="3">
        <v>136412</v>
      </c>
      <c r="M78" s="3">
        <v>176650</v>
      </c>
      <c r="N78" s="3">
        <v>216888</v>
      </c>
    </row>
    <row r="79" spans="1:14" x14ac:dyDescent="0.2">
      <c r="B79" s="1" t="s">
        <v>22</v>
      </c>
      <c r="C79" s="3">
        <v>383008</v>
      </c>
      <c r="D79" s="3">
        <v>439800</v>
      </c>
      <c r="E79" s="3">
        <v>406860</v>
      </c>
      <c r="F79" s="3">
        <v>329794</v>
      </c>
      <c r="G79" s="3">
        <v>233012</v>
      </c>
      <c r="H79" s="3">
        <v>90968</v>
      </c>
      <c r="I79" s="3">
        <v>23144</v>
      </c>
      <c r="J79" s="3">
        <v>82664</v>
      </c>
      <c r="K79" s="3">
        <v>142184</v>
      </c>
      <c r="L79" s="3">
        <v>201704</v>
      </c>
      <c r="M79" s="3">
        <v>261224</v>
      </c>
      <c r="N79" s="3">
        <v>320744</v>
      </c>
    </row>
    <row r="80" spans="1:14" x14ac:dyDescent="0.2">
      <c r="B80" s="1" t="s">
        <v>23</v>
      </c>
      <c r="C80" s="4">
        <v>189671</v>
      </c>
      <c r="D80" s="4">
        <v>216052</v>
      </c>
      <c r="E80" s="4">
        <v>199942</v>
      </c>
      <c r="F80" s="4">
        <v>161936</v>
      </c>
      <c r="G80" s="4">
        <v>114475</v>
      </c>
      <c r="H80" s="3">
        <v>78775</v>
      </c>
      <c r="I80" s="3">
        <v>11374</v>
      </c>
      <c r="J80" s="3">
        <v>40624</v>
      </c>
      <c r="K80" s="3">
        <v>69857</v>
      </c>
      <c r="L80" s="3">
        <v>99107</v>
      </c>
      <c r="M80" s="3">
        <v>128340</v>
      </c>
      <c r="N80" s="3">
        <v>157573</v>
      </c>
    </row>
    <row r="81" spans="1:14" x14ac:dyDescent="0.2">
      <c r="B81" s="1" t="s">
        <v>24</v>
      </c>
      <c r="C81" s="4">
        <v>2295538</v>
      </c>
      <c r="D81" s="4">
        <v>2614776</v>
      </c>
      <c r="E81" s="4">
        <v>2419896</v>
      </c>
      <c r="F81" s="4">
        <v>1959887</v>
      </c>
      <c r="G81" s="4">
        <v>1385333</v>
      </c>
      <c r="H81" s="3">
        <v>953433</v>
      </c>
      <c r="I81" s="3">
        <v>137610</v>
      </c>
      <c r="J81" s="3">
        <v>491460</v>
      </c>
      <c r="K81" s="3">
        <v>845356</v>
      </c>
      <c r="L81" s="3">
        <v>1199206</v>
      </c>
      <c r="M81" s="3">
        <v>1553102</v>
      </c>
      <c r="N81" s="3">
        <v>1906998</v>
      </c>
    </row>
    <row r="82" spans="1:14" x14ac:dyDescent="0.2">
      <c r="B82" s="1" t="s">
        <v>25</v>
      </c>
      <c r="C82" s="4">
        <v>6481172</v>
      </c>
      <c r="D82" s="4">
        <v>7222375</v>
      </c>
      <c r="E82" s="4">
        <v>6594667</v>
      </c>
      <c r="F82" s="4">
        <v>5399185</v>
      </c>
      <c r="G82" s="4">
        <v>3710089</v>
      </c>
      <c r="H82" s="3">
        <v>2109960</v>
      </c>
      <c r="I82" s="3">
        <v>381876</v>
      </c>
      <c r="J82" s="3">
        <v>1352365</v>
      </c>
      <c r="K82" s="3">
        <v>2336102</v>
      </c>
      <c r="L82" s="3">
        <v>3340050</v>
      </c>
      <c r="M82" s="3">
        <v>4318718</v>
      </c>
      <c r="N82" s="3">
        <v>5298451</v>
      </c>
    </row>
    <row r="83" spans="1:14" x14ac:dyDescent="0.2">
      <c r="B83" s="1"/>
      <c r="H83" s="3"/>
      <c r="I83" s="3"/>
      <c r="J83" s="3"/>
      <c r="K83" s="3"/>
      <c r="L83" s="3"/>
      <c r="M83" s="3"/>
      <c r="N83" s="3"/>
    </row>
    <row r="84" spans="1:14" x14ac:dyDescent="0.2">
      <c r="B84" s="1" t="s">
        <v>26</v>
      </c>
      <c r="C84" s="4">
        <v>576531</v>
      </c>
      <c r="D84" s="4">
        <v>250731</v>
      </c>
      <c r="E84" s="4">
        <v>888905</v>
      </c>
      <c r="F84" s="4">
        <v>1207154</v>
      </c>
      <c r="G84" s="4">
        <v>2319459</v>
      </c>
      <c r="H84" s="3">
        <v>2829340</v>
      </c>
      <c r="I84" s="3">
        <v>3627006</v>
      </c>
      <c r="J84" s="3">
        <v>3245466</v>
      </c>
      <c r="K84" s="3">
        <v>2751050</v>
      </c>
      <c r="L84" s="3">
        <v>2199505</v>
      </c>
      <c r="M84" s="3">
        <v>1679416</v>
      </c>
      <c r="N84" s="3">
        <v>1043257</v>
      </c>
    </row>
    <row r="85" spans="1:14" x14ac:dyDescent="0.2">
      <c r="B85" s="1" t="s">
        <v>27</v>
      </c>
      <c r="C85" s="4">
        <v>-37732</v>
      </c>
      <c r="D85" s="4">
        <v>-6508</v>
      </c>
      <c r="E85" s="4">
        <v>-41260</v>
      </c>
      <c r="F85" s="4">
        <v>-73811</v>
      </c>
      <c r="G85" s="4">
        <v>-69096</v>
      </c>
      <c r="H85" s="3">
        <v>-102997</v>
      </c>
      <c r="I85" s="3">
        <v>-108931</v>
      </c>
      <c r="J85" s="3">
        <v>-32692</v>
      </c>
      <c r="K85" s="3">
        <v>-53652</v>
      </c>
      <c r="L85" s="3">
        <v>-45689</v>
      </c>
      <c r="M85" s="3">
        <v>-5408</v>
      </c>
      <c r="N85" s="3">
        <v>-48088</v>
      </c>
    </row>
    <row r="86" spans="1:14" x14ac:dyDescent="0.2">
      <c r="B86" s="10" t="s">
        <v>28</v>
      </c>
      <c r="C86" s="4">
        <f t="shared" ref="C86:N86" si="2">C82-C84+C85</f>
        <v>5866909</v>
      </c>
      <c r="D86" s="4">
        <f t="shared" si="2"/>
        <v>6965136</v>
      </c>
      <c r="E86" s="4">
        <f t="shared" si="2"/>
        <v>5664502</v>
      </c>
      <c r="F86" s="4">
        <f t="shared" si="2"/>
        <v>4118220</v>
      </c>
      <c r="G86" s="4">
        <f t="shared" si="2"/>
        <v>1321534</v>
      </c>
      <c r="H86" s="4">
        <f t="shared" si="2"/>
        <v>-822377</v>
      </c>
      <c r="I86" s="4">
        <f t="shared" si="2"/>
        <v>-3354061</v>
      </c>
      <c r="J86" s="4">
        <f t="shared" si="2"/>
        <v>-1925793</v>
      </c>
      <c r="K86" s="4">
        <f t="shared" si="2"/>
        <v>-468600</v>
      </c>
      <c r="L86" s="4">
        <f t="shared" si="2"/>
        <v>1094856</v>
      </c>
      <c r="M86" s="4">
        <f t="shared" si="2"/>
        <v>2633894</v>
      </c>
      <c r="N86" s="4">
        <f t="shared" si="2"/>
        <v>4207106</v>
      </c>
    </row>
    <row r="87" spans="1:14" x14ac:dyDescent="0.2">
      <c r="B87" s="1"/>
    </row>
    <row r="88" spans="1:14" x14ac:dyDescent="0.2">
      <c r="A88" s="1" t="s">
        <v>35</v>
      </c>
      <c r="B88" s="1" t="s">
        <v>18</v>
      </c>
      <c r="C88" s="4">
        <v>1073077</v>
      </c>
      <c r="D88" s="4">
        <v>1229362</v>
      </c>
      <c r="E88" s="4">
        <v>1015465</v>
      </c>
      <c r="F88" s="4">
        <v>801626</v>
      </c>
      <c r="G88" s="4">
        <v>444860</v>
      </c>
      <c r="H88" s="4">
        <v>66845</v>
      </c>
      <c r="I88" s="4">
        <v>294651</v>
      </c>
      <c r="J88" s="4">
        <v>384809</v>
      </c>
      <c r="K88" s="4">
        <v>573252</v>
      </c>
      <c r="L88" s="4">
        <v>745442</v>
      </c>
      <c r="M88" s="4">
        <v>896833</v>
      </c>
      <c r="N88" s="4">
        <v>1084635</v>
      </c>
    </row>
    <row r="89" spans="1:14" x14ac:dyDescent="0.2">
      <c r="B89" s="1" t="s">
        <v>19</v>
      </c>
      <c r="C89" s="4">
        <v>1472816</v>
      </c>
      <c r="D89" s="4">
        <v>1704107</v>
      </c>
      <c r="E89" s="4">
        <v>1580117</v>
      </c>
      <c r="F89" s="4">
        <v>1288128</v>
      </c>
      <c r="G89" s="4">
        <v>895148</v>
      </c>
      <c r="H89" s="4">
        <v>277148</v>
      </c>
      <c r="I89" s="4">
        <v>480998</v>
      </c>
      <c r="J89" s="4">
        <v>684854</v>
      </c>
      <c r="K89" s="4">
        <v>888704</v>
      </c>
      <c r="L89" s="4">
        <v>1092560</v>
      </c>
      <c r="M89" s="4">
        <v>1296416</v>
      </c>
      <c r="N89" s="4">
        <v>1500266</v>
      </c>
    </row>
    <row r="90" spans="1:14" x14ac:dyDescent="0.2">
      <c r="B90" s="1" t="s">
        <v>20</v>
      </c>
      <c r="C90" s="4">
        <v>655536</v>
      </c>
      <c r="D90" s="4">
        <v>758146</v>
      </c>
      <c r="E90" s="4">
        <v>701356</v>
      </c>
      <c r="F90" s="4">
        <v>568521</v>
      </c>
      <c r="G90" s="4">
        <v>396295</v>
      </c>
      <c r="H90" s="4">
        <v>143843</v>
      </c>
      <c r="I90" s="4">
        <v>217463</v>
      </c>
      <c r="J90" s="4">
        <v>307580</v>
      </c>
      <c r="K90" s="4">
        <v>397700</v>
      </c>
      <c r="L90" s="4">
        <v>487817</v>
      </c>
      <c r="M90" s="4">
        <v>577934</v>
      </c>
      <c r="N90" s="4">
        <v>668054</v>
      </c>
    </row>
    <row r="91" spans="1:14" x14ac:dyDescent="0.2">
      <c r="B91" s="1" t="s">
        <v>21</v>
      </c>
      <c r="C91" s="4">
        <v>257148</v>
      </c>
      <c r="D91" s="4">
        <v>297386</v>
      </c>
      <c r="E91" s="4">
        <v>275126</v>
      </c>
      <c r="F91" s="4">
        <v>223015</v>
      </c>
      <c r="G91" s="4">
        <v>154630</v>
      </c>
      <c r="H91" s="4">
        <v>72604</v>
      </c>
      <c r="I91" s="4">
        <v>104704</v>
      </c>
      <c r="J91" s="4">
        <v>136820</v>
      </c>
      <c r="K91" s="4">
        <v>168920</v>
      </c>
      <c r="L91" s="4">
        <v>201036</v>
      </c>
      <c r="M91" s="4">
        <v>233152</v>
      </c>
      <c r="N91" s="4">
        <v>265252</v>
      </c>
    </row>
    <row r="92" spans="1:14" x14ac:dyDescent="0.2">
      <c r="B92" s="1" t="s">
        <v>22</v>
      </c>
      <c r="C92" s="4">
        <v>380264</v>
      </c>
      <c r="D92" s="4">
        <v>439784</v>
      </c>
      <c r="E92" s="4">
        <v>406844</v>
      </c>
      <c r="F92" s="4">
        <v>329778</v>
      </c>
      <c r="G92" s="4">
        <v>225848</v>
      </c>
      <c r="H92" s="4">
        <v>83432</v>
      </c>
      <c r="I92" s="4">
        <v>134342</v>
      </c>
      <c r="J92" s="4">
        <v>185244</v>
      </c>
      <c r="K92" s="4">
        <v>236154</v>
      </c>
      <c r="L92" s="4">
        <v>287056</v>
      </c>
      <c r="M92" s="4">
        <v>337958</v>
      </c>
      <c r="N92" s="4">
        <v>388868</v>
      </c>
    </row>
    <row r="93" spans="1:14" x14ac:dyDescent="0.2">
      <c r="B93" s="1" t="s">
        <v>23</v>
      </c>
      <c r="C93" s="4">
        <v>186823</v>
      </c>
      <c r="D93" s="4">
        <v>216056</v>
      </c>
      <c r="E93" s="4">
        <v>199946</v>
      </c>
      <c r="F93" s="4">
        <v>161940</v>
      </c>
      <c r="G93" s="4">
        <v>116481</v>
      </c>
      <c r="H93" s="4">
        <v>24817</v>
      </c>
      <c r="I93" s="4">
        <v>55687</v>
      </c>
      <c r="J93" s="4">
        <v>82409</v>
      </c>
      <c r="K93" s="4">
        <v>109139</v>
      </c>
      <c r="L93" s="4">
        <v>135861</v>
      </c>
      <c r="M93" s="4">
        <v>162583</v>
      </c>
      <c r="N93" s="4">
        <v>189313</v>
      </c>
    </row>
    <row r="94" spans="1:14" x14ac:dyDescent="0.2">
      <c r="B94" s="1" t="s">
        <v>24</v>
      </c>
      <c r="C94" s="4">
        <v>2260848</v>
      </c>
      <c r="D94" s="4">
        <v>2614744</v>
      </c>
      <c r="E94" s="4">
        <v>2419864</v>
      </c>
      <c r="F94" s="4">
        <v>1959855</v>
      </c>
      <c r="G94" s="4">
        <v>1420431</v>
      </c>
      <c r="H94" s="4">
        <v>408803</v>
      </c>
      <c r="I94" s="4">
        <v>730163</v>
      </c>
      <c r="J94" s="4">
        <v>1044255</v>
      </c>
      <c r="K94" s="4">
        <v>1358355</v>
      </c>
      <c r="L94" s="4">
        <v>1672447</v>
      </c>
      <c r="M94" s="4">
        <v>1986539</v>
      </c>
      <c r="N94" s="4">
        <v>2300639</v>
      </c>
    </row>
    <row r="95" spans="1:14" x14ac:dyDescent="0.2">
      <c r="B95" s="1" t="s">
        <v>25</v>
      </c>
      <c r="C95" s="4">
        <v>6286512</v>
      </c>
      <c r="D95" s="4">
        <v>7259585</v>
      </c>
      <c r="E95" s="4">
        <v>6598718</v>
      </c>
      <c r="F95" s="4">
        <v>5332863</v>
      </c>
      <c r="G95" s="4">
        <v>3653693</v>
      </c>
      <c r="H95" s="4">
        <v>1077492</v>
      </c>
      <c r="I95" s="4">
        <v>2018008</v>
      </c>
      <c r="J95" s="4">
        <v>2825971</v>
      </c>
      <c r="K95" s="4">
        <v>3732224</v>
      </c>
      <c r="L95" s="4">
        <v>4622219</v>
      </c>
      <c r="M95" s="4">
        <v>5491415</v>
      </c>
      <c r="N95" s="4">
        <v>6397027</v>
      </c>
    </row>
    <row r="96" spans="1:14" x14ac:dyDescent="0.2">
      <c r="B96" s="1"/>
    </row>
    <row r="97" spans="1:14" x14ac:dyDescent="0.2">
      <c r="B97" s="1" t="s">
        <v>26</v>
      </c>
      <c r="C97" s="4">
        <v>552508</v>
      </c>
      <c r="D97" s="4">
        <v>118769</v>
      </c>
      <c r="E97" s="4">
        <v>957685</v>
      </c>
      <c r="F97" s="4">
        <v>1508882</v>
      </c>
      <c r="G97" s="4">
        <v>2779524</v>
      </c>
      <c r="H97" s="4">
        <v>3341799</v>
      </c>
      <c r="I97" s="4">
        <v>2952662</v>
      </c>
      <c r="J97" s="4">
        <v>2468989</v>
      </c>
      <c r="K97" s="4">
        <v>1987086</v>
      </c>
      <c r="L97" s="4">
        <v>1487966</v>
      </c>
      <c r="M97" s="4">
        <v>957303</v>
      </c>
      <c r="N97" s="4">
        <v>599326</v>
      </c>
    </row>
    <row r="98" spans="1:14" x14ac:dyDescent="0.2">
      <c r="B98" s="1" t="s">
        <v>27</v>
      </c>
      <c r="C98" s="4">
        <v>-66222</v>
      </c>
      <c r="D98" s="4">
        <v>-58833</v>
      </c>
      <c r="E98" s="4">
        <v>-14254</v>
      </c>
      <c r="F98" s="4">
        <v>-83490</v>
      </c>
      <c r="G98" s="4">
        <v>-56016</v>
      </c>
      <c r="H98" s="4">
        <v>-56917</v>
      </c>
      <c r="I98" s="4">
        <v>-70513</v>
      </c>
      <c r="J98" s="4">
        <v>-58459</v>
      </c>
      <c r="K98" s="4">
        <v>-56478</v>
      </c>
      <c r="L98" s="4">
        <v>-57171</v>
      </c>
      <c r="M98" s="4">
        <v>-45312</v>
      </c>
      <c r="N98" s="4">
        <v>-70719</v>
      </c>
    </row>
    <row r="99" spans="1:14" x14ac:dyDescent="0.2">
      <c r="B99" s="10" t="s">
        <v>28</v>
      </c>
      <c r="C99" s="4">
        <f t="shared" ref="C99:N99" si="3">C95-C97+C98</f>
        <v>5667782</v>
      </c>
      <c r="D99" s="4">
        <f t="shared" si="3"/>
        <v>7081983</v>
      </c>
      <c r="E99" s="4">
        <f t="shared" si="3"/>
        <v>5626779</v>
      </c>
      <c r="F99" s="4">
        <f t="shared" si="3"/>
        <v>3740491</v>
      </c>
      <c r="G99" s="4">
        <f t="shared" si="3"/>
        <v>818153</v>
      </c>
      <c r="H99" s="4">
        <f t="shared" si="3"/>
        <v>-2321224</v>
      </c>
      <c r="I99" s="4">
        <f t="shared" si="3"/>
        <v>-1005167</v>
      </c>
      <c r="J99" s="4">
        <f t="shared" si="3"/>
        <v>298523</v>
      </c>
      <c r="K99" s="4">
        <f t="shared" si="3"/>
        <v>1688660</v>
      </c>
      <c r="L99" s="4">
        <f t="shared" si="3"/>
        <v>3077082</v>
      </c>
      <c r="M99" s="4">
        <f t="shared" si="3"/>
        <v>4488800</v>
      </c>
      <c r="N99" s="4">
        <f t="shared" si="3"/>
        <v>5726982</v>
      </c>
    </row>
    <row r="100" spans="1:14" x14ac:dyDescent="0.2">
      <c r="B100" s="1"/>
    </row>
    <row r="101" spans="1:14" x14ac:dyDescent="0.2">
      <c r="A101" s="1" t="s">
        <v>36</v>
      </c>
      <c r="B101" s="1" t="s">
        <v>18</v>
      </c>
      <c r="C101" s="4">
        <v>1236784</v>
      </c>
      <c r="D101" s="4">
        <v>1085544</v>
      </c>
      <c r="E101" s="4">
        <v>880024</v>
      </c>
      <c r="F101" s="4">
        <v>475575</v>
      </c>
      <c r="G101" s="3">
        <v>226982</v>
      </c>
      <c r="H101" s="3">
        <v>111109</v>
      </c>
      <c r="I101" s="11">
        <v>236437</v>
      </c>
      <c r="J101" s="11">
        <v>417691</v>
      </c>
      <c r="K101" s="3">
        <v>568673</v>
      </c>
      <c r="L101" s="3">
        <v>726473</v>
      </c>
      <c r="M101" s="3">
        <v>909688</v>
      </c>
      <c r="N101" s="3">
        <v>1067825</v>
      </c>
    </row>
    <row r="102" spans="1:14" x14ac:dyDescent="0.2">
      <c r="B102" s="1" t="s">
        <v>19</v>
      </c>
      <c r="C102" s="4">
        <v>1704122</v>
      </c>
      <c r="D102" s="4">
        <v>1704122</v>
      </c>
      <c r="E102" s="4">
        <v>1639122</v>
      </c>
      <c r="F102" s="4">
        <v>1204130</v>
      </c>
      <c r="G102" s="3">
        <v>709130</v>
      </c>
      <c r="H102" s="3">
        <v>386630</v>
      </c>
      <c r="I102" s="11">
        <v>573680</v>
      </c>
      <c r="J102" s="11">
        <v>760764</v>
      </c>
      <c r="K102" s="3">
        <v>947814</v>
      </c>
      <c r="L102" s="3">
        <v>1134868</v>
      </c>
      <c r="M102" s="3">
        <v>1321922</v>
      </c>
      <c r="N102" s="3">
        <v>1509512</v>
      </c>
    </row>
    <row r="103" spans="1:14" x14ac:dyDescent="0.2">
      <c r="B103" s="1" t="s">
        <v>20</v>
      </c>
      <c r="C103" s="4">
        <v>758171</v>
      </c>
      <c r="D103" s="4">
        <v>701381</v>
      </c>
      <c r="E103" s="4">
        <v>568546</v>
      </c>
      <c r="F103" s="4">
        <v>401735</v>
      </c>
      <c r="G103" s="3">
        <v>156148</v>
      </c>
      <c r="H103" s="3">
        <v>75612</v>
      </c>
      <c r="I103" s="11">
        <v>173652</v>
      </c>
      <c r="J103" s="11">
        <v>271705</v>
      </c>
      <c r="K103" s="3">
        <v>369745</v>
      </c>
      <c r="L103" s="3">
        <v>467798</v>
      </c>
      <c r="M103" s="3">
        <v>565851</v>
      </c>
      <c r="N103" s="3">
        <v>663891</v>
      </c>
    </row>
    <row r="104" spans="1:14" x14ac:dyDescent="0.2">
      <c r="B104" s="1" t="s">
        <v>21</v>
      </c>
      <c r="C104" s="4">
        <v>297368</v>
      </c>
      <c r="D104" s="4">
        <v>275108</v>
      </c>
      <c r="E104" s="4">
        <v>222997</v>
      </c>
      <c r="F104" s="4">
        <v>157556</v>
      </c>
      <c r="G104" s="3">
        <v>61488</v>
      </c>
      <c r="H104" s="3">
        <v>39016</v>
      </c>
      <c r="I104" s="11">
        <v>76126</v>
      </c>
      <c r="J104" s="11">
        <v>113233</v>
      </c>
      <c r="K104" s="3">
        <v>150343</v>
      </c>
      <c r="L104" s="3">
        <v>187450</v>
      </c>
      <c r="M104" s="3">
        <v>224557</v>
      </c>
      <c r="N104" s="3">
        <v>261667</v>
      </c>
    </row>
    <row r="105" spans="1:14" x14ac:dyDescent="0.2">
      <c r="B105" s="1" t="s">
        <v>22</v>
      </c>
      <c r="C105" s="4">
        <v>439770</v>
      </c>
      <c r="D105" s="4">
        <v>406830</v>
      </c>
      <c r="E105" s="4">
        <v>329764</v>
      </c>
      <c r="F105" s="4">
        <v>233013</v>
      </c>
      <c r="G105" s="3">
        <v>86807</v>
      </c>
      <c r="H105" s="3">
        <v>40555</v>
      </c>
      <c r="I105" s="11">
        <v>97435</v>
      </c>
      <c r="J105" s="11">
        <v>154289</v>
      </c>
      <c r="K105" s="3">
        <v>211169</v>
      </c>
      <c r="L105" s="3">
        <v>268023</v>
      </c>
      <c r="M105" s="3">
        <v>324877</v>
      </c>
      <c r="N105" s="3">
        <v>381757</v>
      </c>
    </row>
    <row r="106" spans="1:14" x14ac:dyDescent="0.2">
      <c r="B106" s="1" t="s">
        <v>23</v>
      </c>
      <c r="C106" s="4">
        <v>216035</v>
      </c>
      <c r="D106" s="4">
        <v>199925</v>
      </c>
      <c r="E106" s="4">
        <v>161919</v>
      </c>
      <c r="F106" s="4">
        <v>112546</v>
      </c>
      <c r="G106" s="3">
        <v>47321</v>
      </c>
      <c r="H106" s="3">
        <v>20605</v>
      </c>
      <c r="I106" s="11">
        <v>48535</v>
      </c>
      <c r="J106" s="11">
        <v>77708</v>
      </c>
      <c r="K106" s="3">
        <v>105638</v>
      </c>
      <c r="L106" s="3">
        <v>133569</v>
      </c>
      <c r="M106" s="3">
        <v>161500</v>
      </c>
      <c r="N106" s="3">
        <v>189430</v>
      </c>
    </row>
    <row r="107" spans="1:14" x14ac:dyDescent="0.2">
      <c r="B107" s="1" t="s">
        <v>24</v>
      </c>
      <c r="C107" s="4">
        <v>2614731</v>
      </c>
      <c r="D107" s="4">
        <v>2419851</v>
      </c>
      <c r="E107" s="4">
        <v>1959842</v>
      </c>
      <c r="F107" s="4">
        <v>1450354</v>
      </c>
      <c r="G107" s="3">
        <v>998322</v>
      </c>
      <c r="H107" s="3">
        <v>729984</v>
      </c>
      <c r="I107" s="11">
        <v>997344</v>
      </c>
      <c r="J107" s="11">
        <v>1264719</v>
      </c>
      <c r="K107" s="3">
        <v>1532079</v>
      </c>
      <c r="L107" s="3">
        <v>1799454</v>
      </c>
      <c r="M107" s="3">
        <v>2066829</v>
      </c>
      <c r="N107" s="3">
        <v>2334189</v>
      </c>
    </row>
    <row r="108" spans="1:14" x14ac:dyDescent="0.2">
      <c r="B108" s="1" t="s">
        <v>25</v>
      </c>
      <c r="C108" s="4">
        <v>7266981</v>
      </c>
      <c r="D108" s="4">
        <v>6792761</v>
      </c>
      <c r="E108" s="4">
        <v>5762214</v>
      </c>
      <c r="F108" s="4">
        <v>4034909</v>
      </c>
      <c r="G108" s="3">
        <v>2286198</v>
      </c>
      <c r="H108" s="3">
        <v>1403511</v>
      </c>
      <c r="I108" s="3">
        <v>2203209</v>
      </c>
      <c r="J108" s="3">
        <v>3060109</v>
      </c>
      <c r="K108" s="3">
        <v>3885461</v>
      </c>
      <c r="L108" s="3">
        <v>4717635</v>
      </c>
      <c r="M108" s="3">
        <v>5575224</v>
      </c>
      <c r="N108" s="3">
        <v>6408271</v>
      </c>
    </row>
    <row r="109" spans="1:14" x14ac:dyDescent="0.2">
      <c r="B109" s="1"/>
    </row>
    <row r="110" spans="1:14" x14ac:dyDescent="0.2">
      <c r="B110" s="1" t="s">
        <v>26</v>
      </c>
      <c r="C110" s="4">
        <v>174997</v>
      </c>
      <c r="D110" s="4">
        <v>385413</v>
      </c>
      <c r="E110" s="4">
        <v>801437</v>
      </c>
      <c r="F110" s="4">
        <v>1847122</v>
      </c>
      <c r="G110" s="3">
        <v>2727217</v>
      </c>
      <c r="H110" s="3">
        <v>3572270</v>
      </c>
      <c r="I110" s="3">
        <v>2919274</v>
      </c>
      <c r="J110" s="3">
        <v>2611982</v>
      </c>
      <c r="K110" s="3">
        <v>2035809</v>
      </c>
      <c r="L110" s="3">
        <v>1766350</v>
      </c>
      <c r="M110" s="3">
        <v>1300083</v>
      </c>
      <c r="N110" s="3">
        <v>590188</v>
      </c>
    </row>
    <row r="111" spans="1:14" x14ac:dyDescent="0.2">
      <c r="B111" s="1" t="s">
        <v>27</v>
      </c>
      <c r="C111" s="4">
        <v>-60583</v>
      </c>
      <c r="D111" s="4">
        <v>-47406</v>
      </c>
      <c r="E111" s="4">
        <v>-126480</v>
      </c>
      <c r="F111" s="4">
        <v>-142407</v>
      </c>
      <c r="G111" s="3">
        <v>-105551</v>
      </c>
      <c r="H111" s="3">
        <v>-77875</v>
      </c>
      <c r="I111" s="3">
        <v>-89747</v>
      </c>
      <c r="J111" s="3">
        <v>-53101</v>
      </c>
      <c r="K111" s="3">
        <v>-86486</v>
      </c>
      <c r="L111" s="3">
        <v>-81183</v>
      </c>
      <c r="M111" s="3">
        <v>-48831</v>
      </c>
      <c r="N111" s="3">
        <v>-88789</v>
      </c>
    </row>
    <row r="112" spans="1:14" x14ac:dyDescent="0.2">
      <c r="B112" s="10" t="s">
        <v>28</v>
      </c>
      <c r="C112" s="4">
        <f t="shared" ref="C112:N112" si="4">C108-C110+C111</f>
        <v>7031401</v>
      </c>
      <c r="D112" s="4">
        <f t="shared" si="4"/>
        <v>6359942</v>
      </c>
      <c r="E112" s="4">
        <f t="shared" si="4"/>
        <v>4834297</v>
      </c>
      <c r="F112" s="4">
        <f t="shared" si="4"/>
        <v>2045380</v>
      </c>
      <c r="G112" s="4">
        <f t="shared" si="4"/>
        <v>-546570</v>
      </c>
      <c r="H112" s="4">
        <f t="shared" si="4"/>
        <v>-2246634</v>
      </c>
      <c r="I112" s="4">
        <f t="shared" si="4"/>
        <v>-805812</v>
      </c>
      <c r="J112" s="4">
        <f t="shared" si="4"/>
        <v>395026</v>
      </c>
      <c r="K112" s="4">
        <f t="shared" si="4"/>
        <v>1763166</v>
      </c>
      <c r="L112" s="4">
        <f t="shared" si="4"/>
        <v>2870102</v>
      </c>
      <c r="M112" s="4">
        <f t="shared" si="4"/>
        <v>4226310</v>
      </c>
      <c r="N112" s="4">
        <f t="shared" si="4"/>
        <v>5729294</v>
      </c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</sheetData>
  <pageMargins left="0.75" right="0.75" top="1" bottom="1" header="0.5" footer="0.5"/>
  <pageSetup scale="40"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$ bal current</vt:lpstr>
      <vt:lpstr>$ Bal History</vt:lpstr>
      <vt:lpstr>Mcf Bal current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Eric  Wilen</cp:lastModifiedBy>
  <cp:lastPrinted>2015-12-03T20:11:54Z</cp:lastPrinted>
  <dcterms:created xsi:type="dcterms:W3CDTF">2013-04-03T15:53:37Z</dcterms:created>
  <dcterms:modified xsi:type="dcterms:W3CDTF">2015-12-03T20:12:32Z</dcterms:modified>
</cp:coreProperties>
</file>