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60" windowWidth="28830" windowHeight="7080"/>
  </bookViews>
  <sheets>
    <sheet name="LTD Budget 2012" sheetId="1" r:id="rId1"/>
    <sheet name="LTD rate" sheetId="3" r:id="rId2"/>
    <sheet name="Sheet1" sheetId="2" r:id="rId3"/>
  </sheets>
  <externalReferences>
    <externalReference r:id="rId4"/>
    <externalReference r:id="rId5"/>
    <externalReference r:id="rId6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Regression_X" hidden="1">#REF!</definedName>
    <definedName name="_Sort" localSheetId="0" hidden="1">#REF!</definedName>
    <definedName name="_Sort" hidden="1">#REF!</definedName>
    <definedName name="CapCostTable">'LTD Budget 2012'!$BJ$296:$CH$418</definedName>
    <definedName name="COMPANY_NAME_TO_PRINT_ON_CHECK">'[1]Drop Down Lists'!$A$2:$A$23</definedName>
    <definedName name="EXPENDITURE_TYPE_LIST">'[1]Drop Down Lists'!$G$3:$G$13</definedName>
    <definedName name="PopCache_GL_INTERFACE_REFERENCE7" hidden="1">[2]PopCache!$A$1:$A$2</definedName>
    <definedName name="_xlnm.Print_Area" localSheetId="0">'LTD Budget 2012'!$A$1:$AQ$295,'LTD Budget 2012'!$AR$1:$FC$439,'LTD Budget 2012'!$FD$1:$FO$305</definedName>
    <definedName name="_xlnm.Print_Area" localSheetId="1">'LTD rate'!$A$1:$AI$48</definedName>
    <definedName name="_xlnm.Print_Titles" localSheetId="1">'LTD rate'!$A:$C,'LTD rate'!$1:$8</definedName>
    <definedName name="RJ">#REF!</definedName>
    <definedName name="SPECIAL_INSTRUCTIONS">'[1]Drop Down Lists'!$J$3:$J$7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YPE_OF_PAYMENT">'[1]Drop Down Lists'!$N$3:$N$13</definedName>
    <definedName name="wrn.Benefits." localSheetId="0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localSheetId="0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hidden="1">#REF!,#REF!</definedName>
    <definedName name="Z_23F18827_7997_11D6_8750_00508BD3B3BA_.wvu.PrintArea" hidden="1">#REF!</definedName>
  </definedNames>
  <calcPr calcId="145621"/>
</workbook>
</file>

<file path=xl/calcChain.xml><?xml version="1.0" encoding="utf-8"?>
<calcChain xmlns="http://schemas.openxmlformats.org/spreadsheetml/2006/main">
  <c r="AF48" i="3" l="1"/>
  <c r="AG47" i="3"/>
  <c r="AG46" i="3"/>
  <c r="AH45" i="3"/>
  <c r="AG45" i="3"/>
  <c r="AG44" i="3"/>
  <c r="AG43" i="3"/>
  <c r="AG42" i="3"/>
  <c r="AG41" i="3"/>
  <c r="AG40" i="3"/>
  <c r="P37" i="3"/>
  <c r="AH34" i="3"/>
  <c r="AG34" i="3"/>
  <c r="AF34" i="3"/>
  <c r="Z35" i="3" s="1"/>
  <c r="AE34" i="3"/>
  <c r="AB34" i="3"/>
  <c r="AE32" i="3"/>
  <c r="AD32" i="3"/>
  <c r="AC32" i="3"/>
  <c r="AC34" i="3" s="1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P31" i="3"/>
  <c r="P34" i="3" s="1"/>
  <c r="O31" i="3"/>
  <c r="L31" i="3"/>
  <c r="K31" i="3"/>
  <c r="H31" i="3"/>
  <c r="G31" i="3"/>
  <c r="D31" i="3"/>
  <c r="Z30" i="3"/>
  <c r="Y30" i="3"/>
  <c r="X30" i="3"/>
  <c r="V30" i="3"/>
  <c r="T30" i="3"/>
  <c r="R30" i="3"/>
  <c r="P27" i="3"/>
  <c r="O27" i="3"/>
  <c r="N27" i="3"/>
  <c r="N31" i="3" s="1"/>
  <c r="M27" i="3"/>
  <c r="M31" i="3" s="1"/>
  <c r="L27" i="3"/>
  <c r="K27" i="3"/>
  <c r="J27" i="3"/>
  <c r="J31" i="3" s="1"/>
  <c r="I27" i="3"/>
  <c r="I31" i="3" s="1"/>
  <c r="H27" i="3"/>
  <c r="G27" i="3"/>
  <c r="F27" i="3"/>
  <c r="F31" i="3" s="1"/>
  <c r="E27" i="3"/>
  <c r="E31" i="3" s="1"/>
  <c r="D27" i="3"/>
  <c r="AI26" i="3"/>
  <c r="AH47" i="3" s="1"/>
  <c r="Z26" i="3"/>
  <c r="Y26" i="3"/>
  <c r="X26" i="3"/>
  <c r="T26" i="3"/>
  <c r="V26" i="3" s="1"/>
  <c r="R26" i="3"/>
  <c r="AI25" i="3"/>
  <c r="AH46" i="3" s="1"/>
  <c r="AI46" i="3" s="1"/>
  <c r="AF25" i="3"/>
  <c r="Z25" i="3" s="1"/>
  <c r="Y25" i="3"/>
  <c r="X25" i="3"/>
  <c r="T25" i="3"/>
  <c r="V25" i="3" s="1"/>
  <c r="R25" i="3"/>
  <c r="AI24" i="3"/>
  <c r="AH24" i="3"/>
  <c r="AF24" i="3"/>
  <c r="AD24" i="3"/>
  <c r="AC24" i="3"/>
  <c r="Y24" i="3" s="1"/>
  <c r="AB24" i="3"/>
  <c r="X24" i="3" s="1"/>
  <c r="Z24" i="3"/>
  <c r="T24" i="3"/>
  <c r="V24" i="3" s="1"/>
  <c r="R24" i="3"/>
  <c r="AI23" i="3"/>
  <c r="AH44" i="3" s="1"/>
  <c r="AH23" i="3"/>
  <c r="AG23" i="3"/>
  <c r="AF23" i="3"/>
  <c r="Z23" i="3" s="1"/>
  <c r="AE23" i="3"/>
  <c r="AD23" i="3"/>
  <c r="AC23" i="3"/>
  <c r="Y23" i="3" s="1"/>
  <c r="AB23" i="3"/>
  <c r="X23" i="3" s="1"/>
  <c r="V23" i="3"/>
  <c r="T23" i="3"/>
  <c r="R23" i="3"/>
  <c r="AI22" i="3"/>
  <c r="AH42" i="3" s="1"/>
  <c r="AI42" i="3" s="1"/>
  <c r="AH22" i="3"/>
  <c r="AG22" i="3"/>
  <c r="AF22" i="3"/>
  <c r="AE22" i="3"/>
  <c r="AD22" i="3"/>
  <c r="AC22" i="3"/>
  <c r="AB22" i="3"/>
  <c r="X22" i="3" s="1"/>
  <c r="Y22" i="3"/>
  <c r="T22" i="3"/>
  <c r="V22" i="3" s="1"/>
  <c r="R22" i="3"/>
  <c r="AI21" i="3"/>
  <c r="AH43" i="3" s="1"/>
  <c r="AH21" i="3"/>
  <c r="Z21" i="3" s="1"/>
  <c r="AF21" i="3"/>
  <c r="AD21" i="3"/>
  <c r="AC21" i="3"/>
  <c r="Y21" i="3" s="1"/>
  <c r="AB21" i="3"/>
  <c r="X21" i="3"/>
  <c r="T21" i="3"/>
  <c r="V21" i="3" s="1"/>
  <c r="R21" i="3"/>
  <c r="AI20" i="3"/>
  <c r="AH41" i="3" s="1"/>
  <c r="AI41" i="3" s="1"/>
  <c r="AH20" i="3"/>
  <c r="AG20" i="3"/>
  <c r="AF20" i="3"/>
  <c r="AE20" i="3"/>
  <c r="AD20" i="3"/>
  <c r="AC20" i="3"/>
  <c r="AB20" i="3"/>
  <c r="X20" i="3" s="1"/>
  <c r="V20" i="3"/>
  <c r="T20" i="3"/>
  <c r="R20" i="3"/>
  <c r="AI19" i="3"/>
  <c r="AH19" i="3"/>
  <c r="AF19" i="3"/>
  <c r="AD19" i="3"/>
  <c r="AC19" i="3"/>
  <c r="Y19" i="3" s="1"/>
  <c r="AB19" i="3"/>
  <c r="X19" i="3" s="1"/>
  <c r="V19" i="3"/>
  <c r="T19" i="3"/>
  <c r="R19" i="3"/>
  <c r="AI18" i="3"/>
  <c r="AH40" i="3" s="1"/>
  <c r="AH18" i="3"/>
  <c r="Z18" i="3" s="1"/>
  <c r="AF18" i="3"/>
  <c r="AD18" i="3"/>
  <c r="AC18" i="3"/>
  <c r="Y18" i="3" s="1"/>
  <c r="AB18" i="3"/>
  <c r="AB27" i="3" s="1"/>
  <c r="AB32" i="3" s="1"/>
  <c r="V18" i="3"/>
  <c r="T18" i="3"/>
  <c r="R18" i="3"/>
  <c r="AF17" i="3"/>
  <c r="Z17" i="3" s="1"/>
  <c r="AC17" i="3"/>
  <c r="Y17" i="3" s="1"/>
  <c r="X17" i="3"/>
  <c r="V17" i="3"/>
  <c r="T17" i="3"/>
  <c r="R17" i="3"/>
  <c r="AG16" i="3"/>
  <c r="Z16" i="3" s="1"/>
  <c r="AE16" i="3"/>
  <c r="Y16" i="3" s="1"/>
  <c r="X16" i="3"/>
  <c r="V16" i="3"/>
  <c r="T16" i="3"/>
  <c r="R16" i="3"/>
  <c r="AG15" i="3"/>
  <c r="Z15" i="3" s="1"/>
  <c r="AE15" i="3"/>
  <c r="Y15" i="3" s="1"/>
  <c r="X15" i="3"/>
  <c r="V15" i="3"/>
  <c r="T15" i="3"/>
  <c r="R15" i="3"/>
  <c r="AG14" i="3"/>
  <c r="Z14" i="3" s="1"/>
  <c r="AE14" i="3"/>
  <c r="Y14" i="3" s="1"/>
  <c r="X14" i="3"/>
  <c r="V14" i="3"/>
  <c r="T14" i="3"/>
  <c r="R14" i="3"/>
  <c r="AG13" i="3"/>
  <c r="Z13" i="3" s="1"/>
  <c r="AE13" i="3"/>
  <c r="Y13" i="3" s="1"/>
  <c r="X13" i="3"/>
  <c r="V13" i="3"/>
  <c r="T13" i="3"/>
  <c r="R13" i="3"/>
  <c r="AH12" i="3"/>
  <c r="AF12" i="3"/>
  <c r="Z12" i="3" s="1"/>
  <c r="AD12" i="3"/>
  <c r="Y12" i="3" s="1"/>
  <c r="AC12" i="3"/>
  <c r="X12" i="3"/>
  <c r="T12" i="3"/>
  <c r="V12" i="3" s="1"/>
  <c r="R12" i="3"/>
  <c r="R27" i="3" s="1"/>
  <c r="AH11" i="3"/>
  <c r="AF11" i="3"/>
  <c r="AD11" i="3"/>
  <c r="AC11" i="3"/>
  <c r="X11" i="3"/>
  <c r="V11" i="3"/>
  <c r="T11" i="3"/>
  <c r="R11" i="3"/>
  <c r="AG10" i="3"/>
  <c r="AE10" i="3"/>
  <c r="Y10" i="3" s="1"/>
  <c r="X10" i="3"/>
  <c r="V10" i="3"/>
  <c r="T10" i="3"/>
  <c r="T27" i="3" s="1"/>
  <c r="T31" i="3" s="1"/>
  <c r="R10" i="3"/>
  <c r="AD7" i="3"/>
  <c r="AE7" i="3" s="1"/>
  <c r="AF7" i="3" s="1"/>
  <c r="AG7" i="3" s="1"/>
  <c r="AH7" i="3" s="1"/>
  <c r="AI7" i="3" s="1"/>
  <c r="AC7" i="3"/>
  <c r="AB7" i="3"/>
  <c r="Z7" i="3"/>
  <c r="V7" i="3"/>
  <c r="R7" i="3"/>
  <c r="AF27" i="3" l="1"/>
  <c r="AF32" i="3" s="1"/>
  <c r="AF35" i="3" s="1"/>
  <c r="Z19" i="3"/>
  <c r="AD27" i="3"/>
  <c r="AC35" i="3" s="1"/>
  <c r="AC37" i="3" s="1"/>
  <c r="AI45" i="3"/>
  <c r="Z11" i="3"/>
  <c r="Z20" i="3"/>
  <c r="T32" i="3"/>
  <c r="T34" i="3" s="1"/>
  <c r="AI44" i="3"/>
  <c r="AG27" i="3"/>
  <c r="AG32" i="3" s="1"/>
  <c r="AG35" i="3" s="1"/>
  <c r="P38" i="3"/>
  <c r="AE35" i="3"/>
  <c r="AC27" i="3"/>
  <c r="Y20" i="3"/>
  <c r="Z22" i="3"/>
  <c r="AB35" i="3"/>
  <c r="X35" i="3"/>
  <c r="AH48" i="3"/>
  <c r="AI34" i="3" s="1"/>
  <c r="AI40" i="3"/>
  <c r="AI43" i="3"/>
  <c r="V27" i="3"/>
  <c r="R31" i="3"/>
  <c r="AI47" i="3"/>
  <c r="X18" i="3"/>
  <c r="X27" i="3" s="1"/>
  <c r="X32" i="3" s="1"/>
  <c r="AE27" i="3"/>
  <c r="AI27" i="3"/>
  <c r="AI32" i="3" s="1"/>
  <c r="AI35" i="3" s="1"/>
  <c r="Y35" i="3"/>
  <c r="AG48" i="3"/>
  <c r="Y11" i="3"/>
  <c r="Y27" i="3" s="1"/>
  <c r="Y32" i="3" s="1"/>
  <c r="AH27" i="3"/>
  <c r="AH32" i="3" s="1"/>
  <c r="AH35" i="3" s="1"/>
  <c r="Z10" i="3"/>
  <c r="AI48" i="3" l="1"/>
  <c r="Z27" i="3"/>
  <c r="Z32" i="3" s="1"/>
  <c r="U36" i="3"/>
  <c r="V31" i="3"/>
  <c r="X36" i="3"/>
  <c r="V33" i="3"/>
  <c r="R33" i="3"/>
  <c r="R34" i="3" s="1"/>
  <c r="Q35" i="3" s="1"/>
  <c r="Q36" i="3"/>
  <c r="V34" i="3" l="1"/>
  <c r="U35" i="3" s="1"/>
  <c r="BM318" i="1" l="1"/>
  <c r="BM317" i="1"/>
  <c r="BM316" i="1"/>
  <c r="BM315" i="1"/>
  <c r="BM314" i="1"/>
  <c r="BM313" i="1"/>
  <c r="BM312" i="1"/>
  <c r="BM311" i="1"/>
  <c r="BM310" i="1"/>
  <c r="BM309" i="1"/>
  <c r="BM308" i="1"/>
  <c r="BM307" i="1"/>
  <c r="BM306" i="1"/>
  <c r="BM305" i="1"/>
  <c r="BM304" i="1"/>
  <c r="BM303" i="1"/>
  <c r="BM302" i="1"/>
  <c r="BM301" i="1"/>
  <c r="BM300" i="1"/>
  <c r="BM299" i="1"/>
  <c r="BJ299" i="1"/>
  <c r="BJ300" i="1" s="1"/>
  <c r="BJ301" i="1" s="1"/>
  <c r="BJ302" i="1" s="1"/>
  <c r="BJ303" i="1" s="1"/>
  <c r="BJ304" i="1" s="1"/>
  <c r="BJ305" i="1" s="1"/>
  <c r="BJ306" i="1" s="1"/>
  <c r="BJ307" i="1" s="1"/>
  <c r="BJ308" i="1" s="1"/>
  <c r="BJ309" i="1" s="1"/>
  <c r="BJ310" i="1" s="1"/>
  <c r="BJ311" i="1" s="1"/>
  <c r="BJ312" i="1" s="1"/>
  <c r="BJ313" i="1" s="1"/>
  <c r="BJ314" i="1" s="1"/>
  <c r="BJ315" i="1" s="1"/>
  <c r="BJ316" i="1" s="1"/>
  <c r="BJ317" i="1" s="1"/>
  <c r="BJ318" i="1" s="1"/>
  <c r="BJ319" i="1" s="1"/>
  <c r="BJ320" i="1" s="1"/>
  <c r="BJ321" i="1" s="1"/>
  <c r="BJ322" i="1" s="1"/>
  <c r="BJ323" i="1" s="1"/>
  <c r="BJ324" i="1" s="1"/>
  <c r="BJ325" i="1" s="1"/>
  <c r="BJ326" i="1" s="1"/>
  <c r="BJ327" i="1" s="1"/>
  <c r="BJ328" i="1" s="1"/>
  <c r="BJ329" i="1" s="1"/>
  <c r="BJ330" i="1" s="1"/>
  <c r="BJ331" i="1" s="1"/>
  <c r="BJ332" i="1" s="1"/>
  <c r="BJ333" i="1" s="1"/>
  <c r="BJ334" i="1" s="1"/>
  <c r="BJ335" i="1" s="1"/>
  <c r="BJ336" i="1" s="1"/>
  <c r="BJ337" i="1" s="1"/>
  <c r="BJ338" i="1" s="1"/>
  <c r="BJ339" i="1" s="1"/>
  <c r="BJ340" i="1" s="1"/>
  <c r="BJ341" i="1" s="1"/>
  <c r="BJ342" i="1" s="1"/>
  <c r="BJ343" i="1" s="1"/>
  <c r="BJ344" i="1" s="1"/>
  <c r="BJ345" i="1" s="1"/>
  <c r="BJ346" i="1" s="1"/>
  <c r="BJ347" i="1" s="1"/>
  <c r="BJ348" i="1" s="1"/>
  <c r="BJ349" i="1" s="1"/>
  <c r="BJ350" i="1" s="1"/>
  <c r="BJ351" i="1" s="1"/>
  <c r="BJ352" i="1" s="1"/>
  <c r="BJ353" i="1" s="1"/>
  <c r="BJ354" i="1" s="1"/>
  <c r="BJ355" i="1" s="1"/>
  <c r="BJ356" i="1" s="1"/>
  <c r="BJ357" i="1" s="1"/>
  <c r="BJ358" i="1" s="1"/>
  <c r="BJ359" i="1" s="1"/>
  <c r="BJ360" i="1" s="1"/>
  <c r="BJ361" i="1" s="1"/>
  <c r="BJ362" i="1" s="1"/>
  <c r="BJ363" i="1" s="1"/>
  <c r="BJ364" i="1" s="1"/>
  <c r="BJ365" i="1" s="1"/>
  <c r="BJ366" i="1" s="1"/>
  <c r="BJ367" i="1" s="1"/>
  <c r="BJ368" i="1" s="1"/>
  <c r="BJ369" i="1" s="1"/>
  <c r="BJ370" i="1" s="1"/>
  <c r="BJ371" i="1" s="1"/>
  <c r="BJ372" i="1" s="1"/>
  <c r="BJ373" i="1" s="1"/>
  <c r="BJ374" i="1" s="1"/>
  <c r="BJ375" i="1" s="1"/>
  <c r="BJ376" i="1" s="1"/>
  <c r="BJ377" i="1" s="1"/>
  <c r="BJ378" i="1" s="1"/>
  <c r="BJ379" i="1" s="1"/>
  <c r="BJ380" i="1" s="1"/>
  <c r="BJ381" i="1" s="1"/>
  <c r="BJ382" i="1" s="1"/>
  <c r="BJ383" i="1" s="1"/>
  <c r="BJ384" i="1" s="1"/>
  <c r="BJ385" i="1" s="1"/>
  <c r="BJ386" i="1" s="1"/>
  <c r="BJ387" i="1" s="1"/>
  <c r="BJ388" i="1" s="1"/>
  <c r="BJ389" i="1" s="1"/>
  <c r="BJ390" i="1" s="1"/>
  <c r="BJ391" i="1" s="1"/>
  <c r="BJ392" i="1" s="1"/>
  <c r="BJ393" i="1" s="1"/>
  <c r="BJ394" i="1" s="1"/>
  <c r="BJ395" i="1" s="1"/>
  <c r="BJ396" i="1" s="1"/>
  <c r="BJ397" i="1" s="1"/>
  <c r="BJ398" i="1" s="1"/>
  <c r="BJ399" i="1" s="1"/>
  <c r="BJ400" i="1" s="1"/>
  <c r="BJ401" i="1" s="1"/>
  <c r="BJ402" i="1" s="1"/>
  <c r="BJ403" i="1" s="1"/>
  <c r="BJ404" i="1" s="1"/>
  <c r="BJ405" i="1" s="1"/>
  <c r="BJ406" i="1" s="1"/>
  <c r="BJ407" i="1" s="1"/>
  <c r="BJ408" i="1" s="1"/>
  <c r="BJ409" i="1" s="1"/>
  <c r="BJ410" i="1" s="1"/>
  <c r="BJ411" i="1" s="1"/>
  <c r="BJ412" i="1" s="1"/>
  <c r="BJ413" i="1" s="1"/>
  <c r="BJ414" i="1" s="1"/>
  <c r="BJ415" i="1" s="1"/>
  <c r="BJ416" i="1" s="1"/>
  <c r="BJ417" i="1" s="1"/>
  <c r="BJ418" i="1" s="1"/>
  <c r="BM298" i="1"/>
  <c r="EQ290" i="1"/>
  <c r="EQ289" i="1"/>
  <c r="EQ288" i="1"/>
  <c r="EQ287" i="1"/>
  <c r="EQ285" i="1"/>
  <c r="EQ284" i="1"/>
  <c r="EQ283" i="1"/>
  <c r="EQ282" i="1"/>
  <c r="EQ278" i="1"/>
  <c r="EQ277" i="1"/>
  <c r="EQ276" i="1"/>
  <c r="EQ275" i="1"/>
  <c r="EQ273" i="1"/>
  <c r="EQ272" i="1"/>
  <c r="EQ271" i="1"/>
  <c r="EQ270" i="1"/>
  <c r="EQ266" i="1"/>
  <c r="EQ265" i="1"/>
  <c r="EQ264" i="1"/>
  <c r="EQ262" i="1"/>
  <c r="EQ261" i="1"/>
  <c r="EQ260" i="1"/>
  <c r="EQ256" i="1"/>
  <c r="EQ255" i="1"/>
  <c r="EQ254" i="1"/>
  <c r="EQ252" i="1"/>
  <c r="EQ251" i="1"/>
  <c r="EQ250" i="1"/>
  <c r="EQ246" i="1"/>
  <c r="EQ245" i="1"/>
  <c r="EQ244" i="1"/>
  <c r="EQ243" i="1"/>
  <c r="EQ241" i="1"/>
  <c r="EQ240" i="1"/>
  <c r="EQ239" i="1"/>
  <c r="EQ238" i="1"/>
  <c r="EQ234" i="1"/>
  <c r="EQ233" i="1"/>
  <c r="EQ232" i="1"/>
  <c r="EQ230" i="1"/>
  <c r="EQ229" i="1"/>
  <c r="EQ228" i="1"/>
  <c r="BS228" i="1"/>
  <c r="BA228" i="1"/>
  <c r="AJ228" i="1"/>
  <c r="AI228" i="1"/>
  <c r="EV222" i="1"/>
  <c r="EU222" i="1"/>
  <c r="ET222" i="1"/>
  <c r="ES222" i="1"/>
  <c r="ER222" i="1"/>
  <c r="EQ222" i="1"/>
  <c r="FB221" i="1"/>
  <c r="EY221" i="1"/>
  <c r="EV221" i="1"/>
  <c r="EU221" i="1"/>
  <c r="ET221" i="1"/>
  <c r="ES221" i="1"/>
  <c r="ER221" i="1"/>
  <c r="EQ221" i="1"/>
  <c r="EX221" i="1"/>
  <c r="EW221" i="1"/>
  <c r="EV220" i="1"/>
  <c r="EU220" i="1"/>
  <c r="ET220" i="1"/>
  <c r="ES220" i="1"/>
  <c r="ER220" i="1"/>
  <c r="EQ220" i="1"/>
  <c r="FB220" i="1"/>
  <c r="EZ220" i="1"/>
  <c r="EY220" i="1"/>
  <c r="EX220" i="1"/>
  <c r="EW220" i="1"/>
  <c r="EV219" i="1"/>
  <c r="EU219" i="1"/>
  <c r="ET219" i="1"/>
  <c r="ES219" i="1"/>
  <c r="ER219" i="1"/>
  <c r="EQ219" i="1"/>
  <c r="BR217" i="1"/>
  <c r="AZ217" i="1"/>
  <c r="AS217" i="1"/>
  <c r="P217" i="1"/>
  <c r="CG215" i="1"/>
  <c r="CH215" i="1" s="1"/>
  <c r="CI215" i="1" s="1"/>
  <c r="CJ215" i="1" s="1"/>
  <c r="CK215" i="1" s="1"/>
  <c r="CL215" i="1" s="1"/>
  <c r="CM215" i="1" s="1"/>
  <c r="CN215" i="1" s="1"/>
  <c r="CO215" i="1" s="1"/>
  <c r="CP215" i="1" s="1"/>
  <c r="CQ215" i="1" s="1"/>
  <c r="CR215" i="1" s="1"/>
  <c r="CS215" i="1" s="1"/>
  <c r="CT215" i="1" s="1"/>
  <c r="CU215" i="1" s="1"/>
  <c r="CV215" i="1" s="1"/>
  <c r="CW215" i="1" s="1"/>
  <c r="CX215" i="1" s="1"/>
  <c r="CY215" i="1" s="1"/>
  <c r="CZ215" i="1" s="1"/>
  <c r="DA215" i="1" s="1"/>
  <c r="DB215" i="1" s="1"/>
  <c r="DC215" i="1" s="1"/>
  <c r="DD215" i="1" s="1"/>
  <c r="DE215" i="1" s="1"/>
  <c r="DF215" i="1" s="1"/>
  <c r="DG215" i="1" s="1"/>
  <c r="DH215" i="1" s="1"/>
  <c r="DI215" i="1" s="1"/>
  <c r="DJ215" i="1" s="1"/>
  <c r="DK215" i="1" s="1"/>
  <c r="DL215" i="1" s="1"/>
  <c r="DM215" i="1" s="1"/>
  <c r="DN215" i="1" s="1"/>
  <c r="DO215" i="1" s="1"/>
  <c r="DP215" i="1" s="1"/>
  <c r="DQ215" i="1" s="1"/>
  <c r="DR215" i="1" s="1"/>
  <c r="DS215" i="1" s="1"/>
  <c r="DT215" i="1" s="1"/>
  <c r="DU215" i="1" s="1"/>
  <c r="DV215" i="1" s="1"/>
  <c r="DW215" i="1" s="1"/>
  <c r="DX215" i="1" s="1"/>
  <c r="DY215" i="1" s="1"/>
  <c r="DZ215" i="1" s="1"/>
  <c r="EA215" i="1" s="1"/>
  <c r="EB215" i="1" s="1"/>
  <c r="EC215" i="1" s="1"/>
  <c r="ED215" i="1" s="1"/>
  <c r="EE215" i="1" s="1"/>
  <c r="EF215" i="1" s="1"/>
  <c r="EG215" i="1" s="1"/>
  <c r="EH215" i="1" s="1"/>
  <c r="EI215" i="1" s="1"/>
  <c r="EJ215" i="1" s="1"/>
  <c r="EK215" i="1" s="1"/>
  <c r="EL215" i="1" s="1"/>
  <c r="EM215" i="1" s="1"/>
  <c r="EN215" i="1" s="1"/>
  <c r="EO215" i="1" s="1"/>
  <c r="AH217" i="1"/>
  <c r="CD217" i="1"/>
  <c r="CC217" i="1"/>
  <c r="BL217" i="1"/>
  <c r="BK217" i="1"/>
  <c r="AT217" i="1"/>
  <c r="AB217" i="1"/>
  <c r="AA217" i="1"/>
  <c r="J217" i="1"/>
  <c r="I217" i="1"/>
  <c r="CN213" i="1"/>
  <c r="CO213" i="1" s="1"/>
  <c r="CP213" i="1" s="1"/>
  <c r="CQ213" i="1" s="1"/>
  <c r="CR213" i="1" s="1"/>
  <c r="CS213" i="1" s="1"/>
  <c r="CT213" i="1" s="1"/>
  <c r="CU213" i="1" s="1"/>
  <c r="CV213" i="1" s="1"/>
  <c r="CW213" i="1" s="1"/>
  <c r="CX213" i="1" s="1"/>
  <c r="CY213" i="1" s="1"/>
  <c r="CZ213" i="1" s="1"/>
  <c r="DA213" i="1" s="1"/>
  <c r="DB213" i="1" s="1"/>
  <c r="DC213" i="1" s="1"/>
  <c r="DD213" i="1" s="1"/>
  <c r="DE213" i="1" s="1"/>
  <c r="DF213" i="1" s="1"/>
  <c r="DG213" i="1" s="1"/>
  <c r="DH213" i="1" s="1"/>
  <c r="DI213" i="1" s="1"/>
  <c r="DJ213" i="1" s="1"/>
  <c r="DK213" i="1" s="1"/>
  <c r="DL213" i="1" s="1"/>
  <c r="DM213" i="1" s="1"/>
  <c r="DN213" i="1" s="1"/>
  <c r="DO213" i="1" s="1"/>
  <c r="DP213" i="1" s="1"/>
  <c r="DQ213" i="1" s="1"/>
  <c r="DR213" i="1" s="1"/>
  <c r="DS213" i="1" s="1"/>
  <c r="DT213" i="1" s="1"/>
  <c r="DU213" i="1" s="1"/>
  <c r="DV213" i="1" s="1"/>
  <c r="DW213" i="1" s="1"/>
  <c r="DX213" i="1" s="1"/>
  <c r="DY213" i="1" s="1"/>
  <c r="DZ213" i="1" s="1"/>
  <c r="EA213" i="1" s="1"/>
  <c r="EB213" i="1" s="1"/>
  <c r="EC213" i="1" s="1"/>
  <c r="ED213" i="1" s="1"/>
  <c r="EE213" i="1" s="1"/>
  <c r="EF213" i="1" s="1"/>
  <c r="EG213" i="1" s="1"/>
  <c r="EH213" i="1" s="1"/>
  <c r="EI213" i="1" s="1"/>
  <c r="EJ213" i="1" s="1"/>
  <c r="EK213" i="1" s="1"/>
  <c r="EL213" i="1" s="1"/>
  <c r="EM213" i="1" s="1"/>
  <c r="EN213" i="1" s="1"/>
  <c r="EO213" i="1" s="1"/>
  <c r="CG213" i="1"/>
  <c r="CH213" i="1" s="1"/>
  <c r="CI213" i="1" s="1"/>
  <c r="CJ213" i="1" s="1"/>
  <c r="CK213" i="1" s="1"/>
  <c r="CL213" i="1" s="1"/>
  <c r="CM213" i="1" s="1"/>
  <c r="CH212" i="1"/>
  <c r="CG212" i="1"/>
  <c r="CF217" i="1"/>
  <c r="CE217" i="1"/>
  <c r="CB217" i="1"/>
  <c r="CA217" i="1"/>
  <c r="BZ217" i="1"/>
  <c r="BY217" i="1"/>
  <c r="BX217" i="1"/>
  <c r="BW217" i="1"/>
  <c r="BV217" i="1"/>
  <c r="BU217" i="1"/>
  <c r="BT217" i="1"/>
  <c r="BS217" i="1"/>
  <c r="BQ217" i="1"/>
  <c r="BP217" i="1"/>
  <c r="BO217" i="1"/>
  <c r="BN217" i="1"/>
  <c r="BM217" i="1"/>
  <c r="BJ217" i="1"/>
  <c r="BI217" i="1"/>
  <c r="BH217" i="1"/>
  <c r="BG217" i="1"/>
  <c r="BF217" i="1"/>
  <c r="BE217" i="1"/>
  <c r="BD217" i="1"/>
  <c r="BC217" i="1"/>
  <c r="BB217" i="1"/>
  <c r="BB228" i="1" s="1"/>
  <c r="BA217" i="1"/>
  <c r="AY217" i="1"/>
  <c r="AX217" i="1"/>
  <c r="AW217" i="1"/>
  <c r="AV217" i="1"/>
  <c r="AU217" i="1"/>
  <c r="AR217" i="1"/>
  <c r="AQ217" i="1"/>
  <c r="AP217" i="1"/>
  <c r="AO217" i="1"/>
  <c r="AN217" i="1"/>
  <c r="AM217" i="1"/>
  <c r="AL217" i="1"/>
  <c r="AK217" i="1"/>
  <c r="AJ217" i="1"/>
  <c r="AI217" i="1"/>
  <c r="AG217" i="1"/>
  <c r="AF217" i="1"/>
  <c r="AE217" i="1"/>
  <c r="AD217" i="1"/>
  <c r="AC217" i="1"/>
  <c r="Z217" i="1"/>
  <c r="Y217" i="1"/>
  <c r="X217" i="1"/>
  <c r="W217" i="1"/>
  <c r="V217" i="1"/>
  <c r="U217" i="1"/>
  <c r="T217" i="1"/>
  <c r="S217" i="1"/>
  <c r="R217" i="1"/>
  <c r="Q217" i="1"/>
  <c r="O217" i="1"/>
  <c r="N217" i="1"/>
  <c r="M217" i="1"/>
  <c r="L217" i="1"/>
  <c r="K217" i="1"/>
  <c r="H217" i="1"/>
  <c r="G217" i="1"/>
  <c r="F217" i="1"/>
  <c r="E217" i="1"/>
  <c r="D217" i="1"/>
  <c r="C217" i="1"/>
  <c r="B217" i="1"/>
  <c r="CG206" i="1"/>
  <c r="CG208" i="1" s="1"/>
  <c r="CF206" i="1"/>
  <c r="CF208" i="1" s="1"/>
  <c r="CE206" i="1"/>
  <c r="CE208" i="1" s="1"/>
  <c r="DA203" i="1"/>
  <c r="ES195" i="1"/>
  <c r="ER195" i="1"/>
  <c r="EQ195" i="1"/>
  <c r="ES194" i="1"/>
  <c r="ER194" i="1"/>
  <c r="EQ194" i="1"/>
  <c r="CY193" i="1"/>
  <c r="CX193" i="1"/>
  <c r="CM193" i="1"/>
  <c r="CL193" i="1"/>
  <c r="CA193" i="1"/>
  <c r="BZ193" i="1"/>
  <c r="BO193" i="1"/>
  <c r="BN193" i="1"/>
  <c r="BC193" i="1"/>
  <c r="BB193" i="1"/>
  <c r="AQ193" i="1"/>
  <c r="AP193" i="1"/>
  <c r="EK192" i="1"/>
  <c r="EF192" i="1"/>
  <c r="EE192" i="1"/>
  <c r="DY192" i="1"/>
  <c r="DT192" i="1"/>
  <c r="DS192" i="1"/>
  <c r="DM192" i="1"/>
  <c r="DH192" i="1"/>
  <c r="DG192" i="1"/>
  <c r="DA192" i="1"/>
  <c r="CV192" i="1"/>
  <c r="CU192" i="1"/>
  <c r="CO192" i="1"/>
  <c r="CJ192" i="1"/>
  <c r="CI192" i="1"/>
  <c r="CC192" i="1"/>
  <c r="BX192" i="1"/>
  <c r="BW192" i="1"/>
  <c r="BQ192" i="1"/>
  <c r="BL192" i="1"/>
  <c r="BK192" i="1"/>
  <c r="BE192" i="1"/>
  <c r="AZ192" i="1"/>
  <c r="AY192" i="1"/>
  <c r="AS192" i="1"/>
  <c r="AN192" i="1"/>
  <c r="AM192" i="1"/>
  <c r="ES191" i="1"/>
  <c r="ER191" i="1"/>
  <c r="EQ191" i="1"/>
  <c r="DG191" i="1"/>
  <c r="DF191" i="1"/>
  <c r="DE191" i="1"/>
  <c r="CY191" i="1"/>
  <c r="CU191" i="1"/>
  <c r="DF194" i="1" s="1"/>
  <c r="CT191" i="1"/>
  <c r="CS191" i="1"/>
  <c r="CM191" i="1"/>
  <c r="CI191" i="1"/>
  <c r="CH191" i="1"/>
  <c r="CG191" i="1"/>
  <c r="CA191" i="1"/>
  <c r="BW191" i="1"/>
  <c r="BV191" i="1"/>
  <c r="BU191" i="1"/>
  <c r="BO191" i="1"/>
  <c r="BK191" i="1"/>
  <c r="BV194" i="1" s="1"/>
  <c r="BJ191" i="1"/>
  <c r="BI191" i="1"/>
  <c r="BC191" i="1"/>
  <c r="AY191" i="1"/>
  <c r="AX191" i="1"/>
  <c r="AW191" i="1"/>
  <c r="AQ191" i="1"/>
  <c r="AM191" i="1"/>
  <c r="AL191" i="1"/>
  <c r="DJ189" i="1"/>
  <c r="DK189" i="1" s="1"/>
  <c r="DL189" i="1" s="1"/>
  <c r="DM189" i="1" s="1"/>
  <c r="DN189" i="1" s="1"/>
  <c r="DO189" i="1" s="1"/>
  <c r="DP189" i="1" s="1"/>
  <c r="DQ189" i="1" s="1"/>
  <c r="DI189" i="1"/>
  <c r="DH189" i="1"/>
  <c r="DG189" i="1"/>
  <c r="DF189" i="1"/>
  <c r="DM191" i="1"/>
  <c r="DL191" i="1"/>
  <c r="DA191" i="1"/>
  <c r="CZ191" i="1"/>
  <c r="CO191" i="1"/>
  <c r="CZ194" i="1" s="1"/>
  <c r="CN191" i="1"/>
  <c r="CC191" i="1"/>
  <c r="CN194" i="1" s="1"/>
  <c r="CB191" i="1"/>
  <c r="BQ191" i="1"/>
  <c r="CB194" i="1" s="1"/>
  <c r="BP191" i="1"/>
  <c r="BE191" i="1"/>
  <c r="BP194" i="1" s="1"/>
  <c r="BD191" i="1"/>
  <c r="AS191" i="1"/>
  <c r="BD194" i="1" s="1"/>
  <c r="AR191" i="1"/>
  <c r="AK187" i="1"/>
  <c r="ES186" i="1"/>
  <c r="ER186" i="1"/>
  <c r="EQ186" i="1"/>
  <c r="DD191" i="1"/>
  <c r="DC191" i="1"/>
  <c r="DB191" i="1"/>
  <c r="CX191" i="1"/>
  <c r="CW191" i="1"/>
  <c r="CV191" i="1"/>
  <c r="CR191" i="1"/>
  <c r="CQ191" i="1"/>
  <c r="CP191" i="1"/>
  <c r="CL191" i="1"/>
  <c r="CK191" i="1"/>
  <c r="CJ191" i="1"/>
  <c r="CF191" i="1"/>
  <c r="CE191" i="1"/>
  <c r="CD191" i="1"/>
  <c r="BZ191" i="1"/>
  <c r="BY191" i="1"/>
  <c r="BX191" i="1"/>
  <c r="BT191" i="1"/>
  <c r="BS191" i="1"/>
  <c r="BR191" i="1"/>
  <c r="BN191" i="1"/>
  <c r="BM191" i="1"/>
  <c r="BL191" i="1"/>
  <c r="BH191" i="1"/>
  <c r="BG191" i="1"/>
  <c r="BF191" i="1"/>
  <c r="BB191" i="1"/>
  <c r="BA191" i="1"/>
  <c r="AZ191" i="1"/>
  <c r="AV191" i="1"/>
  <c r="AU191" i="1"/>
  <c r="AT191" i="1"/>
  <c r="AP191" i="1"/>
  <c r="AO191" i="1"/>
  <c r="AN191" i="1"/>
  <c r="EL184" i="1"/>
  <c r="EB184" i="1"/>
  <c r="DT184" i="1"/>
  <c r="DJ184" i="1"/>
  <c r="DB184" i="1"/>
  <c r="CR184" i="1"/>
  <c r="CJ184" i="1"/>
  <c r="BZ184" i="1"/>
  <c r="BR184" i="1"/>
  <c r="BH184" i="1"/>
  <c r="AZ184" i="1"/>
  <c r="AP184" i="1"/>
  <c r="AH184" i="1"/>
  <c r="X184" i="1"/>
  <c r="P184" i="1"/>
  <c r="EQ185" i="1" s="1"/>
  <c r="EO192" i="1"/>
  <c r="EN192" i="1"/>
  <c r="EJ192" i="1"/>
  <c r="EI192" i="1"/>
  <c r="EH192" i="1"/>
  <c r="EC192" i="1"/>
  <c r="EB192" i="1"/>
  <c r="EJ184" i="1"/>
  <c r="DX192" i="1"/>
  <c r="DW192" i="1"/>
  <c r="DV192" i="1"/>
  <c r="ED184" i="1"/>
  <c r="DQ192" i="1"/>
  <c r="DP192" i="1"/>
  <c r="DX184" i="1"/>
  <c r="DW184" i="1"/>
  <c r="DK192" i="1"/>
  <c r="DJ192" i="1"/>
  <c r="DR184" i="1"/>
  <c r="DF193" i="1"/>
  <c r="DE192" i="1"/>
  <c r="DD192" i="1"/>
  <c r="DL184" i="1"/>
  <c r="CZ192" i="1"/>
  <c r="CY192" i="1"/>
  <c r="CX192" i="1"/>
  <c r="DF184" i="1"/>
  <c r="CT193" i="1"/>
  <c r="CS192" i="1"/>
  <c r="CR192" i="1"/>
  <c r="CZ184" i="1"/>
  <c r="CN192" i="1"/>
  <c r="CM192" i="1"/>
  <c r="CL192" i="1"/>
  <c r="CT184" i="1"/>
  <c r="CH193" i="1"/>
  <c r="CG192" i="1"/>
  <c r="CF192" i="1"/>
  <c r="CN184" i="1"/>
  <c r="CM184" i="1"/>
  <c r="CA192" i="1"/>
  <c r="BZ192" i="1"/>
  <c r="CH184" i="1"/>
  <c r="BV193" i="1"/>
  <c r="BU192" i="1"/>
  <c r="BT192" i="1"/>
  <c r="CB184" i="1"/>
  <c r="BP192" i="1"/>
  <c r="BO192" i="1"/>
  <c r="BN192" i="1"/>
  <c r="BV184" i="1"/>
  <c r="BJ193" i="1"/>
  <c r="BI192" i="1"/>
  <c r="BH192" i="1"/>
  <c r="BP184" i="1"/>
  <c r="BD192" i="1"/>
  <c r="BC192" i="1"/>
  <c r="BB192" i="1"/>
  <c r="BJ184" i="1"/>
  <c r="AX193" i="1"/>
  <c r="AW192" i="1"/>
  <c r="AV192" i="1"/>
  <c r="BD184" i="1"/>
  <c r="BC184" i="1"/>
  <c r="AQ192" i="1"/>
  <c r="AP192" i="1"/>
  <c r="AX184" i="1"/>
  <c r="AL193" i="1"/>
  <c r="AV184" i="1"/>
  <c r="AU184" i="1"/>
  <c r="AT184" i="1"/>
  <c r="AR184" i="1"/>
  <c r="AQ184" i="1"/>
  <c r="AN184" i="1"/>
  <c r="AL184" i="1"/>
  <c r="AK184" i="1"/>
  <c r="AJ184" i="1"/>
  <c r="AF184" i="1"/>
  <c r="AE184" i="1"/>
  <c r="AD184" i="1"/>
  <c r="AC184" i="1"/>
  <c r="AB184" i="1"/>
  <c r="Z184" i="1"/>
  <c r="Y184" i="1"/>
  <c r="V184" i="1"/>
  <c r="T184" i="1"/>
  <c r="S184" i="1"/>
  <c r="R184" i="1"/>
  <c r="N184" i="1"/>
  <c r="M184" i="1"/>
  <c r="EQ184" i="1" s="1"/>
  <c r="DA182" i="1"/>
  <c r="EM171" i="1"/>
  <c r="EG171" i="1"/>
  <c r="EF171" i="1"/>
  <c r="EE171" i="1"/>
  <c r="EA171" i="1"/>
  <c r="DU171" i="1"/>
  <c r="DT171" i="1"/>
  <c r="DS171" i="1"/>
  <c r="DO171" i="1"/>
  <c r="DI171" i="1"/>
  <c r="DH171" i="1"/>
  <c r="DG171" i="1"/>
  <c r="DC171" i="1"/>
  <c r="CW171" i="1"/>
  <c r="CV171" i="1"/>
  <c r="CU171" i="1"/>
  <c r="CQ171" i="1"/>
  <c r="CK171" i="1"/>
  <c r="CJ171" i="1"/>
  <c r="CI171" i="1"/>
  <c r="CE171" i="1"/>
  <c r="BY171" i="1"/>
  <c r="BX171" i="1"/>
  <c r="BW171" i="1"/>
  <c r="BS171" i="1"/>
  <c r="BM171" i="1"/>
  <c r="BL171" i="1"/>
  <c r="BK171" i="1"/>
  <c r="BG171" i="1"/>
  <c r="BA171" i="1"/>
  <c r="AZ171" i="1"/>
  <c r="AY171" i="1"/>
  <c r="AU171" i="1"/>
  <c r="AO171" i="1"/>
  <c r="AN171" i="1"/>
  <c r="AM171" i="1"/>
  <c r="AI171" i="1"/>
  <c r="AC171" i="1"/>
  <c r="AB171" i="1"/>
  <c r="AA171" i="1"/>
  <c r="W171" i="1"/>
  <c r="Q171" i="1"/>
  <c r="P171" i="1"/>
  <c r="O171" i="1"/>
  <c r="K171" i="1"/>
  <c r="E171" i="1"/>
  <c r="D171" i="1"/>
  <c r="C171" i="1"/>
  <c r="EO168" i="1"/>
  <c r="EO171" i="1" s="1"/>
  <c r="EN168" i="1"/>
  <c r="EN171" i="1" s="1"/>
  <c r="EM168" i="1"/>
  <c r="EL168" i="1"/>
  <c r="EL171" i="1" s="1"/>
  <c r="EK168" i="1"/>
  <c r="EK171" i="1" s="1"/>
  <c r="EJ168" i="1"/>
  <c r="EJ171" i="1" s="1"/>
  <c r="EI168" i="1"/>
  <c r="EI171" i="1" s="1"/>
  <c r="EH168" i="1"/>
  <c r="EH171" i="1" s="1"/>
  <c r="EG168" i="1"/>
  <c r="EF168" i="1"/>
  <c r="EE168" i="1"/>
  <c r="ED168" i="1"/>
  <c r="ED171" i="1" s="1"/>
  <c r="EC168" i="1"/>
  <c r="EC171" i="1" s="1"/>
  <c r="EB168" i="1"/>
  <c r="EB171" i="1" s="1"/>
  <c r="EA168" i="1"/>
  <c r="DZ168" i="1"/>
  <c r="DZ171" i="1" s="1"/>
  <c r="DY168" i="1"/>
  <c r="DY171" i="1" s="1"/>
  <c r="DX168" i="1"/>
  <c r="DX171" i="1" s="1"/>
  <c r="DW168" i="1"/>
  <c r="DW171" i="1" s="1"/>
  <c r="DV168" i="1"/>
  <c r="DV171" i="1" s="1"/>
  <c r="DU168" i="1"/>
  <c r="DT168" i="1"/>
  <c r="DS168" i="1"/>
  <c r="DR168" i="1"/>
  <c r="DR171" i="1" s="1"/>
  <c r="DQ168" i="1"/>
  <c r="DQ171" i="1" s="1"/>
  <c r="DP168" i="1"/>
  <c r="DP171" i="1" s="1"/>
  <c r="DO168" i="1"/>
  <c r="DN168" i="1"/>
  <c r="DN171" i="1" s="1"/>
  <c r="DM168" i="1"/>
  <c r="DM171" i="1" s="1"/>
  <c r="DL168" i="1"/>
  <c r="DL171" i="1" s="1"/>
  <c r="DK168" i="1"/>
  <c r="DK171" i="1" s="1"/>
  <c r="DJ168" i="1"/>
  <c r="DJ171" i="1" s="1"/>
  <c r="DI168" i="1"/>
  <c r="DH168" i="1"/>
  <c r="DG168" i="1"/>
  <c r="DF168" i="1"/>
  <c r="DF171" i="1" s="1"/>
  <c r="DE168" i="1"/>
  <c r="DE171" i="1" s="1"/>
  <c r="DD168" i="1"/>
  <c r="DD171" i="1" s="1"/>
  <c r="DC168" i="1"/>
  <c r="DB168" i="1"/>
  <c r="DB171" i="1" s="1"/>
  <c r="DA168" i="1"/>
  <c r="DA171" i="1" s="1"/>
  <c r="CZ168" i="1"/>
  <c r="CZ171" i="1" s="1"/>
  <c r="CY168" i="1"/>
  <c r="CY171" i="1" s="1"/>
  <c r="CX168" i="1"/>
  <c r="CX171" i="1" s="1"/>
  <c r="CW168" i="1"/>
  <c r="CV168" i="1"/>
  <c r="CU168" i="1"/>
  <c r="CT168" i="1"/>
  <c r="CT171" i="1" s="1"/>
  <c r="CS168" i="1"/>
  <c r="CS171" i="1" s="1"/>
  <c r="CR168" i="1"/>
  <c r="CR171" i="1" s="1"/>
  <c r="CQ168" i="1"/>
  <c r="CP168" i="1"/>
  <c r="CP171" i="1" s="1"/>
  <c r="CO168" i="1"/>
  <c r="CO171" i="1" s="1"/>
  <c r="CN168" i="1"/>
  <c r="CN171" i="1" s="1"/>
  <c r="CM168" i="1"/>
  <c r="CM171" i="1" s="1"/>
  <c r="CL168" i="1"/>
  <c r="CL171" i="1" s="1"/>
  <c r="CK168" i="1"/>
  <c r="CJ168" i="1"/>
  <c r="CI168" i="1"/>
  <c r="CH168" i="1"/>
  <c r="CH171" i="1" s="1"/>
  <c r="CG168" i="1"/>
  <c r="CG171" i="1" s="1"/>
  <c r="CF168" i="1"/>
  <c r="CF171" i="1" s="1"/>
  <c r="CE168" i="1"/>
  <c r="CD168" i="1"/>
  <c r="CD171" i="1" s="1"/>
  <c r="CC168" i="1"/>
  <c r="CC171" i="1" s="1"/>
  <c r="CB168" i="1"/>
  <c r="CB171" i="1" s="1"/>
  <c r="CA168" i="1"/>
  <c r="CA171" i="1" s="1"/>
  <c r="BZ168" i="1"/>
  <c r="BZ171" i="1" s="1"/>
  <c r="BY168" i="1"/>
  <c r="BX168" i="1"/>
  <c r="BW168" i="1"/>
  <c r="BV168" i="1"/>
  <c r="BV171" i="1" s="1"/>
  <c r="BU168" i="1"/>
  <c r="BU171" i="1" s="1"/>
  <c r="BT168" i="1"/>
  <c r="BT171" i="1" s="1"/>
  <c r="BS168" i="1"/>
  <c r="BR168" i="1"/>
  <c r="BR171" i="1" s="1"/>
  <c r="BQ168" i="1"/>
  <c r="BQ171" i="1" s="1"/>
  <c r="BP168" i="1"/>
  <c r="BP171" i="1" s="1"/>
  <c r="BO168" i="1"/>
  <c r="BO171" i="1" s="1"/>
  <c r="BN168" i="1"/>
  <c r="BN171" i="1" s="1"/>
  <c r="BM168" i="1"/>
  <c r="BL168" i="1"/>
  <c r="BK168" i="1"/>
  <c r="BJ168" i="1"/>
  <c r="BJ171" i="1" s="1"/>
  <c r="BI168" i="1"/>
  <c r="BI171" i="1" s="1"/>
  <c r="BH168" i="1"/>
  <c r="BH171" i="1" s="1"/>
  <c r="BG168" i="1"/>
  <c r="BF168" i="1"/>
  <c r="BF171" i="1" s="1"/>
  <c r="BE168" i="1"/>
  <c r="BE171" i="1" s="1"/>
  <c r="BD168" i="1"/>
  <c r="BD171" i="1" s="1"/>
  <c r="BC168" i="1"/>
  <c r="BC171" i="1" s="1"/>
  <c r="BB168" i="1"/>
  <c r="BB171" i="1" s="1"/>
  <c r="BA168" i="1"/>
  <c r="AZ168" i="1"/>
  <c r="AY168" i="1"/>
  <c r="AX168" i="1"/>
  <c r="AX171" i="1" s="1"/>
  <c r="AW168" i="1"/>
  <c r="AW171" i="1" s="1"/>
  <c r="AV168" i="1"/>
  <c r="AV171" i="1" s="1"/>
  <c r="AU168" i="1"/>
  <c r="AT168" i="1"/>
  <c r="AT171" i="1" s="1"/>
  <c r="AS168" i="1"/>
  <c r="AS171" i="1" s="1"/>
  <c r="AR168" i="1"/>
  <c r="AR171" i="1" s="1"/>
  <c r="AQ168" i="1"/>
  <c r="AQ171" i="1" s="1"/>
  <c r="AP168" i="1"/>
  <c r="AP171" i="1" s="1"/>
  <c r="AO168" i="1"/>
  <c r="AN168" i="1"/>
  <c r="AM168" i="1"/>
  <c r="AL168" i="1"/>
  <c r="AL171" i="1" s="1"/>
  <c r="AK168" i="1"/>
  <c r="AK171" i="1" s="1"/>
  <c r="AJ168" i="1"/>
  <c r="AJ171" i="1" s="1"/>
  <c r="AI168" i="1"/>
  <c r="AH168" i="1"/>
  <c r="AH171" i="1" s="1"/>
  <c r="AG168" i="1"/>
  <c r="AG171" i="1" s="1"/>
  <c r="AF168" i="1"/>
  <c r="AF171" i="1" s="1"/>
  <c r="AE168" i="1"/>
  <c r="AE171" i="1" s="1"/>
  <c r="AD168" i="1"/>
  <c r="AD171" i="1" s="1"/>
  <c r="AC168" i="1"/>
  <c r="AB168" i="1"/>
  <c r="AA168" i="1"/>
  <c r="Z168" i="1"/>
  <c r="Z171" i="1" s="1"/>
  <c r="Y168" i="1"/>
  <c r="Y171" i="1" s="1"/>
  <c r="X168" i="1"/>
  <c r="X171" i="1" s="1"/>
  <c r="W168" i="1"/>
  <c r="V168" i="1"/>
  <c r="V171" i="1" s="1"/>
  <c r="U168" i="1"/>
  <c r="U171" i="1" s="1"/>
  <c r="T168" i="1"/>
  <c r="T171" i="1" s="1"/>
  <c r="S168" i="1"/>
  <c r="S171" i="1" s="1"/>
  <c r="R168" i="1"/>
  <c r="R171" i="1" s="1"/>
  <c r="Q168" i="1"/>
  <c r="P168" i="1"/>
  <c r="O168" i="1"/>
  <c r="N168" i="1"/>
  <c r="N171" i="1" s="1"/>
  <c r="M168" i="1"/>
  <c r="M171" i="1" s="1"/>
  <c r="L168" i="1"/>
  <c r="L171" i="1" s="1"/>
  <c r="K168" i="1"/>
  <c r="J168" i="1"/>
  <c r="J171" i="1" s="1"/>
  <c r="I168" i="1"/>
  <c r="I171" i="1" s="1"/>
  <c r="H168" i="1"/>
  <c r="H171" i="1" s="1"/>
  <c r="G168" i="1"/>
  <c r="G171" i="1" s="1"/>
  <c r="F168" i="1"/>
  <c r="F171" i="1" s="1"/>
  <c r="E168" i="1"/>
  <c r="D168" i="1"/>
  <c r="C168" i="1"/>
  <c r="B168" i="1"/>
  <c r="B171" i="1" s="1"/>
  <c r="A155" i="1"/>
  <c r="A154" i="1"/>
  <c r="A153" i="1"/>
  <c r="A152" i="1"/>
  <c r="AG141" i="1"/>
  <c r="AS141" i="1" s="1"/>
  <c r="BE141" i="1" s="1"/>
  <c r="BQ141" i="1" s="1"/>
  <c r="CC141" i="1" s="1"/>
  <c r="CO141" i="1" s="1"/>
  <c r="DA141" i="1" s="1"/>
  <c r="DM141" i="1" s="1"/>
  <c r="DY141" i="1" s="1"/>
  <c r="EK141" i="1" s="1"/>
  <c r="AF141" i="1"/>
  <c r="AR141" i="1" s="1"/>
  <c r="BD141" i="1" s="1"/>
  <c r="BP141" i="1" s="1"/>
  <c r="CB141" i="1" s="1"/>
  <c r="CN141" i="1" s="1"/>
  <c r="CZ141" i="1" s="1"/>
  <c r="DL141" i="1" s="1"/>
  <c r="DX141" i="1" s="1"/>
  <c r="EJ141" i="1" s="1"/>
  <c r="Y141" i="1"/>
  <c r="AK141" i="1" s="1"/>
  <c r="AW141" i="1" s="1"/>
  <c r="BI141" i="1" s="1"/>
  <c r="BU141" i="1" s="1"/>
  <c r="CG141" i="1" s="1"/>
  <c r="CS141" i="1" s="1"/>
  <c r="DE141" i="1" s="1"/>
  <c r="DQ141" i="1" s="1"/>
  <c r="EC141" i="1" s="1"/>
  <c r="EO141" i="1" s="1"/>
  <c r="X141" i="1"/>
  <c r="AJ141" i="1" s="1"/>
  <c r="AV141" i="1" s="1"/>
  <c r="BH141" i="1" s="1"/>
  <c r="BT141" i="1" s="1"/>
  <c r="CF141" i="1" s="1"/>
  <c r="CR141" i="1" s="1"/>
  <c r="DD141" i="1" s="1"/>
  <c r="DP141" i="1" s="1"/>
  <c r="EB141" i="1" s="1"/>
  <c r="EN141" i="1" s="1"/>
  <c r="W141" i="1"/>
  <c r="AI141" i="1" s="1"/>
  <c r="AU141" i="1" s="1"/>
  <c r="BG141" i="1" s="1"/>
  <c r="BS141" i="1" s="1"/>
  <c r="CE141" i="1" s="1"/>
  <c r="CQ141" i="1" s="1"/>
  <c r="DC141" i="1" s="1"/>
  <c r="DO141" i="1" s="1"/>
  <c r="EA141" i="1" s="1"/>
  <c r="EM141" i="1" s="1"/>
  <c r="V141" i="1"/>
  <c r="AH141" i="1" s="1"/>
  <c r="AT141" i="1" s="1"/>
  <c r="BF141" i="1" s="1"/>
  <c r="BR141" i="1" s="1"/>
  <c r="CD141" i="1" s="1"/>
  <c r="CP141" i="1" s="1"/>
  <c r="DB141" i="1" s="1"/>
  <c r="DN141" i="1" s="1"/>
  <c r="DZ141" i="1" s="1"/>
  <c r="EL141" i="1" s="1"/>
  <c r="U141" i="1"/>
  <c r="T141" i="1"/>
  <c r="S141" i="1"/>
  <c r="AE141" i="1" s="1"/>
  <c r="AQ141" i="1" s="1"/>
  <c r="BC141" i="1" s="1"/>
  <c r="BO141" i="1" s="1"/>
  <c r="CA141" i="1" s="1"/>
  <c r="CM141" i="1" s="1"/>
  <c r="CY141" i="1" s="1"/>
  <c r="DK141" i="1" s="1"/>
  <c r="DW141" i="1" s="1"/>
  <c r="EI141" i="1" s="1"/>
  <c r="R141" i="1"/>
  <c r="AD141" i="1" s="1"/>
  <c r="AP141" i="1" s="1"/>
  <c r="BB141" i="1" s="1"/>
  <c r="BN141" i="1" s="1"/>
  <c r="BZ141" i="1" s="1"/>
  <c r="CL141" i="1" s="1"/>
  <c r="CX141" i="1" s="1"/>
  <c r="DJ141" i="1" s="1"/>
  <c r="DV141" i="1" s="1"/>
  <c r="EH141" i="1" s="1"/>
  <c r="Q141" i="1"/>
  <c r="AC141" i="1" s="1"/>
  <c r="AO141" i="1" s="1"/>
  <c r="BA141" i="1" s="1"/>
  <c r="BM141" i="1" s="1"/>
  <c r="BY141" i="1" s="1"/>
  <c r="CK141" i="1" s="1"/>
  <c r="CW141" i="1" s="1"/>
  <c r="DI141" i="1" s="1"/>
  <c r="DU141" i="1" s="1"/>
  <c r="EG141" i="1" s="1"/>
  <c r="P141" i="1"/>
  <c r="AB141" i="1" s="1"/>
  <c r="AN141" i="1" s="1"/>
  <c r="AZ141" i="1" s="1"/>
  <c r="BL141" i="1" s="1"/>
  <c r="BX141" i="1" s="1"/>
  <c r="CJ141" i="1" s="1"/>
  <c r="CV141" i="1" s="1"/>
  <c r="DH141" i="1" s="1"/>
  <c r="DT141" i="1" s="1"/>
  <c r="EF141" i="1" s="1"/>
  <c r="O141" i="1"/>
  <c r="AA141" i="1" s="1"/>
  <c r="AM141" i="1" s="1"/>
  <c r="AY141" i="1" s="1"/>
  <c r="BK141" i="1" s="1"/>
  <c r="BW141" i="1" s="1"/>
  <c r="CI141" i="1" s="1"/>
  <c r="CU141" i="1" s="1"/>
  <c r="DG141" i="1" s="1"/>
  <c r="DS141" i="1" s="1"/>
  <c r="EE141" i="1" s="1"/>
  <c r="N141" i="1"/>
  <c r="Z141" i="1" s="1"/>
  <c r="AL141" i="1" s="1"/>
  <c r="AX141" i="1" s="1"/>
  <c r="BJ141" i="1" s="1"/>
  <c r="BV141" i="1" s="1"/>
  <c r="CH141" i="1" s="1"/>
  <c r="CT141" i="1" s="1"/>
  <c r="DF141" i="1" s="1"/>
  <c r="DR141" i="1" s="1"/>
  <c r="ED141" i="1" s="1"/>
  <c r="EX132" i="1"/>
  <c r="EW132" i="1"/>
  <c r="EX131" i="1"/>
  <c r="EW131" i="1"/>
  <c r="EX121" i="1"/>
  <c r="EW121" i="1"/>
  <c r="EX116" i="1"/>
  <c r="EW116" i="1"/>
  <c r="A116" i="1"/>
  <c r="EY115" i="1"/>
  <c r="EX115" i="1"/>
  <c r="A115" i="1"/>
  <c r="ER114" i="1"/>
  <c r="A114" i="1"/>
  <c r="A113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EB110" i="1"/>
  <c r="EA110" i="1"/>
  <c r="DZ110" i="1"/>
  <c r="DY110" i="1"/>
  <c r="DX110" i="1"/>
  <c r="DW110" i="1"/>
  <c r="DV110" i="1"/>
  <c r="DU110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N96" i="1"/>
  <c r="FM96" i="1"/>
  <c r="FH96" i="1"/>
  <c r="FG96" i="1"/>
  <c r="FO96" i="1"/>
  <c r="FB96" i="1"/>
  <c r="FA96" i="1"/>
  <c r="EZ96" i="1"/>
  <c r="FL96" i="1"/>
  <c r="FK96" i="1"/>
  <c r="FJ96" i="1"/>
  <c r="FI96" i="1"/>
  <c r="EV96" i="1"/>
  <c r="EU96" i="1"/>
  <c r="ET96" i="1"/>
  <c r="FF96" i="1"/>
  <c r="FE96" i="1"/>
  <c r="FD96" i="1"/>
  <c r="FI91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X91" i="1"/>
  <c r="DW91" i="1"/>
  <c r="DV91" i="1"/>
  <c r="DU91" i="1"/>
  <c r="DT91" i="1"/>
  <c r="DS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L91" i="1"/>
  <c r="K91" i="1"/>
  <c r="J91" i="1"/>
  <c r="I91" i="1"/>
  <c r="H91" i="1"/>
  <c r="G91" i="1"/>
  <c r="F91" i="1"/>
  <c r="E91" i="1"/>
  <c r="D91" i="1"/>
  <c r="C91" i="1"/>
  <c r="B91" i="1"/>
  <c r="FO90" i="1"/>
  <c r="FN90" i="1"/>
  <c r="FM90" i="1"/>
  <c r="FL90" i="1"/>
  <c r="FK90" i="1"/>
  <c r="FJ90" i="1"/>
  <c r="FI90" i="1"/>
  <c r="FH90" i="1"/>
  <c r="FG90" i="1"/>
  <c r="FF90" i="1"/>
  <c r="FE90" i="1"/>
  <c r="FD90" i="1"/>
  <c r="FB90" i="1"/>
  <c r="FB132" i="1" s="1"/>
  <c r="FA90" i="1"/>
  <c r="FA132" i="1" s="1"/>
  <c r="EZ90" i="1"/>
  <c r="EZ132" i="1" s="1"/>
  <c r="EY90" i="1"/>
  <c r="EY132" i="1" s="1"/>
  <c r="EX90" i="1"/>
  <c r="EW90" i="1"/>
  <c r="EV90" i="1"/>
  <c r="EV132" i="1" s="1"/>
  <c r="EU90" i="1"/>
  <c r="EU132" i="1" s="1"/>
  <c r="ET90" i="1"/>
  <c r="ET132" i="1" s="1"/>
  <c r="ES90" i="1"/>
  <c r="ES132" i="1" s="1"/>
  <c r="ER90" i="1"/>
  <c r="ER132" i="1" s="1"/>
  <c r="EQ90" i="1"/>
  <c r="FO89" i="1"/>
  <c r="FO91" i="1" s="1"/>
  <c r="FN89" i="1"/>
  <c r="FN91" i="1" s="1"/>
  <c r="FM89" i="1"/>
  <c r="FM91" i="1" s="1"/>
  <c r="FL89" i="1"/>
  <c r="FL91" i="1" s="1"/>
  <c r="FK89" i="1"/>
  <c r="FK91" i="1" s="1"/>
  <c r="FJ89" i="1"/>
  <c r="FJ91" i="1" s="1"/>
  <c r="FI89" i="1"/>
  <c r="FH89" i="1"/>
  <c r="FH91" i="1" s="1"/>
  <c r="FB89" i="1"/>
  <c r="FB131" i="1" s="1"/>
  <c r="FA89" i="1"/>
  <c r="FA131" i="1" s="1"/>
  <c r="EZ89" i="1"/>
  <c r="EZ131" i="1" s="1"/>
  <c r="EY89" i="1"/>
  <c r="EY131" i="1" s="1"/>
  <c r="EX89" i="1"/>
  <c r="EX91" i="1" s="1"/>
  <c r="EW89" i="1"/>
  <c r="EW91" i="1" s="1"/>
  <c r="EV89" i="1"/>
  <c r="EV131" i="1" s="1"/>
  <c r="K89" i="1"/>
  <c r="L89" i="1" s="1"/>
  <c r="M89" i="1" s="1"/>
  <c r="FD89" i="1" s="1"/>
  <c r="FD91" i="1" s="1"/>
  <c r="FO84" i="1"/>
  <c r="FN84" i="1"/>
  <c r="FM84" i="1"/>
  <c r="FE84" i="1"/>
  <c r="FD84" i="1"/>
  <c r="FB84" i="1"/>
  <c r="ET84" i="1"/>
  <c r="ET126" i="1" s="1"/>
  <c r="ER84" i="1"/>
  <c r="ER126" i="1" s="1"/>
  <c r="EQ84" i="1"/>
  <c r="EQ126" i="1" s="1"/>
  <c r="FA84" i="1"/>
  <c r="EZ84" i="1"/>
  <c r="FL84" i="1"/>
  <c r="FK84" i="1"/>
  <c r="FJ84" i="1"/>
  <c r="FI84" i="1"/>
  <c r="EV84" i="1"/>
  <c r="FH84" i="1"/>
  <c r="EU84" i="1"/>
  <c r="FG84" i="1"/>
  <c r="FF84" i="1"/>
  <c r="FI80" i="1"/>
  <c r="EI80" i="1"/>
  <c r="EH80" i="1"/>
  <c r="DW80" i="1"/>
  <c r="DV80" i="1"/>
  <c r="DK80" i="1"/>
  <c r="DJ80" i="1"/>
  <c r="CY80" i="1"/>
  <c r="CX80" i="1"/>
  <c r="CM80" i="1"/>
  <c r="CL80" i="1"/>
  <c r="CA80" i="1"/>
  <c r="BZ80" i="1"/>
  <c r="BO80" i="1"/>
  <c r="BN80" i="1"/>
  <c r="BC80" i="1"/>
  <c r="BB80" i="1"/>
  <c r="AQ80" i="1"/>
  <c r="AP80" i="1"/>
  <c r="AE80" i="1"/>
  <c r="AD80" i="1"/>
  <c r="S80" i="1"/>
  <c r="R80" i="1"/>
  <c r="G80" i="1"/>
  <c r="F80" i="1"/>
  <c r="FO79" i="1"/>
  <c r="FN79" i="1"/>
  <c r="FM79" i="1"/>
  <c r="FL79" i="1"/>
  <c r="FK79" i="1"/>
  <c r="FJ79" i="1"/>
  <c r="FI79" i="1"/>
  <c r="FH79" i="1"/>
  <c r="FG79" i="1"/>
  <c r="FF79" i="1"/>
  <c r="FB79" i="1"/>
  <c r="FB121" i="1" s="1"/>
  <c r="FA79" i="1"/>
  <c r="FA121" i="1" s="1"/>
  <c r="EZ79" i="1"/>
  <c r="EZ121" i="1" s="1"/>
  <c r="EY79" i="1"/>
  <c r="EY121" i="1" s="1"/>
  <c r="EX79" i="1"/>
  <c r="EW79" i="1"/>
  <c r="EV79" i="1"/>
  <c r="EV121" i="1" s="1"/>
  <c r="EU79" i="1"/>
  <c r="EU121" i="1" s="1"/>
  <c r="ET79" i="1"/>
  <c r="ET121" i="1" s="1"/>
  <c r="AE79" i="1"/>
  <c r="AD79" i="1"/>
  <c r="AC79" i="1"/>
  <c r="AB79" i="1"/>
  <c r="AA79" i="1"/>
  <c r="Z79" i="1"/>
  <c r="Y79" i="1"/>
  <c r="FE79" i="1" s="1"/>
  <c r="X79" i="1"/>
  <c r="W79" i="1"/>
  <c r="V79" i="1"/>
  <c r="U79" i="1"/>
  <c r="T79" i="1"/>
  <c r="S79" i="1"/>
  <c r="R79" i="1"/>
  <c r="Q79" i="1"/>
  <c r="P79" i="1"/>
  <c r="O79" i="1"/>
  <c r="N79" i="1"/>
  <c r="M79" i="1"/>
  <c r="FD79" i="1" s="1"/>
  <c r="L79" i="1"/>
  <c r="K79" i="1"/>
  <c r="J79" i="1"/>
  <c r="I79" i="1"/>
  <c r="H79" i="1"/>
  <c r="G79" i="1"/>
  <c r="F79" i="1"/>
  <c r="E79" i="1"/>
  <c r="D79" i="1"/>
  <c r="C79" i="1"/>
  <c r="B79" i="1"/>
  <c r="FN78" i="1"/>
  <c r="FN80" i="1" s="1"/>
  <c r="FM78" i="1"/>
  <c r="FM80" i="1" s="1"/>
  <c r="FI78" i="1"/>
  <c r="EO78" i="1"/>
  <c r="EO80" i="1" s="1"/>
  <c r="EN78" i="1"/>
  <c r="EN80" i="1" s="1"/>
  <c r="EM78" i="1"/>
  <c r="EM80" i="1" s="1"/>
  <c r="EL78" i="1"/>
  <c r="EL80" i="1" s="1"/>
  <c r="EK78" i="1"/>
  <c r="EK80" i="1" s="1"/>
  <c r="EJ78" i="1"/>
  <c r="EJ80" i="1" s="1"/>
  <c r="EI78" i="1"/>
  <c r="EH78" i="1"/>
  <c r="EG78" i="1"/>
  <c r="EG80" i="1" s="1"/>
  <c r="EF78" i="1"/>
  <c r="EF80" i="1" s="1"/>
  <c r="EE78" i="1"/>
  <c r="EE80" i="1" s="1"/>
  <c r="ED78" i="1"/>
  <c r="ED80" i="1" s="1"/>
  <c r="EC78" i="1"/>
  <c r="EC80" i="1" s="1"/>
  <c r="EB78" i="1"/>
  <c r="EB80" i="1" s="1"/>
  <c r="EA78" i="1"/>
  <c r="EA80" i="1" s="1"/>
  <c r="DZ78" i="1"/>
  <c r="DZ80" i="1" s="1"/>
  <c r="DY78" i="1"/>
  <c r="DY80" i="1" s="1"/>
  <c r="DX78" i="1"/>
  <c r="DX80" i="1" s="1"/>
  <c r="DW78" i="1"/>
  <c r="DV78" i="1"/>
  <c r="DU78" i="1"/>
  <c r="DU80" i="1" s="1"/>
  <c r="DT78" i="1"/>
  <c r="DT80" i="1" s="1"/>
  <c r="DS78" i="1"/>
  <c r="DS80" i="1" s="1"/>
  <c r="DR78" i="1"/>
  <c r="DR80" i="1" s="1"/>
  <c r="DQ78" i="1"/>
  <c r="DQ80" i="1" s="1"/>
  <c r="DP78" i="1"/>
  <c r="DP80" i="1" s="1"/>
  <c r="DO78" i="1"/>
  <c r="DO80" i="1" s="1"/>
  <c r="DN78" i="1"/>
  <c r="DN80" i="1" s="1"/>
  <c r="DM78" i="1"/>
  <c r="DM80" i="1" s="1"/>
  <c r="DL78" i="1"/>
  <c r="DL80" i="1" s="1"/>
  <c r="DK78" i="1"/>
  <c r="DJ78" i="1"/>
  <c r="DI78" i="1"/>
  <c r="DI80" i="1" s="1"/>
  <c r="DH78" i="1"/>
  <c r="DH80" i="1" s="1"/>
  <c r="DG78" i="1"/>
  <c r="DG80" i="1" s="1"/>
  <c r="DF78" i="1"/>
  <c r="DF80" i="1" s="1"/>
  <c r="DE78" i="1"/>
  <c r="FL78" i="1" s="1"/>
  <c r="FL80" i="1" s="1"/>
  <c r="DD78" i="1"/>
  <c r="DD80" i="1" s="1"/>
  <c r="DC78" i="1"/>
  <c r="DC80" i="1" s="1"/>
  <c r="DB78" i="1"/>
  <c r="DB80" i="1" s="1"/>
  <c r="DA78" i="1"/>
  <c r="DA80" i="1" s="1"/>
  <c r="CZ78" i="1"/>
  <c r="CZ80" i="1" s="1"/>
  <c r="CY78" i="1"/>
  <c r="CX78" i="1"/>
  <c r="CW78" i="1"/>
  <c r="CW80" i="1" s="1"/>
  <c r="CV78" i="1"/>
  <c r="CV80" i="1" s="1"/>
  <c r="CU78" i="1"/>
  <c r="CU80" i="1" s="1"/>
  <c r="CT78" i="1"/>
  <c r="CS78" i="1"/>
  <c r="FK78" i="1" s="1"/>
  <c r="FK80" i="1" s="1"/>
  <c r="CR78" i="1"/>
  <c r="CR80" i="1" s="1"/>
  <c r="CQ78" i="1"/>
  <c r="CQ80" i="1" s="1"/>
  <c r="CP78" i="1"/>
  <c r="CP80" i="1" s="1"/>
  <c r="CO78" i="1"/>
  <c r="CO80" i="1" s="1"/>
  <c r="CN78" i="1"/>
  <c r="CN80" i="1" s="1"/>
  <c r="CM78" i="1"/>
  <c r="CL78" i="1"/>
  <c r="CK78" i="1"/>
  <c r="CK80" i="1" s="1"/>
  <c r="CJ78" i="1"/>
  <c r="CJ80" i="1" s="1"/>
  <c r="CI78" i="1"/>
  <c r="CI80" i="1" s="1"/>
  <c r="CH78" i="1"/>
  <c r="CG78" i="1"/>
  <c r="FJ78" i="1" s="1"/>
  <c r="FJ80" i="1" s="1"/>
  <c r="CF78" i="1"/>
  <c r="CF80" i="1" s="1"/>
  <c r="CE78" i="1"/>
  <c r="CE80" i="1" s="1"/>
  <c r="CD78" i="1"/>
  <c r="CD80" i="1" s="1"/>
  <c r="CC78" i="1"/>
  <c r="CC80" i="1" s="1"/>
  <c r="CB78" i="1"/>
  <c r="CB80" i="1" s="1"/>
  <c r="CA78" i="1"/>
  <c r="BZ78" i="1"/>
  <c r="BY78" i="1"/>
  <c r="BY80" i="1" s="1"/>
  <c r="BX78" i="1"/>
  <c r="BX80" i="1" s="1"/>
  <c r="BW78" i="1"/>
  <c r="BW80" i="1" s="1"/>
  <c r="BV78" i="1"/>
  <c r="BV80" i="1" s="1"/>
  <c r="BU78" i="1"/>
  <c r="BU80" i="1" s="1"/>
  <c r="BT78" i="1"/>
  <c r="BT80" i="1" s="1"/>
  <c r="BS78" i="1"/>
  <c r="BS80" i="1" s="1"/>
  <c r="BR78" i="1"/>
  <c r="BR80" i="1" s="1"/>
  <c r="BQ78" i="1"/>
  <c r="BQ80" i="1" s="1"/>
  <c r="BP78" i="1"/>
  <c r="BP80" i="1" s="1"/>
  <c r="BO78" i="1"/>
  <c r="BN78" i="1"/>
  <c r="BM78" i="1"/>
  <c r="BM80" i="1" s="1"/>
  <c r="BL78" i="1"/>
  <c r="BL80" i="1" s="1"/>
  <c r="BK78" i="1"/>
  <c r="BK80" i="1" s="1"/>
  <c r="BJ78" i="1"/>
  <c r="BJ80" i="1" s="1"/>
  <c r="BI78" i="1"/>
  <c r="FH78" i="1" s="1"/>
  <c r="FH80" i="1" s="1"/>
  <c r="BH78" i="1"/>
  <c r="BH80" i="1" s="1"/>
  <c r="BG78" i="1"/>
  <c r="BG80" i="1" s="1"/>
  <c r="BF78" i="1"/>
  <c r="BF80" i="1" s="1"/>
  <c r="BE78" i="1"/>
  <c r="BE80" i="1" s="1"/>
  <c r="BD78" i="1"/>
  <c r="BD80" i="1" s="1"/>
  <c r="BC78" i="1"/>
  <c r="BB78" i="1"/>
  <c r="BA78" i="1"/>
  <c r="BA80" i="1" s="1"/>
  <c r="AZ78" i="1"/>
  <c r="AZ80" i="1" s="1"/>
  <c r="AY78" i="1"/>
  <c r="AY80" i="1" s="1"/>
  <c r="AX78" i="1"/>
  <c r="AX80" i="1" s="1"/>
  <c r="AW78" i="1"/>
  <c r="AW80" i="1" s="1"/>
  <c r="AV78" i="1"/>
  <c r="AV80" i="1" s="1"/>
  <c r="AU78" i="1"/>
  <c r="AU80" i="1" s="1"/>
  <c r="AT78" i="1"/>
  <c r="AT80" i="1" s="1"/>
  <c r="AS78" i="1"/>
  <c r="AS80" i="1" s="1"/>
  <c r="AR78" i="1"/>
  <c r="AR80" i="1" s="1"/>
  <c r="AQ78" i="1"/>
  <c r="AP78" i="1"/>
  <c r="AO78" i="1"/>
  <c r="AO80" i="1" s="1"/>
  <c r="AN78" i="1"/>
  <c r="AN80" i="1" s="1"/>
  <c r="AM78" i="1"/>
  <c r="AM80" i="1" s="1"/>
  <c r="AL78" i="1"/>
  <c r="AL80" i="1" s="1"/>
  <c r="AK78" i="1"/>
  <c r="FF78" i="1" s="1"/>
  <c r="FF80" i="1" s="1"/>
  <c r="AJ78" i="1"/>
  <c r="AJ80" i="1" s="1"/>
  <c r="AI78" i="1"/>
  <c r="AI80" i="1" s="1"/>
  <c r="AH78" i="1"/>
  <c r="AH80" i="1" s="1"/>
  <c r="AG78" i="1"/>
  <c r="AG80" i="1" s="1"/>
  <c r="AF78" i="1"/>
  <c r="AF80" i="1" s="1"/>
  <c r="AE78" i="1"/>
  <c r="AD78" i="1"/>
  <c r="AC78" i="1"/>
  <c r="AC80" i="1" s="1"/>
  <c r="AB78" i="1"/>
  <c r="AB80" i="1" s="1"/>
  <c r="AA78" i="1"/>
  <c r="AA80" i="1" s="1"/>
  <c r="Z78" i="1"/>
  <c r="Y78" i="1"/>
  <c r="FE78" i="1" s="1"/>
  <c r="FE80" i="1" s="1"/>
  <c r="X78" i="1"/>
  <c r="X80" i="1" s="1"/>
  <c r="W78" i="1"/>
  <c r="W80" i="1" s="1"/>
  <c r="V78" i="1"/>
  <c r="V80" i="1" s="1"/>
  <c r="U78" i="1"/>
  <c r="U80" i="1" s="1"/>
  <c r="T78" i="1"/>
  <c r="T80" i="1" s="1"/>
  <c r="S78" i="1"/>
  <c r="R78" i="1"/>
  <c r="Q78" i="1"/>
  <c r="Q80" i="1" s="1"/>
  <c r="P78" i="1"/>
  <c r="P80" i="1" s="1"/>
  <c r="O78" i="1"/>
  <c r="O80" i="1" s="1"/>
  <c r="N78" i="1"/>
  <c r="M78" i="1"/>
  <c r="FD78" i="1" s="1"/>
  <c r="FD80" i="1" s="1"/>
  <c r="L78" i="1"/>
  <c r="L80" i="1" s="1"/>
  <c r="K78" i="1"/>
  <c r="K80" i="1" s="1"/>
  <c r="J78" i="1"/>
  <c r="J80" i="1" s="1"/>
  <c r="I78" i="1"/>
  <c r="I80" i="1" s="1"/>
  <c r="H78" i="1"/>
  <c r="H80" i="1" s="1"/>
  <c r="G78" i="1"/>
  <c r="F78" i="1"/>
  <c r="E78" i="1"/>
  <c r="E80" i="1" s="1"/>
  <c r="D78" i="1"/>
  <c r="D80" i="1" s="1"/>
  <c r="C78" i="1"/>
  <c r="C80" i="1" s="1"/>
  <c r="B78" i="1"/>
  <c r="B80" i="1" s="1"/>
  <c r="AV75" i="1"/>
  <c r="FO74" i="1"/>
  <c r="FN74" i="1"/>
  <c r="FM74" i="1"/>
  <c r="FL74" i="1"/>
  <c r="FK74" i="1"/>
  <c r="FJ74" i="1"/>
  <c r="FI74" i="1"/>
  <c r="FH74" i="1"/>
  <c r="FG74" i="1"/>
  <c r="FF74" i="1"/>
  <c r="FE74" i="1"/>
  <c r="FD74" i="1"/>
  <c r="FB74" i="1"/>
  <c r="FB116" i="1" s="1"/>
  <c r="FA74" i="1"/>
  <c r="FA116" i="1" s="1"/>
  <c r="EZ74" i="1"/>
  <c r="EZ116" i="1" s="1"/>
  <c r="EY74" i="1"/>
  <c r="EY116" i="1" s="1"/>
  <c r="EX74" i="1"/>
  <c r="EW74" i="1"/>
  <c r="EV74" i="1"/>
  <c r="EV116" i="1" s="1"/>
  <c r="EU74" i="1"/>
  <c r="EU116" i="1" s="1"/>
  <c r="ET74" i="1"/>
  <c r="ET116" i="1" s="1"/>
  <c r="ES74" i="1"/>
  <c r="ES116" i="1" s="1"/>
  <c r="ER74" i="1"/>
  <c r="ER116" i="1" s="1"/>
  <c r="EQ74" i="1"/>
  <c r="EQ116" i="1" s="1"/>
  <c r="FO73" i="1"/>
  <c r="FN73" i="1"/>
  <c r="FM73" i="1"/>
  <c r="FL73" i="1"/>
  <c r="FK73" i="1"/>
  <c r="FJ73" i="1"/>
  <c r="FI73" i="1"/>
  <c r="FH73" i="1"/>
  <c r="FG73" i="1"/>
  <c r="FF73" i="1"/>
  <c r="FE73" i="1"/>
  <c r="FD73" i="1"/>
  <c r="FB73" i="1"/>
  <c r="FB115" i="1" s="1"/>
  <c r="FA73" i="1"/>
  <c r="FA115" i="1" s="1"/>
  <c r="EZ73" i="1"/>
  <c r="EZ115" i="1" s="1"/>
  <c r="EY73" i="1"/>
  <c r="EX73" i="1"/>
  <c r="EW73" i="1"/>
  <c r="EW115" i="1" s="1"/>
  <c r="EV73" i="1"/>
  <c r="EV115" i="1" s="1"/>
  <c r="EU73" i="1"/>
  <c r="EU115" i="1" s="1"/>
  <c r="ET73" i="1"/>
  <c r="ET115" i="1" s="1"/>
  <c r="ES73" i="1"/>
  <c r="ES115" i="1" s="1"/>
  <c r="ER73" i="1"/>
  <c r="ER115" i="1" s="1"/>
  <c r="EQ73" i="1"/>
  <c r="EQ115" i="1" s="1"/>
  <c r="FO72" i="1"/>
  <c r="FN72" i="1"/>
  <c r="FM72" i="1"/>
  <c r="FL72" i="1"/>
  <c r="FK72" i="1"/>
  <c r="FJ72" i="1"/>
  <c r="FI72" i="1"/>
  <c r="FH72" i="1"/>
  <c r="FG72" i="1"/>
  <c r="FF72" i="1"/>
  <c r="FE72" i="1"/>
  <c r="FD72" i="1"/>
  <c r="FB72" i="1"/>
  <c r="FB114" i="1" s="1"/>
  <c r="FA72" i="1"/>
  <c r="FA114" i="1" s="1"/>
  <c r="EZ72" i="1"/>
  <c r="EZ114" i="1" s="1"/>
  <c r="EY72" i="1"/>
  <c r="EY114" i="1" s="1"/>
  <c r="EX72" i="1"/>
  <c r="EX114" i="1" s="1"/>
  <c r="EW72" i="1"/>
  <c r="EW114" i="1" s="1"/>
  <c r="EV72" i="1"/>
  <c r="EV114" i="1" s="1"/>
  <c r="ET72" i="1"/>
  <c r="ET114" i="1" s="1"/>
  <c r="ES72" i="1"/>
  <c r="ES114" i="1" s="1"/>
  <c r="ER72" i="1"/>
  <c r="EQ72" i="1"/>
  <c r="EQ114" i="1" s="1"/>
  <c r="AZ72" i="1"/>
  <c r="AY72" i="1"/>
  <c r="AX72" i="1"/>
  <c r="EU72" i="1" s="1"/>
  <c r="EU114" i="1" s="1"/>
  <c r="AW72" i="1"/>
  <c r="AV72" i="1"/>
  <c r="FN71" i="1"/>
  <c r="FM71" i="1"/>
  <c r="FL71" i="1"/>
  <c r="FH71" i="1"/>
  <c r="FG71" i="1"/>
  <c r="FF71" i="1"/>
  <c r="FE71" i="1"/>
  <c r="FD71" i="1"/>
  <c r="FA71" i="1"/>
  <c r="EZ71" i="1"/>
  <c r="EY71" i="1"/>
  <c r="ER71" i="1"/>
  <c r="ER113" i="1" s="1"/>
  <c r="EQ71" i="1"/>
  <c r="EQ113" i="1" s="1"/>
  <c r="EO71" i="1"/>
  <c r="FO71" i="1" s="1"/>
  <c r="EN71" i="1"/>
  <c r="EM71" i="1"/>
  <c r="EL71" i="1"/>
  <c r="EK71" i="1"/>
  <c r="EJ71" i="1"/>
  <c r="EI71" i="1"/>
  <c r="EH71" i="1"/>
  <c r="EG71" i="1"/>
  <c r="EF71" i="1"/>
  <c r="FB71" i="1" s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FK71" i="1" s="1"/>
  <c r="CR71" i="1"/>
  <c r="CQ71" i="1"/>
  <c r="CP71" i="1"/>
  <c r="CO71" i="1"/>
  <c r="CN71" i="1"/>
  <c r="CM71" i="1"/>
  <c r="CL71" i="1"/>
  <c r="CK71" i="1"/>
  <c r="CJ71" i="1"/>
  <c r="CI71" i="1"/>
  <c r="EX71" i="1" s="1"/>
  <c r="CH71" i="1"/>
  <c r="CG71" i="1"/>
  <c r="FJ71" i="1" s="1"/>
  <c r="CF71" i="1"/>
  <c r="CE71" i="1"/>
  <c r="CD71" i="1"/>
  <c r="CC71" i="1"/>
  <c r="CB71" i="1"/>
  <c r="CA71" i="1"/>
  <c r="BZ71" i="1"/>
  <c r="BY71" i="1"/>
  <c r="BX71" i="1"/>
  <c r="BW71" i="1"/>
  <c r="BV71" i="1"/>
  <c r="EW71" i="1" s="1"/>
  <c r="BU71" i="1"/>
  <c r="FI71" i="1" s="1"/>
  <c r="BT71" i="1"/>
  <c r="BS71" i="1"/>
  <c r="BR71" i="1"/>
  <c r="BQ71" i="1"/>
  <c r="BP71" i="1"/>
  <c r="BO71" i="1"/>
  <c r="BN71" i="1"/>
  <c r="BM71" i="1"/>
  <c r="BL71" i="1"/>
  <c r="EV71" i="1" s="1"/>
  <c r="BK71" i="1"/>
  <c r="BJ71" i="1"/>
  <c r="BI71" i="1"/>
  <c r="BH71" i="1"/>
  <c r="BG71" i="1"/>
  <c r="BF71" i="1"/>
  <c r="BE71" i="1"/>
  <c r="BD71" i="1"/>
  <c r="BC71" i="1"/>
  <c r="BB71" i="1"/>
  <c r="BA71" i="1"/>
  <c r="AZ71" i="1"/>
  <c r="EU71" i="1" s="1"/>
  <c r="AY71" i="1"/>
  <c r="AX71" i="1"/>
  <c r="AW71" i="1"/>
  <c r="AV71" i="1"/>
  <c r="AU71" i="1"/>
  <c r="AT71" i="1"/>
  <c r="AS71" i="1"/>
  <c r="AR71" i="1"/>
  <c r="AQ71" i="1"/>
  <c r="AP71" i="1"/>
  <c r="AO71" i="1"/>
  <c r="AN71" i="1"/>
  <c r="ET71" i="1" s="1"/>
  <c r="AM71" i="1"/>
  <c r="AL71" i="1"/>
  <c r="AK71" i="1"/>
  <c r="AJ71" i="1"/>
  <c r="AI71" i="1"/>
  <c r="AH71" i="1"/>
  <c r="ES71" i="1" s="1"/>
  <c r="FM70" i="1"/>
  <c r="FL70" i="1"/>
  <c r="FK70" i="1"/>
  <c r="FJ70" i="1"/>
  <c r="FG70" i="1"/>
  <c r="FF70" i="1"/>
  <c r="FE70" i="1"/>
  <c r="FD70" i="1"/>
  <c r="EO70" i="1"/>
  <c r="FO70" i="1" s="1"/>
  <c r="EN70" i="1"/>
  <c r="EM70" i="1"/>
  <c r="EL70" i="1"/>
  <c r="EK70" i="1"/>
  <c r="EJ70" i="1"/>
  <c r="EI70" i="1"/>
  <c r="EH70" i="1"/>
  <c r="EG70" i="1"/>
  <c r="EF70" i="1"/>
  <c r="EE70" i="1"/>
  <c r="ED70" i="1"/>
  <c r="FB70" i="1" s="1"/>
  <c r="EC70" i="1"/>
  <c r="FN70" i="1" s="1"/>
  <c r="EB70" i="1"/>
  <c r="EA70" i="1"/>
  <c r="DZ70" i="1"/>
  <c r="DY70" i="1"/>
  <c r="DX70" i="1"/>
  <c r="DW70" i="1"/>
  <c r="DV70" i="1"/>
  <c r="DU70" i="1"/>
  <c r="DT70" i="1"/>
  <c r="DS70" i="1"/>
  <c r="DR70" i="1"/>
  <c r="FA70" i="1" s="1"/>
  <c r="DQ70" i="1"/>
  <c r="DP70" i="1"/>
  <c r="DO70" i="1"/>
  <c r="DN70" i="1"/>
  <c r="DM70" i="1"/>
  <c r="DL70" i="1"/>
  <c r="DK70" i="1"/>
  <c r="DJ70" i="1"/>
  <c r="DI70" i="1"/>
  <c r="DH70" i="1"/>
  <c r="DG70" i="1"/>
  <c r="DF70" i="1"/>
  <c r="EZ70" i="1" s="1"/>
  <c r="DE70" i="1"/>
  <c r="DD70" i="1"/>
  <c r="DC70" i="1"/>
  <c r="DB70" i="1"/>
  <c r="DA70" i="1"/>
  <c r="CZ70" i="1"/>
  <c r="CY70" i="1"/>
  <c r="CX70" i="1"/>
  <c r="CW70" i="1"/>
  <c r="CV70" i="1"/>
  <c r="CU70" i="1"/>
  <c r="CT70" i="1"/>
  <c r="EY70" i="1" s="1"/>
  <c r="CS70" i="1"/>
  <c r="CR70" i="1"/>
  <c r="CQ70" i="1"/>
  <c r="CP70" i="1"/>
  <c r="CO70" i="1"/>
  <c r="CN70" i="1"/>
  <c r="CM70" i="1"/>
  <c r="CL70" i="1"/>
  <c r="CK70" i="1"/>
  <c r="CJ70" i="1"/>
  <c r="CI70" i="1"/>
  <c r="CH70" i="1"/>
  <c r="EX70" i="1" s="1"/>
  <c r="CG70" i="1"/>
  <c r="CF70" i="1"/>
  <c r="CE70" i="1"/>
  <c r="CD70" i="1"/>
  <c r="CC70" i="1"/>
  <c r="CB70" i="1"/>
  <c r="CA70" i="1"/>
  <c r="BZ70" i="1"/>
  <c r="BY70" i="1"/>
  <c r="BX70" i="1"/>
  <c r="BW70" i="1"/>
  <c r="BV70" i="1"/>
  <c r="EW70" i="1" s="1"/>
  <c r="BU70" i="1"/>
  <c r="FI70" i="1" s="1"/>
  <c r="BT70" i="1"/>
  <c r="BS70" i="1"/>
  <c r="BR70" i="1"/>
  <c r="BQ70" i="1"/>
  <c r="BP70" i="1"/>
  <c r="BO70" i="1"/>
  <c r="BN70" i="1"/>
  <c r="BM70" i="1"/>
  <c r="BL70" i="1"/>
  <c r="BK70" i="1"/>
  <c r="BJ70" i="1"/>
  <c r="EV70" i="1" s="1"/>
  <c r="BI70" i="1"/>
  <c r="FH70" i="1" s="1"/>
  <c r="BH70" i="1"/>
  <c r="BG70" i="1"/>
  <c r="BF70" i="1"/>
  <c r="BE70" i="1"/>
  <c r="BD70" i="1"/>
  <c r="BC70" i="1"/>
  <c r="BB70" i="1"/>
  <c r="BA70" i="1"/>
  <c r="AZ70" i="1"/>
  <c r="AY70" i="1"/>
  <c r="AX70" i="1"/>
  <c r="EU70" i="1" s="1"/>
  <c r="AW70" i="1"/>
  <c r="AV70" i="1"/>
  <c r="AU70" i="1"/>
  <c r="AT70" i="1"/>
  <c r="AS70" i="1"/>
  <c r="AR70" i="1"/>
  <c r="AQ70" i="1"/>
  <c r="AP70" i="1"/>
  <c r="AO70" i="1"/>
  <c r="AN70" i="1"/>
  <c r="AM70" i="1"/>
  <c r="AL70" i="1"/>
  <c r="ET70" i="1" s="1"/>
  <c r="AK70" i="1"/>
  <c r="AJ70" i="1"/>
  <c r="AI70" i="1"/>
  <c r="AH70" i="1"/>
  <c r="AG70" i="1"/>
  <c r="AF70" i="1"/>
  <c r="AE70" i="1"/>
  <c r="AD70" i="1"/>
  <c r="AC70" i="1"/>
  <c r="AB70" i="1"/>
  <c r="AA70" i="1"/>
  <c r="Z70" i="1"/>
  <c r="ES70" i="1" s="1"/>
  <c r="Y70" i="1"/>
  <c r="X70" i="1"/>
  <c r="W70" i="1"/>
  <c r="V70" i="1"/>
  <c r="U70" i="1"/>
  <c r="T70" i="1"/>
  <c r="S70" i="1"/>
  <c r="R70" i="1"/>
  <c r="Q70" i="1"/>
  <c r="P70" i="1"/>
  <c r="O70" i="1"/>
  <c r="N70" i="1"/>
  <c r="ER70" i="1" s="1"/>
  <c r="M70" i="1"/>
  <c r="L70" i="1"/>
  <c r="K70" i="1"/>
  <c r="J70" i="1"/>
  <c r="I70" i="1"/>
  <c r="H70" i="1"/>
  <c r="G70" i="1"/>
  <c r="F70" i="1"/>
  <c r="E70" i="1"/>
  <c r="D70" i="1"/>
  <c r="C70" i="1"/>
  <c r="B70" i="1"/>
  <c r="EQ70" i="1" s="1"/>
  <c r="BW69" i="1"/>
  <c r="BU69" i="1"/>
  <c r="FI69" i="1" s="1"/>
  <c r="BT69" i="1"/>
  <c r="BS69" i="1"/>
  <c r="BR69" i="1"/>
  <c r="BQ69" i="1"/>
  <c r="BP69" i="1"/>
  <c r="BO69" i="1"/>
  <c r="BN69" i="1"/>
  <c r="BM69" i="1"/>
  <c r="BL69" i="1"/>
  <c r="BK69" i="1"/>
  <c r="BJ69" i="1"/>
  <c r="BI69" i="1"/>
  <c r="FH69" i="1" s="1"/>
  <c r="BH69" i="1"/>
  <c r="BG69" i="1"/>
  <c r="BF69" i="1"/>
  <c r="BE69" i="1"/>
  <c r="BD69" i="1"/>
  <c r="BC69" i="1"/>
  <c r="BB69" i="1"/>
  <c r="BA69" i="1"/>
  <c r="AZ69" i="1"/>
  <c r="AY69" i="1"/>
  <c r="AX69" i="1"/>
  <c r="AW69" i="1"/>
  <c r="FG69" i="1" s="1"/>
  <c r="AV69" i="1"/>
  <c r="AU69" i="1"/>
  <c r="AT69" i="1"/>
  <c r="AS69" i="1"/>
  <c r="AR69" i="1"/>
  <c r="AQ69" i="1"/>
  <c r="AP69" i="1"/>
  <c r="AO69" i="1"/>
  <c r="AN69" i="1"/>
  <c r="AM69" i="1"/>
  <c r="AL69" i="1"/>
  <c r="AK69" i="1"/>
  <c r="FF69" i="1" s="1"/>
  <c r="AJ69" i="1"/>
  <c r="AI69" i="1"/>
  <c r="AH69" i="1"/>
  <c r="AG69" i="1"/>
  <c r="AF69" i="1"/>
  <c r="AE69" i="1"/>
  <c r="AD69" i="1"/>
  <c r="AC69" i="1"/>
  <c r="AB69" i="1"/>
  <c r="AA69" i="1"/>
  <c r="Z69" i="1"/>
  <c r="ES69" i="1" s="1"/>
  <c r="Y69" i="1"/>
  <c r="FE69" i="1" s="1"/>
  <c r="X69" i="1"/>
  <c r="W69" i="1"/>
  <c r="V69" i="1"/>
  <c r="U69" i="1"/>
  <c r="T69" i="1"/>
  <c r="S69" i="1"/>
  <c r="R69" i="1"/>
  <c r="Q69" i="1"/>
  <c r="P69" i="1"/>
  <c r="O69" i="1"/>
  <c r="N69" i="1"/>
  <c r="ER69" i="1" s="1"/>
  <c r="M69" i="1"/>
  <c r="FD69" i="1" s="1"/>
  <c r="L69" i="1"/>
  <c r="K69" i="1"/>
  <c r="J69" i="1"/>
  <c r="I69" i="1"/>
  <c r="H69" i="1"/>
  <c r="G69" i="1"/>
  <c r="EQ69" i="1" s="1"/>
  <c r="F69" i="1"/>
  <c r="E69" i="1"/>
  <c r="D69" i="1"/>
  <c r="C69" i="1"/>
  <c r="B69" i="1"/>
  <c r="FK68" i="1"/>
  <c r="FI68" i="1"/>
  <c r="FE68" i="1"/>
  <c r="FD68" i="1"/>
  <c r="EC68" i="1"/>
  <c r="FN68" i="1" s="1"/>
  <c r="DY68" i="1"/>
  <c r="DZ68" i="1" s="1"/>
  <c r="EA68" i="1" s="1"/>
  <c r="EB68" i="1" s="1"/>
  <c r="DX68" i="1"/>
  <c r="DV68" i="1"/>
  <c r="DU68" i="1"/>
  <c r="DT68" i="1"/>
  <c r="DS68" i="1"/>
  <c r="DR68" i="1"/>
  <c r="DQ68" i="1"/>
  <c r="FM68" i="1" s="1"/>
  <c r="DP68" i="1"/>
  <c r="DO68" i="1"/>
  <c r="DN68" i="1"/>
  <c r="DM68" i="1"/>
  <c r="DL68" i="1"/>
  <c r="DK68" i="1"/>
  <c r="DJ68" i="1"/>
  <c r="DI68" i="1"/>
  <c r="DH68" i="1"/>
  <c r="DG68" i="1"/>
  <c r="DF68" i="1"/>
  <c r="DE68" i="1"/>
  <c r="FL68" i="1" s="1"/>
  <c r="DD68" i="1"/>
  <c r="DC68" i="1"/>
  <c r="DB68" i="1"/>
  <c r="DA68" i="1"/>
  <c r="CZ68" i="1"/>
  <c r="CY68" i="1"/>
  <c r="CX68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EX68" i="1" s="1"/>
  <c r="CG68" i="1"/>
  <c r="FJ68" i="1" s="1"/>
  <c r="CF68" i="1"/>
  <c r="CE68" i="1"/>
  <c r="CD68" i="1"/>
  <c r="CC68" i="1"/>
  <c r="CB68" i="1"/>
  <c r="CA68" i="1"/>
  <c r="BZ68" i="1"/>
  <c r="BY68" i="1"/>
  <c r="BX68" i="1"/>
  <c r="BW68" i="1"/>
  <c r="BV68" i="1"/>
  <c r="EW68" i="1" s="1"/>
  <c r="BU68" i="1"/>
  <c r="BT68" i="1"/>
  <c r="BS68" i="1"/>
  <c r="BR68" i="1"/>
  <c r="BQ68" i="1"/>
  <c r="BP68" i="1"/>
  <c r="BO68" i="1"/>
  <c r="BN68" i="1"/>
  <c r="BM68" i="1"/>
  <c r="BL68" i="1"/>
  <c r="BK68" i="1"/>
  <c r="BJ68" i="1"/>
  <c r="EV68" i="1" s="1"/>
  <c r="BI68" i="1"/>
  <c r="FH68" i="1" s="1"/>
  <c r="BH68" i="1"/>
  <c r="BG68" i="1"/>
  <c r="BF68" i="1"/>
  <c r="BE68" i="1"/>
  <c r="BD68" i="1"/>
  <c r="BC68" i="1"/>
  <c r="BB68" i="1"/>
  <c r="BA68" i="1"/>
  <c r="AZ68" i="1"/>
  <c r="AY68" i="1"/>
  <c r="AX68" i="1"/>
  <c r="AW68" i="1"/>
  <c r="FG68" i="1" s="1"/>
  <c r="AV68" i="1"/>
  <c r="AU68" i="1"/>
  <c r="AT68" i="1"/>
  <c r="AS68" i="1"/>
  <c r="AR68" i="1"/>
  <c r="AQ68" i="1"/>
  <c r="AP68" i="1"/>
  <c r="AO68" i="1"/>
  <c r="AN68" i="1"/>
  <c r="AM68" i="1"/>
  <c r="AL68" i="1"/>
  <c r="AK68" i="1"/>
  <c r="FF68" i="1" s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ER68" i="1" s="1"/>
  <c r="M68" i="1"/>
  <c r="L68" i="1"/>
  <c r="K68" i="1"/>
  <c r="J68" i="1"/>
  <c r="I68" i="1"/>
  <c r="H68" i="1"/>
  <c r="EQ68" i="1" s="1"/>
  <c r="G68" i="1"/>
  <c r="FO67" i="1"/>
  <c r="FN67" i="1"/>
  <c r="FM67" i="1"/>
  <c r="FL67" i="1"/>
  <c r="FK67" i="1"/>
  <c r="FJ67" i="1"/>
  <c r="FI67" i="1"/>
  <c r="FH67" i="1"/>
  <c r="FG67" i="1"/>
  <c r="FF67" i="1"/>
  <c r="FE67" i="1"/>
  <c r="FD67" i="1"/>
  <c r="FB67" i="1"/>
  <c r="FB109" i="1" s="1"/>
  <c r="FA67" i="1"/>
  <c r="FA109" i="1" s="1"/>
  <c r="EZ67" i="1"/>
  <c r="EZ109" i="1" s="1"/>
  <c r="EY67" i="1"/>
  <c r="EY109" i="1" s="1"/>
  <c r="EX67" i="1"/>
  <c r="EX109" i="1" s="1"/>
  <c r="EW67" i="1"/>
  <c r="EW109" i="1" s="1"/>
  <c r="EV67" i="1"/>
  <c r="EV109" i="1" s="1"/>
  <c r="EU67" i="1"/>
  <c r="EU109" i="1" s="1"/>
  <c r="ET67" i="1"/>
  <c r="ET109" i="1" s="1"/>
  <c r="ES67" i="1"/>
  <c r="ES109" i="1" s="1"/>
  <c r="ER67" i="1"/>
  <c r="ER109" i="1" s="1"/>
  <c r="H67" i="1"/>
  <c r="G67" i="1"/>
  <c r="F67" i="1"/>
  <c r="E67" i="1"/>
  <c r="D67" i="1"/>
  <c r="C67" i="1"/>
  <c r="B67" i="1"/>
  <c r="EQ67" i="1" s="1"/>
  <c r="FL66" i="1"/>
  <c r="FK66" i="1"/>
  <c r="FJ66" i="1"/>
  <c r="EY66" i="1"/>
  <c r="ER66" i="1"/>
  <c r="EQ66" i="1"/>
  <c r="DG66" i="1"/>
  <c r="DH66" i="1" s="1"/>
  <c r="DI66" i="1" s="1"/>
  <c r="DJ66" i="1" s="1"/>
  <c r="DK66" i="1" s="1"/>
  <c r="DL66" i="1" s="1"/>
  <c r="DM66" i="1" s="1"/>
  <c r="DN66" i="1" s="1"/>
  <c r="DO66" i="1" s="1"/>
  <c r="DP66" i="1" s="1"/>
  <c r="DQ66" i="1" s="1"/>
  <c r="DF66" i="1"/>
  <c r="DC66" i="1"/>
  <c r="DD66" i="1" s="1"/>
  <c r="DE66" i="1" s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EX66" i="1" s="1"/>
  <c r="CG66" i="1"/>
  <c r="CF66" i="1"/>
  <c r="CE66" i="1"/>
  <c r="CD66" i="1"/>
  <c r="CC66" i="1"/>
  <c r="CB66" i="1"/>
  <c r="CA66" i="1"/>
  <c r="BZ66" i="1"/>
  <c r="BY66" i="1"/>
  <c r="BX66" i="1"/>
  <c r="BW66" i="1"/>
  <c r="BV66" i="1"/>
  <c r="EW66" i="1" s="1"/>
  <c r="BU66" i="1"/>
  <c r="FI66" i="1" s="1"/>
  <c r="BT66" i="1"/>
  <c r="BS66" i="1"/>
  <c r="BR66" i="1"/>
  <c r="BQ66" i="1"/>
  <c r="BP66" i="1"/>
  <c r="BO66" i="1"/>
  <c r="BN66" i="1"/>
  <c r="BM66" i="1"/>
  <c r="BL66" i="1"/>
  <c r="BK66" i="1"/>
  <c r="BJ66" i="1"/>
  <c r="BI66" i="1"/>
  <c r="FH66" i="1" s="1"/>
  <c r="BH66" i="1"/>
  <c r="BG66" i="1"/>
  <c r="BF66" i="1"/>
  <c r="BE66" i="1"/>
  <c r="BD66" i="1"/>
  <c r="BC66" i="1"/>
  <c r="BC75" i="1" s="1"/>
  <c r="BC82" i="1" s="1"/>
  <c r="BB66" i="1"/>
  <c r="BA66" i="1"/>
  <c r="AZ66" i="1"/>
  <c r="AY66" i="1"/>
  <c r="AX66" i="1"/>
  <c r="AW66" i="1"/>
  <c r="FG66" i="1" s="1"/>
  <c r="AV66" i="1"/>
  <c r="AU66" i="1"/>
  <c r="AT66" i="1"/>
  <c r="AS66" i="1"/>
  <c r="AR66" i="1"/>
  <c r="AQ66" i="1"/>
  <c r="AQ75" i="1" s="1"/>
  <c r="AQ82" i="1" s="1"/>
  <c r="AP66" i="1"/>
  <c r="AO66" i="1"/>
  <c r="AN66" i="1"/>
  <c r="AM66" i="1"/>
  <c r="AL66" i="1"/>
  <c r="ET66" i="1" s="1"/>
  <c r="AK66" i="1"/>
  <c r="FF66" i="1" s="1"/>
  <c r="AJ66" i="1"/>
  <c r="AI66" i="1"/>
  <c r="AH66" i="1"/>
  <c r="AG66" i="1"/>
  <c r="AF66" i="1"/>
  <c r="AE66" i="1"/>
  <c r="ES66" i="1" s="1"/>
  <c r="AD66" i="1"/>
  <c r="AC66" i="1"/>
  <c r="AB66" i="1"/>
  <c r="AA66" i="1"/>
  <c r="Z66" i="1"/>
  <c r="Y66" i="1"/>
  <c r="FE66" i="1" s="1"/>
  <c r="X66" i="1"/>
  <c r="W66" i="1"/>
  <c r="V66" i="1"/>
  <c r="U66" i="1"/>
  <c r="T66" i="1"/>
  <c r="S66" i="1"/>
  <c r="R66" i="1"/>
  <c r="Q66" i="1"/>
  <c r="P66" i="1"/>
  <c r="O66" i="1"/>
  <c r="N66" i="1"/>
  <c r="M66" i="1"/>
  <c r="FD66" i="1" s="1"/>
  <c r="L66" i="1"/>
  <c r="K66" i="1"/>
  <c r="J66" i="1"/>
  <c r="I66" i="1"/>
  <c r="H66" i="1"/>
  <c r="G66" i="1"/>
  <c r="F66" i="1"/>
  <c r="E66" i="1"/>
  <c r="D66" i="1"/>
  <c r="C66" i="1"/>
  <c r="B66" i="1"/>
  <c r="FG65" i="1"/>
  <c r="FF65" i="1"/>
  <c r="FE65" i="1"/>
  <c r="FD65" i="1"/>
  <c r="BC65" i="1"/>
  <c r="BD65" i="1" s="1"/>
  <c r="BE65" i="1" s="1"/>
  <c r="BF65" i="1" s="1"/>
  <c r="BG65" i="1" s="1"/>
  <c r="BH65" i="1" s="1"/>
  <c r="BB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ES65" i="1" s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ER65" i="1" s="1"/>
  <c r="M65" i="1"/>
  <c r="L65" i="1"/>
  <c r="K65" i="1"/>
  <c r="J65" i="1"/>
  <c r="I65" i="1"/>
  <c r="H65" i="1"/>
  <c r="G65" i="1"/>
  <c r="F65" i="1"/>
  <c r="E65" i="1"/>
  <c r="D65" i="1"/>
  <c r="C65" i="1"/>
  <c r="B65" i="1"/>
  <c r="EQ65" i="1" s="1"/>
  <c r="FO64" i="1"/>
  <c r="FN64" i="1"/>
  <c r="FM64" i="1"/>
  <c r="FL64" i="1"/>
  <c r="FK64" i="1"/>
  <c r="FJ64" i="1"/>
  <c r="FI64" i="1"/>
  <c r="FH64" i="1"/>
  <c r="FG64" i="1"/>
  <c r="FF64" i="1"/>
  <c r="FE64" i="1"/>
  <c r="FD64" i="1"/>
  <c r="FB64" i="1"/>
  <c r="FB106" i="1" s="1"/>
  <c r="FA64" i="1"/>
  <c r="FA106" i="1" s="1"/>
  <c r="EZ64" i="1"/>
  <c r="EZ106" i="1" s="1"/>
  <c r="EY64" i="1"/>
  <c r="EY106" i="1" s="1"/>
  <c r="EX64" i="1"/>
  <c r="EX106" i="1" s="1"/>
  <c r="EW64" i="1"/>
  <c r="EW106" i="1" s="1"/>
  <c r="EV64" i="1"/>
  <c r="EV106" i="1" s="1"/>
  <c r="EU64" i="1"/>
  <c r="EU106" i="1" s="1"/>
  <c r="ET64" i="1"/>
  <c r="ET106" i="1" s="1"/>
  <c r="AF64" i="1"/>
  <c r="AE64" i="1"/>
  <c r="AD64" i="1"/>
  <c r="AC64" i="1"/>
  <c r="ES64" i="1" s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ER64" i="1" s="1"/>
  <c r="M64" i="1"/>
  <c r="L64" i="1"/>
  <c r="K64" i="1"/>
  <c r="J64" i="1"/>
  <c r="I64" i="1"/>
  <c r="H64" i="1"/>
  <c r="G64" i="1"/>
  <c r="F64" i="1"/>
  <c r="E64" i="1"/>
  <c r="D64" i="1"/>
  <c r="C64" i="1"/>
  <c r="B64" i="1"/>
  <c r="EQ64" i="1" s="1"/>
  <c r="FM63" i="1"/>
  <c r="FL63" i="1"/>
  <c r="FK63" i="1"/>
  <c r="FJ63" i="1"/>
  <c r="FG63" i="1"/>
  <c r="FF63" i="1"/>
  <c r="FE63" i="1"/>
  <c r="FD63" i="1"/>
  <c r="EO63" i="1"/>
  <c r="EN63" i="1"/>
  <c r="EM63" i="1"/>
  <c r="EL63" i="1"/>
  <c r="EK63" i="1"/>
  <c r="EJ63" i="1"/>
  <c r="EI63" i="1"/>
  <c r="EH63" i="1"/>
  <c r="EG63" i="1"/>
  <c r="EF63" i="1"/>
  <c r="EE63" i="1"/>
  <c r="ED63" i="1"/>
  <c r="EC63" i="1"/>
  <c r="FN63" i="1" s="1"/>
  <c r="EB63" i="1"/>
  <c r="EA63" i="1"/>
  <c r="DZ63" i="1"/>
  <c r="DY63" i="1"/>
  <c r="DX63" i="1"/>
  <c r="DW63" i="1"/>
  <c r="DV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FI63" i="1" s="1"/>
  <c r="BT63" i="1"/>
  <c r="BS63" i="1"/>
  <c r="BR63" i="1"/>
  <c r="BQ63" i="1"/>
  <c r="BP63" i="1"/>
  <c r="BO63" i="1"/>
  <c r="BN63" i="1"/>
  <c r="BM63" i="1"/>
  <c r="BL63" i="1"/>
  <c r="BK63" i="1"/>
  <c r="BJ63" i="1"/>
  <c r="BI63" i="1"/>
  <c r="FH63" i="1" s="1"/>
  <c r="BH63" i="1"/>
  <c r="BG63" i="1"/>
  <c r="BG75" i="1" s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U75" i="1" s="1"/>
  <c r="AT63" i="1"/>
  <c r="AS63" i="1"/>
  <c r="AR63" i="1"/>
  <c r="AQ63" i="1"/>
  <c r="AP63" i="1"/>
  <c r="AO63" i="1"/>
  <c r="AN63" i="1"/>
  <c r="AM63" i="1"/>
  <c r="ET63" i="1" s="1"/>
  <c r="AL63" i="1"/>
  <c r="AK63" i="1"/>
  <c r="AJ63" i="1"/>
  <c r="AI63" i="1"/>
  <c r="AH63" i="1"/>
  <c r="AG63" i="1"/>
  <c r="AF63" i="1"/>
  <c r="AE63" i="1"/>
  <c r="AD63" i="1"/>
  <c r="AC63" i="1"/>
  <c r="AB63" i="1"/>
  <c r="ES63" i="1" s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ER63" i="1" s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EQ63" i="1" s="1"/>
  <c r="FO62" i="1"/>
  <c r="FN62" i="1"/>
  <c r="FM62" i="1"/>
  <c r="FL62" i="1"/>
  <c r="FK62" i="1"/>
  <c r="FJ62" i="1"/>
  <c r="FI62" i="1"/>
  <c r="FH62" i="1"/>
  <c r="FG62" i="1"/>
  <c r="FF62" i="1"/>
  <c r="FB62" i="1"/>
  <c r="FB104" i="1" s="1"/>
  <c r="FA62" i="1"/>
  <c r="FA104" i="1" s="1"/>
  <c r="EZ62" i="1"/>
  <c r="EZ104" i="1" s="1"/>
  <c r="EY62" i="1"/>
  <c r="EY104" i="1" s="1"/>
  <c r="EX62" i="1"/>
  <c r="EX104" i="1" s="1"/>
  <c r="EW62" i="1"/>
  <c r="EW104" i="1" s="1"/>
  <c r="EV62" i="1"/>
  <c r="EV104" i="1" s="1"/>
  <c r="EU62" i="1"/>
  <c r="EU104" i="1" s="1"/>
  <c r="ET62" i="1"/>
  <c r="AM62" i="1"/>
  <c r="AL62" i="1"/>
  <c r="AK62" i="1"/>
  <c r="AJ62" i="1"/>
  <c r="AJ75" i="1" s="1"/>
  <c r="AJ82" i="1" s="1"/>
  <c r="AI62" i="1"/>
  <c r="AI75" i="1" s="1"/>
  <c r="AI82" i="1" s="1"/>
  <c r="AH62" i="1"/>
  <c r="AG62" i="1"/>
  <c r="AF62" i="1"/>
  <c r="AE62" i="1"/>
  <c r="AD62" i="1"/>
  <c r="ES62" i="1" s="1"/>
  <c r="AC62" i="1"/>
  <c r="AB62" i="1"/>
  <c r="AA62" i="1"/>
  <c r="Z62" i="1"/>
  <c r="Y62" i="1"/>
  <c r="FE62" i="1" s="1"/>
  <c r="X62" i="1"/>
  <c r="X75" i="1" s="1"/>
  <c r="X82" i="1" s="1"/>
  <c r="W62" i="1"/>
  <c r="W75" i="1" s="1"/>
  <c r="W82" i="1" s="1"/>
  <c r="V62" i="1"/>
  <c r="U62" i="1"/>
  <c r="T62" i="1"/>
  <c r="S62" i="1"/>
  <c r="R62" i="1"/>
  <c r="Q62" i="1"/>
  <c r="ER62" i="1" s="1"/>
  <c r="P62" i="1"/>
  <c r="O62" i="1"/>
  <c r="N62" i="1"/>
  <c r="M62" i="1"/>
  <c r="FD62" i="1" s="1"/>
  <c r="L62" i="1"/>
  <c r="L75" i="1" s="1"/>
  <c r="L82" i="1" s="1"/>
  <c r="K62" i="1"/>
  <c r="K75" i="1" s="1"/>
  <c r="K82" i="1" s="1"/>
  <c r="J62" i="1"/>
  <c r="I62" i="1"/>
  <c r="H62" i="1"/>
  <c r="G62" i="1"/>
  <c r="F62" i="1"/>
  <c r="E62" i="1"/>
  <c r="D62" i="1"/>
  <c r="C62" i="1"/>
  <c r="B62" i="1"/>
  <c r="EQ62" i="1" s="1"/>
  <c r="FO61" i="1"/>
  <c r="FN61" i="1"/>
  <c r="FM61" i="1"/>
  <c r="FL61" i="1"/>
  <c r="FK61" i="1"/>
  <c r="FJ61" i="1"/>
  <c r="FI61" i="1"/>
  <c r="FH61" i="1"/>
  <c r="FG61" i="1"/>
  <c r="FB61" i="1"/>
  <c r="FB103" i="1" s="1"/>
  <c r="FA61" i="1"/>
  <c r="FA103" i="1" s="1"/>
  <c r="EZ61" i="1"/>
  <c r="EZ103" i="1" s="1"/>
  <c r="EY61" i="1"/>
  <c r="EX61" i="1"/>
  <c r="EW61" i="1"/>
  <c r="EV61" i="1"/>
  <c r="EV103" i="1" s="1"/>
  <c r="EU61" i="1"/>
  <c r="EU103" i="1" s="1"/>
  <c r="AM61" i="1"/>
  <c r="AL61" i="1"/>
  <c r="ET61" i="1" s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Y60" i="1"/>
  <c r="AK60" i="1" s="1"/>
  <c r="AW60" i="1" s="1"/>
  <c r="BI60" i="1" s="1"/>
  <c r="BU60" i="1" s="1"/>
  <c r="CG60" i="1" s="1"/>
  <c r="CS60" i="1" s="1"/>
  <c r="DE60" i="1" s="1"/>
  <c r="DQ60" i="1" s="1"/>
  <c r="EC60" i="1" s="1"/>
  <c r="EO60" i="1" s="1"/>
  <c r="X60" i="1"/>
  <c r="AJ60" i="1" s="1"/>
  <c r="AV60" i="1" s="1"/>
  <c r="BH60" i="1" s="1"/>
  <c r="BT60" i="1" s="1"/>
  <c r="CF60" i="1" s="1"/>
  <c r="CR60" i="1" s="1"/>
  <c r="DD60" i="1" s="1"/>
  <c r="DP60" i="1" s="1"/>
  <c r="EB60" i="1" s="1"/>
  <c r="EN60" i="1" s="1"/>
  <c r="W60" i="1"/>
  <c r="AI60" i="1" s="1"/>
  <c r="AU60" i="1" s="1"/>
  <c r="BG60" i="1" s="1"/>
  <c r="BS60" i="1" s="1"/>
  <c r="CE60" i="1" s="1"/>
  <c r="CQ60" i="1" s="1"/>
  <c r="DC60" i="1" s="1"/>
  <c r="DO60" i="1" s="1"/>
  <c r="EA60" i="1" s="1"/>
  <c r="EM60" i="1" s="1"/>
  <c r="V60" i="1"/>
  <c r="AH60" i="1" s="1"/>
  <c r="AT60" i="1" s="1"/>
  <c r="BF60" i="1" s="1"/>
  <c r="BR60" i="1" s="1"/>
  <c r="CD60" i="1" s="1"/>
  <c r="CP60" i="1" s="1"/>
  <c r="DB60" i="1" s="1"/>
  <c r="DN60" i="1" s="1"/>
  <c r="DZ60" i="1" s="1"/>
  <c r="EL60" i="1" s="1"/>
  <c r="U60" i="1"/>
  <c r="AG60" i="1" s="1"/>
  <c r="AS60" i="1" s="1"/>
  <c r="BE60" i="1" s="1"/>
  <c r="BQ60" i="1" s="1"/>
  <c r="CC60" i="1" s="1"/>
  <c r="CO60" i="1" s="1"/>
  <c r="DA60" i="1" s="1"/>
  <c r="DM60" i="1" s="1"/>
  <c r="DY60" i="1" s="1"/>
  <c r="EK60" i="1" s="1"/>
  <c r="T60" i="1"/>
  <c r="AF60" i="1" s="1"/>
  <c r="AR60" i="1" s="1"/>
  <c r="BD60" i="1" s="1"/>
  <c r="BP60" i="1" s="1"/>
  <c r="CB60" i="1" s="1"/>
  <c r="CN60" i="1" s="1"/>
  <c r="CZ60" i="1" s="1"/>
  <c r="DL60" i="1" s="1"/>
  <c r="DX60" i="1" s="1"/>
  <c r="EJ60" i="1" s="1"/>
  <c r="S60" i="1"/>
  <c r="AE60" i="1" s="1"/>
  <c r="AQ60" i="1" s="1"/>
  <c r="BC60" i="1" s="1"/>
  <c r="BO60" i="1" s="1"/>
  <c r="CA60" i="1" s="1"/>
  <c r="CM60" i="1" s="1"/>
  <c r="CY60" i="1" s="1"/>
  <c r="DK60" i="1" s="1"/>
  <c r="DW60" i="1" s="1"/>
  <c r="EI60" i="1" s="1"/>
  <c r="R60" i="1"/>
  <c r="AD60" i="1" s="1"/>
  <c r="AP60" i="1" s="1"/>
  <c r="BB60" i="1" s="1"/>
  <c r="BN60" i="1" s="1"/>
  <c r="BZ60" i="1" s="1"/>
  <c r="CL60" i="1" s="1"/>
  <c r="CX60" i="1" s="1"/>
  <c r="DJ60" i="1" s="1"/>
  <c r="DV60" i="1" s="1"/>
  <c r="EH60" i="1" s="1"/>
  <c r="Q60" i="1"/>
  <c r="AC60" i="1" s="1"/>
  <c r="AO60" i="1" s="1"/>
  <c r="BA60" i="1" s="1"/>
  <c r="BM60" i="1" s="1"/>
  <c r="BY60" i="1" s="1"/>
  <c r="CK60" i="1" s="1"/>
  <c r="CW60" i="1" s="1"/>
  <c r="DI60" i="1" s="1"/>
  <c r="DU60" i="1" s="1"/>
  <c r="EG60" i="1" s="1"/>
  <c r="P60" i="1"/>
  <c r="AB60" i="1" s="1"/>
  <c r="AN60" i="1" s="1"/>
  <c r="AZ60" i="1" s="1"/>
  <c r="BL60" i="1" s="1"/>
  <c r="BX60" i="1" s="1"/>
  <c r="CJ60" i="1" s="1"/>
  <c r="CV60" i="1" s="1"/>
  <c r="DH60" i="1" s="1"/>
  <c r="DT60" i="1" s="1"/>
  <c r="EF60" i="1" s="1"/>
  <c r="O60" i="1"/>
  <c r="AA60" i="1" s="1"/>
  <c r="AM60" i="1" s="1"/>
  <c r="AY60" i="1" s="1"/>
  <c r="BK60" i="1" s="1"/>
  <c r="BW60" i="1" s="1"/>
  <c r="CI60" i="1" s="1"/>
  <c r="CU60" i="1" s="1"/>
  <c r="DG60" i="1" s="1"/>
  <c r="DS60" i="1" s="1"/>
  <c r="EE60" i="1" s="1"/>
  <c r="N60" i="1"/>
  <c r="Z60" i="1" s="1"/>
  <c r="AL60" i="1" s="1"/>
  <c r="AX60" i="1" s="1"/>
  <c r="BJ60" i="1" s="1"/>
  <c r="BV60" i="1" s="1"/>
  <c r="CH60" i="1" s="1"/>
  <c r="CT60" i="1" s="1"/>
  <c r="DF60" i="1" s="1"/>
  <c r="DR60" i="1" s="1"/>
  <c r="ED60" i="1" s="1"/>
  <c r="DL49" i="1"/>
  <c r="CB49" i="1"/>
  <c r="AR49" i="1"/>
  <c r="H49" i="1"/>
  <c r="FB48" i="1"/>
  <c r="FA48" i="1"/>
  <c r="EZ48" i="1"/>
  <c r="EY48" i="1"/>
  <c r="EX48" i="1"/>
  <c r="EW48" i="1"/>
  <c r="EV48" i="1"/>
  <c r="EU48" i="1"/>
  <c r="ET48" i="1"/>
  <c r="ES48" i="1"/>
  <c r="ER48" i="1"/>
  <c r="EQ48" i="1"/>
  <c r="FB47" i="1"/>
  <c r="FA47" i="1"/>
  <c r="EZ47" i="1"/>
  <c r="EY47" i="1"/>
  <c r="EX47" i="1"/>
  <c r="EW47" i="1"/>
  <c r="EV47" i="1"/>
  <c r="EU47" i="1"/>
  <c r="ET47" i="1"/>
  <c r="ES47" i="1"/>
  <c r="ER47" i="1"/>
  <c r="EQ47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X45" i="1"/>
  <c r="EW45" i="1"/>
  <c r="FB45" i="1"/>
  <c r="FA45" i="1"/>
  <c r="EZ45" i="1"/>
  <c r="EY45" i="1"/>
  <c r="EV45" i="1"/>
  <c r="EU45" i="1"/>
  <c r="ET45" i="1"/>
  <c r="ES45" i="1"/>
  <c r="ER45" i="1"/>
  <c r="EQ45" i="1"/>
  <c r="EX44" i="1"/>
  <c r="EW44" i="1"/>
  <c r="ER44" i="1"/>
  <c r="B49" i="1"/>
  <c r="EO49" i="1"/>
  <c r="EN49" i="1"/>
  <c r="EM49" i="1"/>
  <c r="EL49" i="1"/>
  <c r="EJ49" i="1"/>
  <c r="EI49" i="1"/>
  <c r="EH49" i="1"/>
  <c r="EG49" i="1"/>
  <c r="EF49" i="1"/>
  <c r="FB43" i="1"/>
  <c r="EC49" i="1"/>
  <c r="EB49" i="1"/>
  <c r="EA49" i="1"/>
  <c r="DZ49" i="1"/>
  <c r="DX49" i="1"/>
  <c r="DW49" i="1"/>
  <c r="DV49" i="1"/>
  <c r="DU49" i="1"/>
  <c r="DT49" i="1"/>
  <c r="FA43" i="1"/>
  <c r="DQ49" i="1"/>
  <c r="DP49" i="1"/>
  <c r="DO49" i="1"/>
  <c r="DN49" i="1"/>
  <c r="DK49" i="1"/>
  <c r="DJ49" i="1"/>
  <c r="DI49" i="1"/>
  <c r="DH49" i="1"/>
  <c r="EZ43" i="1"/>
  <c r="DE49" i="1"/>
  <c r="DD49" i="1"/>
  <c r="DC49" i="1"/>
  <c r="DB49" i="1"/>
  <c r="CZ49" i="1"/>
  <c r="CY49" i="1"/>
  <c r="CX49" i="1"/>
  <c r="CW49" i="1"/>
  <c r="CV49" i="1"/>
  <c r="EY43" i="1"/>
  <c r="CS49" i="1"/>
  <c r="CR49" i="1"/>
  <c r="CQ49" i="1"/>
  <c r="CP49" i="1"/>
  <c r="CN49" i="1"/>
  <c r="CM49" i="1"/>
  <c r="CL49" i="1"/>
  <c r="CK49" i="1"/>
  <c r="CJ49" i="1"/>
  <c r="EX43" i="1"/>
  <c r="CG49" i="1"/>
  <c r="CF49" i="1"/>
  <c r="CE49" i="1"/>
  <c r="CD49" i="1"/>
  <c r="CA49" i="1"/>
  <c r="BZ49" i="1"/>
  <c r="BY49" i="1"/>
  <c r="BX49" i="1"/>
  <c r="EW43" i="1"/>
  <c r="BU49" i="1"/>
  <c r="BT49" i="1"/>
  <c r="BS49" i="1"/>
  <c r="BR49" i="1"/>
  <c r="BP49" i="1"/>
  <c r="BO49" i="1"/>
  <c r="BN49" i="1"/>
  <c r="BM49" i="1"/>
  <c r="BL49" i="1"/>
  <c r="EV43" i="1"/>
  <c r="BI49" i="1"/>
  <c r="BH49" i="1"/>
  <c r="BG49" i="1"/>
  <c r="BF49" i="1"/>
  <c r="BD49" i="1"/>
  <c r="BC49" i="1"/>
  <c r="BB49" i="1"/>
  <c r="BA49" i="1"/>
  <c r="AZ49" i="1"/>
  <c r="EU43" i="1"/>
  <c r="AW49" i="1"/>
  <c r="AV49" i="1"/>
  <c r="AU49" i="1"/>
  <c r="AT49" i="1"/>
  <c r="AQ49" i="1"/>
  <c r="AP49" i="1"/>
  <c r="AO49" i="1"/>
  <c r="AN49" i="1"/>
  <c r="ET43" i="1"/>
  <c r="AK49" i="1"/>
  <c r="AJ49" i="1"/>
  <c r="AI49" i="1"/>
  <c r="AH49" i="1"/>
  <c r="AF49" i="1"/>
  <c r="AE49" i="1"/>
  <c r="AD49" i="1"/>
  <c r="AC49" i="1"/>
  <c r="AB49" i="1"/>
  <c r="ES43" i="1"/>
  <c r="Y49" i="1"/>
  <c r="X49" i="1"/>
  <c r="W49" i="1"/>
  <c r="V49" i="1"/>
  <c r="T49" i="1"/>
  <c r="S49" i="1"/>
  <c r="R49" i="1"/>
  <c r="Q49" i="1"/>
  <c r="P49" i="1"/>
  <c r="ER43" i="1"/>
  <c r="M49" i="1"/>
  <c r="L49" i="1"/>
  <c r="K49" i="1"/>
  <c r="J49" i="1"/>
  <c r="G49" i="1"/>
  <c r="F49" i="1"/>
  <c r="E49" i="1"/>
  <c r="D49" i="1"/>
  <c r="EQ43" i="1"/>
  <c r="DY37" i="1"/>
  <c r="DY52" i="1" s="1"/>
  <c r="DX37" i="1"/>
  <c r="DX52" i="1" s="1"/>
  <c r="DG37" i="1"/>
  <c r="DG52" i="1" s="1"/>
  <c r="DF37" i="1"/>
  <c r="DF52" i="1" s="1"/>
  <c r="CO37" i="1"/>
  <c r="CO52" i="1" s="1"/>
  <c r="CN37" i="1"/>
  <c r="CN52" i="1" s="1"/>
  <c r="BW37" i="1"/>
  <c r="BW52" i="1" s="1"/>
  <c r="BV37" i="1"/>
  <c r="BV52" i="1" s="1"/>
  <c r="C37" i="1"/>
  <c r="C52" i="1" s="1"/>
  <c r="B37" i="1"/>
  <c r="B52" i="1" s="1"/>
  <c r="EO36" i="1"/>
  <c r="EN36" i="1"/>
  <c r="EM36" i="1"/>
  <c r="EL36" i="1"/>
  <c r="EK36" i="1"/>
  <c r="EK37" i="1" s="1"/>
  <c r="EK52" i="1" s="1"/>
  <c r="EJ36" i="1"/>
  <c r="EI36" i="1"/>
  <c r="EH36" i="1"/>
  <c r="EG36" i="1"/>
  <c r="EF36" i="1"/>
  <c r="EE36" i="1"/>
  <c r="EE37" i="1" s="1"/>
  <c r="EE52" i="1" s="1"/>
  <c r="ED36" i="1"/>
  <c r="FB36" i="1" s="1"/>
  <c r="EC36" i="1"/>
  <c r="EB36" i="1"/>
  <c r="EA36" i="1"/>
  <c r="DZ36" i="1"/>
  <c r="DY36" i="1"/>
  <c r="DX36" i="1"/>
  <c r="DW36" i="1"/>
  <c r="DV36" i="1"/>
  <c r="DU36" i="1"/>
  <c r="DT36" i="1"/>
  <c r="DS36" i="1"/>
  <c r="DS37" i="1" s="1"/>
  <c r="DS52" i="1" s="1"/>
  <c r="DR36" i="1"/>
  <c r="FA36" i="1" s="1"/>
  <c r="DQ36" i="1"/>
  <c r="DP36" i="1"/>
  <c r="DO36" i="1"/>
  <c r="DN36" i="1"/>
  <c r="DM36" i="1"/>
  <c r="DM37" i="1" s="1"/>
  <c r="DM52" i="1" s="1"/>
  <c r="DL36" i="1"/>
  <c r="DL37" i="1" s="1"/>
  <c r="DL52" i="1" s="1"/>
  <c r="DK36" i="1"/>
  <c r="DJ36" i="1"/>
  <c r="DI36" i="1"/>
  <c r="DH36" i="1"/>
  <c r="DG36" i="1"/>
  <c r="DF36" i="1"/>
  <c r="DE36" i="1"/>
  <c r="DD36" i="1"/>
  <c r="DC36" i="1"/>
  <c r="DB36" i="1"/>
  <c r="DA36" i="1"/>
  <c r="DA37" i="1" s="1"/>
  <c r="DA52" i="1" s="1"/>
  <c r="CZ36" i="1"/>
  <c r="CY36" i="1"/>
  <c r="CX36" i="1"/>
  <c r="CW36" i="1"/>
  <c r="CV36" i="1"/>
  <c r="CU36" i="1"/>
  <c r="CU37" i="1" s="1"/>
  <c r="CU52" i="1" s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I37" i="1" s="1"/>
  <c r="CI52" i="1" s="1"/>
  <c r="CH36" i="1"/>
  <c r="EX36" i="1" s="1"/>
  <c r="CG36" i="1"/>
  <c r="CF36" i="1"/>
  <c r="CE36" i="1"/>
  <c r="CD36" i="1"/>
  <c r="CC36" i="1"/>
  <c r="CC37" i="1" s="1"/>
  <c r="CC52" i="1" s="1"/>
  <c r="CB36" i="1"/>
  <c r="CB37" i="1" s="1"/>
  <c r="CB52" i="1" s="1"/>
  <c r="CA36" i="1"/>
  <c r="BZ36" i="1"/>
  <c r="BY36" i="1"/>
  <c r="BX36" i="1"/>
  <c r="BW36" i="1"/>
  <c r="BV36" i="1"/>
  <c r="EW36" i="1" s="1"/>
  <c r="BU36" i="1"/>
  <c r="BT36" i="1"/>
  <c r="BS36" i="1"/>
  <c r="BR36" i="1"/>
  <c r="BQ36" i="1"/>
  <c r="BQ37" i="1" s="1"/>
  <c r="BQ52" i="1" s="1"/>
  <c r="BP36" i="1"/>
  <c r="BO36" i="1"/>
  <c r="BN36" i="1"/>
  <c r="BM36" i="1"/>
  <c r="BL36" i="1"/>
  <c r="BK36" i="1"/>
  <c r="BK37" i="1" s="1"/>
  <c r="BK52" i="1" s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ER36" i="1" s="1"/>
  <c r="M36" i="1"/>
  <c r="L36" i="1"/>
  <c r="K36" i="1"/>
  <c r="J36" i="1"/>
  <c r="I36" i="1"/>
  <c r="I37" i="1" s="1"/>
  <c r="I52" i="1" s="1"/>
  <c r="H36" i="1"/>
  <c r="G36" i="1"/>
  <c r="EQ36" i="1" s="1"/>
  <c r="F36" i="1"/>
  <c r="E36" i="1"/>
  <c r="D36" i="1"/>
  <c r="C36" i="1"/>
  <c r="EO35" i="1"/>
  <c r="EO37" i="1" s="1"/>
  <c r="EO52" i="1" s="1"/>
  <c r="EN35" i="1"/>
  <c r="EN37" i="1" s="1"/>
  <c r="EN52" i="1" s="1"/>
  <c r="EM35" i="1"/>
  <c r="EM37" i="1" s="1"/>
  <c r="EM52" i="1" s="1"/>
  <c r="EL35" i="1"/>
  <c r="EL37" i="1" s="1"/>
  <c r="EL52" i="1" s="1"/>
  <c r="EK35" i="1"/>
  <c r="EJ35" i="1"/>
  <c r="EJ37" i="1" s="1"/>
  <c r="EJ52" i="1" s="1"/>
  <c r="EI35" i="1"/>
  <c r="EI37" i="1" s="1"/>
  <c r="EI52" i="1" s="1"/>
  <c r="EH35" i="1"/>
  <c r="EH37" i="1" s="1"/>
  <c r="EH52" i="1" s="1"/>
  <c r="EG35" i="1"/>
  <c r="EG37" i="1" s="1"/>
  <c r="EG52" i="1" s="1"/>
  <c r="EF35" i="1"/>
  <c r="EF37" i="1" s="1"/>
  <c r="EF52" i="1" s="1"/>
  <c r="EE35" i="1"/>
  <c r="ED35" i="1"/>
  <c r="EC35" i="1"/>
  <c r="EC37" i="1" s="1"/>
  <c r="EC52" i="1" s="1"/>
  <c r="EB35" i="1"/>
  <c r="EB37" i="1" s="1"/>
  <c r="EB52" i="1" s="1"/>
  <c r="EA35" i="1"/>
  <c r="EA37" i="1" s="1"/>
  <c r="EA52" i="1" s="1"/>
  <c r="DZ35" i="1"/>
  <c r="DZ37" i="1" s="1"/>
  <c r="DZ52" i="1" s="1"/>
  <c r="DY35" i="1"/>
  <c r="DX35" i="1"/>
  <c r="DW35" i="1"/>
  <c r="DW37" i="1" s="1"/>
  <c r="DW52" i="1" s="1"/>
  <c r="DV35" i="1"/>
  <c r="DV37" i="1" s="1"/>
  <c r="DV52" i="1" s="1"/>
  <c r="DU35" i="1"/>
  <c r="DU37" i="1" s="1"/>
  <c r="DU52" i="1" s="1"/>
  <c r="DT35" i="1"/>
  <c r="DT37" i="1" s="1"/>
  <c r="DT52" i="1" s="1"/>
  <c r="DS35" i="1"/>
  <c r="DR35" i="1"/>
  <c r="DR37" i="1" s="1"/>
  <c r="DR52" i="1" s="1"/>
  <c r="DQ35" i="1"/>
  <c r="DP35" i="1"/>
  <c r="DP37" i="1" s="1"/>
  <c r="DP52" i="1" s="1"/>
  <c r="DO35" i="1"/>
  <c r="DO37" i="1" s="1"/>
  <c r="DO52" i="1" s="1"/>
  <c r="DN35" i="1"/>
  <c r="DN37" i="1" s="1"/>
  <c r="DN52" i="1" s="1"/>
  <c r="DM35" i="1"/>
  <c r="DL35" i="1"/>
  <c r="DK35" i="1"/>
  <c r="DJ35" i="1"/>
  <c r="DJ37" i="1" s="1"/>
  <c r="DJ52" i="1" s="1"/>
  <c r="DI35" i="1"/>
  <c r="DI37" i="1" s="1"/>
  <c r="DI52" i="1" s="1"/>
  <c r="DH35" i="1"/>
  <c r="DH37" i="1" s="1"/>
  <c r="DH52" i="1" s="1"/>
  <c r="DG35" i="1"/>
  <c r="DF35" i="1"/>
  <c r="DE35" i="1"/>
  <c r="DD35" i="1"/>
  <c r="DD37" i="1" s="1"/>
  <c r="DD52" i="1" s="1"/>
  <c r="DC35" i="1"/>
  <c r="DC37" i="1" s="1"/>
  <c r="DC52" i="1" s="1"/>
  <c r="DB35" i="1"/>
  <c r="DB37" i="1" s="1"/>
  <c r="DB52" i="1" s="1"/>
  <c r="DA35" i="1"/>
  <c r="CZ35" i="1"/>
  <c r="CZ37" i="1" s="1"/>
  <c r="CZ52" i="1" s="1"/>
  <c r="CY35" i="1"/>
  <c r="CX35" i="1"/>
  <c r="CX37" i="1" s="1"/>
  <c r="CX52" i="1" s="1"/>
  <c r="CW35" i="1"/>
  <c r="CW37" i="1" s="1"/>
  <c r="CW52" i="1" s="1"/>
  <c r="CV35" i="1"/>
  <c r="CV37" i="1" s="1"/>
  <c r="CV52" i="1" s="1"/>
  <c r="CU35" i="1"/>
  <c r="CT35" i="1"/>
  <c r="CS35" i="1"/>
  <c r="CR35" i="1"/>
  <c r="CR37" i="1" s="1"/>
  <c r="CR52" i="1" s="1"/>
  <c r="CQ35" i="1"/>
  <c r="CQ37" i="1" s="1"/>
  <c r="CQ52" i="1" s="1"/>
  <c r="CP35" i="1"/>
  <c r="CP37" i="1" s="1"/>
  <c r="CP52" i="1" s="1"/>
  <c r="CO35" i="1"/>
  <c r="CN35" i="1"/>
  <c r="CM35" i="1"/>
  <c r="CL35" i="1"/>
  <c r="CL37" i="1" s="1"/>
  <c r="CL52" i="1" s="1"/>
  <c r="CK35" i="1"/>
  <c r="CK37" i="1" s="1"/>
  <c r="CK52" i="1" s="1"/>
  <c r="CJ35" i="1"/>
  <c r="CJ37" i="1" s="1"/>
  <c r="CJ52" i="1" s="1"/>
  <c r="CI35" i="1"/>
  <c r="CH35" i="1"/>
  <c r="CG35" i="1"/>
  <c r="CF35" i="1"/>
  <c r="CF37" i="1" s="1"/>
  <c r="CF52" i="1" s="1"/>
  <c r="CE35" i="1"/>
  <c r="CE37" i="1" s="1"/>
  <c r="CE52" i="1" s="1"/>
  <c r="CD35" i="1"/>
  <c r="CD37" i="1" s="1"/>
  <c r="CD52" i="1" s="1"/>
  <c r="CC35" i="1"/>
  <c r="CB35" i="1"/>
  <c r="CA35" i="1"/>
  <c r="BZ35" i="1"/>
  <c r="BZ37" i="1" s="1"/>
  <c r="BZ52" i="1" s="1"/>
  <c r="BY35" i="1"/>
  <c r="BY37" i="1" s="1"/>
  <c r="BY52" i="1" s="1"/>
  <c r="BX35" i="1"/>
  <c r="BX37" i="1" s="1"/>
  <c r="BX52" i="1" s="1"/>
  <c r="BW35" i="1"/>
  <c r="BV35" i="1"/>
  <c r="BU35" i="1"/>
  <c r="BT35" i="1"/>
  <c r="BT37" i="1" s="1"/>
  <c r="BT52" i="1" s="1"/>
  <c r="BS35" i="1"/>
  <c r="BS37" i="1" s="1"/>
  <c r="BS52" i="1" s="1"/>
  <c r="BR35" i="1"/>
  <c r="BR37" i="1" s="1"/>
  <c r="BR52" i="1" s="1"/>
  <c r="BQ35" i="1"/>
  <c r="BP35" i="1"/>
  <c r="BP37" i="1" s="1"/>
  <c r="BP52" i="1" s="1"/>
  <c r="BO35" i="1"/>
  <c r="BN35" i="1"/>
  <c r="BN37" i="1" s="1"/>
  <c r="BN52" i="1" s="1"/>
  <c r="BM35" i="1"/>
  <c r="BM37" i="1" s="1"/>
  <c r="BM52" i="1" s="1"/>
  <c r="BL35" i="1"/>
  <c r="BL37" i="1" s="1"/>
  <c r="BL52" i="1" s="1"/>
  <c r="BK35" i="1"/>
  <c r="BJ35" i="1"/>
  <c r="EV35" i="1" s="1"/>
  <c r="BI35" i="1"/>
  <c r="BH35" i="1"/>
  <c r="BH37" i="1" s="1"/>
  <c r="BH52" i="1" s="1"/>
  <c r="BG35" i="1"/>
  <c r="BG37" i="1" s="1"/>
  <c r="BG52" i="1" s="1"/>
  <c r="M35" i="1"/>
  <c r="M37" i="1" s="1"/>
  <c r="M52" i="1" s="1"/>
  <c r="L35" i="1"/>
  <c r="L37" i="1" s="1"/>
  <c r="L52" i="1" s="1"/>
  <c r="K35" i="1"/>
  <c r="K37" i="1" s="1"/>
  <c r="K52" i="1" s="1"/>
  <c r="J35" i="1"/>
  <c r="J37" i="1" s="1"/>
  <c r="J52" i="1" s="1"/>
  <c r="I35" i="1"/>
  <c r="H35" i="1"/>
  <c r="H37" i="1" s="1"/>
  <c r="H52" i="1" s="1"/>
  <c r="G35" i="1"/>
  <c r="G37" i="1" s="1"/>
  <c r="G52" i="1" s="1"/>
  <c r="F35" i="1"/>
  <c r="F37" i="1" s="1"/>
  <c r="F52" i="1" s="1"/>
  <c r="E35" i="1"/>
  <c r="E37" i="1" s="1"/>
  <c r="E52" i="1" s="1"/>
  <c r="D35" i="1"/>
  <c r="D37" i="1" s="1"/>
  <c r="D52" i="1" s="1"/>
  <c r="C35" i="1"/>
  <c r="B35" i="1"/>
  <c r="EQ35" i="1" s="1"/>
  <c r="EQ37" i="1" s="1"/>
  <c r="ER30" i="1"/>
  <c r="EQ30" i="1"/>
  <c r="FB30" i="1"/>
  <c r="FA30" i="1"/>
  <c r="EZ30" i="1"/>
  <c r="EY30" i="1"/>
  <c r="EX30" i="1"/>
  <c r="EW30" i="1"/>
  <c r="EV30" i="1"/>
  <c r="EU30" i="1"/>
  <c r="ET30" i="1"/>
  <c r="ES30" i="1"/>
  <c r="EK26" i="1"/>
  <c r="EJ26" i="1"/>
  <c r="EI26" i="1"/>
  <c r="ED26" i="1"/>
  <c r="EC26" i="1"/>
  <c r="DZ26" i="1"/>
  <c r="DY26" i="1"/>
  <c r="DS26" i="1"/>
  <c r="DR26" i="1"/>
  <c r="DQ26" i="1"/>
  <c r="DL26" i="1"/>
  <c r="DK26" i="1"/>
  <c r="DH26" i="1"/>
  <c r="DG26" i="1"/>
  <c r="DA26" i="1"/>
  <c r="CZ26" i="1"/>
  <c r="CY26" i="1"/>
  <c r="CT26" i="1"/>
  <c r="CS26" i="1"/>
  <c r="CP26" i="1"/>
  <c r="CO26" i="1"/>
  <c r="CI26" i="1"/>
  <c r="CH26" i="1"/>
  <c r="CG26" i="1"/>
  <c r="CB26" i="1"/>
  <c r="CA26" i="1"/>
  <c r="BX26" i="1"/>
  <c r="BW26" i="1"/>
  <c r="BQ26" i="1"/>
  <c r="BP26" i="1"/>
  <c r="BO26" i="1"/>
  <c r="BJ26" i="1"/>
  <c r="BI26" i="1"/>
  <c r="BF26" i="1"/>
  <c r="BE26" i="1"/>
  <c r="AY26" i="1"/>
  <c r="AX26" i="1"/>
  <c r="AW26" i="1"/>
  <c r="AR26" i="1"/>
  <c r="AQ26" i="1"/>
  <c r="AN26" i="1"/>
  <c r="AM26" i="1"/>
  <c r="AG26" i="1"/>
  <c r="AF26" i="1"/>
  <c r="AE26" i="1"/>
  <c r="Z26" i="1"/>
  <c r="Y26" i="1"/>
  <c r="X26" i="1"/>
  <c r="EO25" i="1"/>
  <c r="EN25" i="1"/>
  <c r="EM25" i="1"/>
  <c r="EL25" i="1"/>
  <c r="EK25" i="1"/>
  <c r="EJ25" i="1"/>
  <c r="EI25" i="1"/>
  <c r="EH25" i="1"/>
  <c r="EG25" i="1"/>
  <c r="EF25" i="1"/>
  <c r="FB25" i="1" s="1"/>
  <c r="EE25" i="1"/>
  <c r="ED25" i="1"/>
  <c r="EC25" i="1"/>
  <c r="EB25" i="1"/>
  <c r="EA25" i="1"/>
  <c r="DZ25" i="1"/>
  <c r="DY25" i="1"/>
  <c r="DX25" i="1"/>
  <c r="DW25" i="1"/>
  <c r="DV25" i="1"/>
  <c r="DU25" i="1"/>
  <c r="DT25" i="1"/>
  <c r="FA25" i="1" s="1"/>
  <c r="DS25" i="1"/>
  <c r="DR25" i="1"/>
  <c r="DQ25" i="1"/>
  <c r="DP25" i="1"/>
  <c r="DO25" i="1"/>
  <c r="DN25" i="1"/>
  <c r="DM25" i="1"/>
  <c r="DL25" i="1"/>
  <c r="DK25" i="1"/>
  <c r="DJ25" i="1"/>
  <c r="DI25" i="1"/>
  <c r="EZ25" i="1" s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EY25" i="1" s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EX25" i="1" s="1"/>
  <c r="CG25" i="1"/>
  <c r="CF25" i="1"/>
  <c r="CE25" i="1"/>
  <c r="CD25" i="1"/>
  <c r="CC25" i="1"/>
  <c r="CB25" i="1"/>
  <c r="CA25" i="1"/>
  <c r="BZ25" i="1"/>
  <c r="BY25" i="1"/>
  <c r="BX25" i="1"/>
  <c r="BW25" i="1"/>
  <c r="BV25" i="1"/>
  <c r="EW25" i="1" s="1"/>
  <c r="BU25" i="1"/>
  <c r="BT25" i="1"/>
  <c r="BS25" i="1"/>
  <c r="BR25" i="1"/>
  <c r="BQ25" i="1"/>
  <c r="BP25" i="1"/>
  <c r="BO25" i="1"/>
  <c r="BN25" i="1"/>
  <c r="BM25" i="1"/>
  <c r="BL25" i="1"/>
  <c r="EV25" i="1" s="1"/>
  <c r="BK25" i="1"/>
  <c r="BJ25" i="1"/>
  <c r="BI25" i="1"/>
  <c r="BH25" i="1"/>
  <c r="BG25" i="1"/>
  <c r="BF25" i="1"/>
  <c r="BE25" i="1"/>
  <c r="BD25" i="1"/>
  <c r="BC25" i="1"/>
  <c r="BB25" i="1"/>
  <c r="BA25" i="1"/>
  <c r="AZ25" i="1"/>
  <c r="EU25" i="1" s="1"/>
  <c r="AY25" i="1"/>
  <c r="AX25" i="1"/>
  <c r="AW25" i="1"/>
  <c r="AV25" i="1"/>
  <c r="AU25" i="1"/>
  <c r="AT25" i="1"/>
  <c r="AS25" i="1"/>
  <c r="AR25" i="1"/>
  <c r="AQ25" i="1"/>
  <c r="AP25" i="1"/>
  <c r="AO25" i="1"/>
  <c r="ET25" i="1" s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ES25" i="1" s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ER25" i="1" s="1"/>
  <c r="M25" i="1"/>
  <c r="L25" i="1"/>
  <c r="K25" i="1"/>
  <c r="J25" i="1"/>
  <c r="I25" i="1"/>
  <c r="H25" i="1"/>
  <c r="G25" i="1"/>
  <c r="F25" i="1"/>
  <c r="E25" i="1"/>
  <c r="D25" i="1"/>
  <c r="C25" i="1"/>
  <c r="B25" i="1"/>
  <c r="EQ25" i="1" s="1"/>
  <c r="EO24" i="1"/>
  <c r="EO26" i="1" s="1"/>
  <c r="EN24" i="1"/>
  <c r="EN26" i="1" s="1"/>
  <c r="EM24" i="1"/>
  <c r="EM26" i="1" s="1"/>
  <c r="EL24" i="1"/>
  <c r="EL26" i="1" s="1"/>
  <c r="EK24" i="1"/>
  <c r="EJ24" i="1"/>
  <c r="EI24" i="1"/>
  <c r="EH24" i="1"/>
  <c r="EH26" i="1" s="1"/>
  <c r="EG24" i="1"/>
  <c r="EG26" i="1" s="1"/>
  <c r="EF24" i="1"/>
  <c r="EF26" i="1" s="1"/>
  <c r="EE24" i="1"/>
  <c r="EE26" i="1" s="1"/>
  <c r="ED24" i="1"/>
  <c r="EC24" i="1"/>
  <c r="EB24" i="1"/>
  <c r="EB26" i="1" s="1"/>
  <c r="EA24" i="1"/>
  <c r="EA26" i="1" s="1"/>
  <c r="DZ24" i="1"/>
  <c r="DY24" i="1"/>
  <c r="DX24" i="1"/>
  <c r="DX26" i="1" s="1"/>
  <c r="DW24" i="1"/>
  <c r="DW26" i="1" s="1"/>
  <c r="DV24" i="1"/>
  <c r="DV26" i="1" s="1"/>
  <c r="DU24" i="1"/>
  <c r="DU26" i="1" s="1"/>
  <c r="DT24" i="1"/>
  <c r="DT26" i="1" s="1"/>
  <c r="DS24" i="1"/>
  <c r="DR24" i="1"/>
  <c r="DQ24" i="1"/>
  <c r="DP24" i="1"/>
  <c r="DP26" i="1" s="1"/>
  <c r="DO24" i="1"/>
  <c r="DO26" i="1" s="1"/>
  <c r="DN24" i="1"/>
  <c r="DN26" i="1" s="1"/>
  <c r="DM24" i="1"/>
  <c r="DM26" i="1" s="1"/>
  <c r="DL24" i="1"/>
  <c r="DK24" i="1"/>
  <c r="DJ24" i="1"/>
  <c r="DJ26" i="1" s="1"/>
  <c r="DI24" i="1"/>
  <c r="DI26" i="1" s="1"/>
  <c r="DH24" i="1"/>
  <c r="DG24" i="1"/>
  <c r="DF24" i="1"/>
  <c r="DF26" i="1" s="1"/>
  <c r="DE24" i="1"/>
  <c r="DE26" i="1" s="1"/>
  <c r="DD24" i="1"/>
  <c r="DD26" i="1" s="1"/>
  <c r="DC24" i="1"/>
  <c r="DC26" i="1" s="1"/>
  <c r="DB24" i="1"/>
  <c r="DB26" i="1" s="1"/>
  <c r="DA24" i="1"/>
  <c r="CZ24" i="1"/>
  <c r="CY24" i="1"/>
  <c r="CX24" i="1"/>
  <c r="CX26" i="1" s="1"/>
  <c r="CW24" i="1"/>
  <c r="CW26" i="1" s="1"/>
  <c r="CV24" i="1"/>
  <c r="CV26" i="1" s="1"/>
  <c r="CU24" i="1"/>
  <c r="CU26" i="1" s="1"/>
  <c r="CT24" i="1"/>
  <c r="CS24" i="1"/>
  <c r="CR24" i="1"/>
  <c r="CR26" i="1" s="1"/>
  <c r="CQ24" i="1"/>
  <c r="CQ26" i="1" s="1"/>
  <c r="CP24" i="1"/>
  <c r="CO24" i="1"/>
  <c r="CN24" i="1"/>
  <c r="CN26" i="1" s="1"/>
  <c r="CM24" i="1"/>
  <c r="CM26" i="1" s="1"/>
  <c r="CL24" i="1"/>
  <c r="CL26" i="1" s="1"/>
  <c r="CK24" i="1"/>
  <c r="CK26" i="1" s="1"/>
  <c r="CJ24" i="1"/>
  <c r="CJ26" i="1" s="1"/>
  <c r="CI24" i="1"/>
  <c r="CH24" i="1"/>
  <c r="EX24" i="1" s="1"/>
  <c r="EX26" i="1" s="1"/>
  <c r="CG24" i="1"/>
  <c r="CF24" i="1"/>
  <c r="CF26" i="1" s="1"/>
  <c r="CE24" i="1"/>
  <c r="CE26" i="1" s="1"/>
  <c r="CD24" i="1"/>
  <c r="CD26" i="1" s="1"/>
  <c r="CC24" i="1"/>
  <c r="CC26" i="1" s="1"/>
  <c r="CB24" i="1"/>
  <c r="CA24" i="1"/>
  <c r="BZ24" i="1"/>
  <c r="BZ26" i="1" s="1"/>
  <c r="BY24" i="1"/>
  <c r="BY26" i="1" s="1"/>
  <c r="BX24" i="1"/>
  <c r="BW24" i="1"/>
  <c r="BV24" i="1"/>
  <c r="BV26" i="1" s="1"/>
  <c r="BU24" i="1"/>
  <c r="BU26" i="1" s="1"/>
  <c r="BT24" i="1"/>
  <c r="BT26" i="1" s="1"/>
  <c r="BS24" i="1"/>
  <c r="BS26" i="1" s="1"/>
  <c r="BR24" i="1"/>
  <c r="BR26" i="1" s="1"/>
  <c r="BQ24" i="1"/>
  <c r="BP24" i="1"/>
  <c r="BO24" i="1"/>
  <c r="BN24" i="1"/>
  <c r="BN26" i="1" s="1"/>
  <c r="BM24" i="1"/>
  <c r="BM26" i="1" s="1"/>
  <c r="BL24" i="1"/>
  <c r="BL26" i="1" s="1"/>
  <c r="BK24" i="1"/>
  <c r="BK26" i="1" s="1"/>
  <c r="BJ24" i="1"/>
  <c r="BI24" i="1"/>
  <c r="BH24" i="1"/>
  <c r="BH26" i="1" s="1"/>
  <c r="BG24" i="1"/>
  <c r="BG26" i="1" s="1"/>
  <c r="BF24" i="1"/>
  <c r="BE24" i="1"/>
  <c r="BD24" i="1"/>
  <c r="BD26" i="1" s="1"/>
  <c r="BC24" i="1"/>
  <c r="BC26" i="1" s="1"/>
  <c r="BB24" i="1"/>
  <c r="BB26" i="1" s="1"/>
  <c r="BA24" i="1"/>
  <c r="BA26" i="1" s="1"/>
  <c r="AZ24" i="1"/>
  <c r="AZ26" i="1" s="1"/>
  <c r="AY24" i="1"/>
  <c r="AX24" i="1"/>
  <c r="AW24" i="1"/>
  <c r="AV24" i="1"/>
  <c r="AV26" i="1" s="1"/>
  <c r="AU24" i="1"/>
  <c r="AU26" i="1" s="1"/>
  <c r="AT24" i="1"/>
  <c r="AT26" i="1" s="1"/>
  <c r="AS24" i="1"/>
  <c r="AS26" i="1" s="1"/>
  <c r="AR24" i="1"/>
  <c r="AQ24" i="1"/>
  <c r="AP24" i="1"/>
  <c r="AP26" i="1" s="1"/>
  <c r="AO24" i="1"/>
  <c r="AO26" i="1" s="1"/>
  <c r="AN24" i="1"/>
  <c r="AM24" i="1"/>
  <c r="AL24" i="1"/>
  <c r="AL26" i="1" s="1"/>
  <c r="AK24" i="1"/>
  <c r="AK26" i="1" s="1"/>
  <c r="AJ24" i="1"/>
  <c r="AJ26" i="1" s="1"/>
  <c r="AI24" i="1"/>
  <c r="AI26" i="1" s="1"/>
  <c r="AH24" i="1"/>
  <c r="AH26" i="1" s="1"/>
  <c r="AG24" i="1"/>
  <c r="AF24" i="1"/>
  <c r="AE24" i="1"/>
  <c r="AD24" i="1"/>
  <c r="AD26" i="1" s="1"/>
  <c r="AC24" i="1"/>
  <c r="AC26" i="1" s="1"/>
  <c r="AB24" i="1"/>
  <c r="AB26" i="1" s="1"/>
  <c r="AA24" i="1"/>
  <c r="AA26" i="1" s="1"/>
  <c r="Z24" i="1"/>
  <c r="Y24" i="1"/>
  <c r="X24" i="1"/>
  <c r="W24" i="1"/>
  <c r="W26" i="1" s="1"/>
  <c r="V24" i="1"/>
  <c r="V26" i="1" s="1"/>
  <c r="U24" i="1"/>
  <c r="U26" i="1" s="1"/>
  <c r="T24" i="1"/>
  <c r="T26" i="1" s="1"/>
  <c r="S24" i="1"/>
  <c r="S26" i="1" s="1"/>
  <c r="R24" i="1"/>
  <c r="R26" i="1" s="1"/>
  <c r="Q24" i="1"/>
  <c r="Q26" i="1" s="1"/>
  <c r="P24" i="1"/>
  <c r="P26" i="1" s="1"/>
  <c r="O24" i="1"/>
  <c r="O26" i="1" s="1"/>
  <c r="N24" i="1"/>
  <c r="ER24" i="1" s="1"/>
  <c r="ER26" i="1" s="1"/>
  <c r="M24" i="1"/>
  <c r="M26" i="1" s="1"/>
  <c r="L24" i="1"/>
  <c r="L26" i="1" s="1"/>
  <c r="K24" i="1"/>
  <c r="K26" i="1" s="1"/>
  <c r="J24" i="1"/>
  <c r="J26" i="1" s="1"/>
  <c r="I24" i="1"/>
  <c r="I26" i="1" s="1"/>
  <c r="H24" i="1"/>
  <c r="H26" i="1" s="1"/>
  <c r="G24" i="1"/>
  <c r="G26" i="1" s="1"/>
  <c r="F24" i="1"/>
  <c r="F26" i="1" s="1"/>
  <c r="E24" i="1"/>
  <c r="E26" i="1" s="1"/>
  <c r="D24" i="1"/>
  <c r="D26" i="1" s="1"/>
  <c r="C24" i="1"/>
  <c r="C26" i="1" s="1"/>
  <c r="B24" i="1"/>
  <c r="B26" i="1" s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EO18" i="1"/>
  <c r="EN18" i="1"/>
  <c r="EM18" i="1"/>
  <c r="EL18" i="1"/>
  <c r="EK18" i="1"/>
  <c r="EJ18" i="1"/>
  <c r="EI18" i="1"/>
  <c r="FB18" i="1" s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FA18" i="1" s="1"/>
  <c r="DQ18" i="1"/>
  <c r="DP18" i="1"/>
  <c r="DO18" i="1"/>
  <c r="DN18" i="1"/>
  <c r="DM18" i="1"/>
  <c r="DL18" i="1"/>
  <c r="DK18" i="1"/>
  <c r="DJ18" i="1"/>
  <c r="DI18" i="1"/>
  <c r="DH18" i="1"/>
  <c r="DG18" i="1"/>
  <c r="DF18" i="1"/>
  <c r="EZ18" i="1" s="1"/>
  <c r="DE18" i="1"/>
  <c r="DD18" i="1"/>
  <c r="DC18" i="1"/>
  <c r="DB18" i="1"/>
  <c r="DA18" i="1"/>
  <c r="CZ18" i="1"/>
  <c r="CY18" i="1"/>
  <c r="CX18" i="1"/>
  <c r="CW18" i="1"/>
  <c r="CV18" i="1"/>
  <c r="CU18" i="1"/>
  <c r="CT18" i="1"/>
  <c r="EY18" i="1" s="1"/>
  <c r="CS18" i="1"/>
  <c r="CR18" i="1"/>
  <c r="CQ18" i="1"/>
  <c r="CP18" i="1"/>
  <c r="CO18" i="1"/>
  <c r="CN18" i="1"/>
  <c r="CM18" i="1"/>
  <c r="CL18" i="1"/>
  <c r="CK18" i="1"/>
  <c r="CJ18" i="1"/>
  <c r="CI18" i="1"/>
  <c r="CH18" i="1"/>
  <c r="EX18" i="1" s="1"/>
  <c r="CG18" i="1"/>
  <c r="CF18" i="1"/>
  <c r="CE18" i="1"/>
  <c r="CD18" i="1"/>
  <c r="CC18" i="1"/>
  <c r="CB18" i="1"/>
  <c r="CA18" i="1"/>
  <c r="BZ18" i="1"/>
  <c r="BY18" i="1"/>
  <c r="BX18" i="1"/>
  <c r="BW18" i="1"/>
  <c r="BV18" i="1"/>
  <c r="EW18" i="1" s="1"/>
  <c r="BU18" i="1"/>
  <c r="BT18" i="1"/>
  <c r="BS18" i="1"/>
  <c r="BR18" i="1"/>
  <c r="BQ18" i="1"/>
  <c r="BP18" i="1"/>
  <c r="BO18" i="1"/>
  <c r="EV18" i="1" s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EU18" i="1" s="1"/>
  <c r="AW18" i="1"/>
  <c r="AV18" i="1"/>
  <c r="AU18" i="1"/>
  <c r="AT18" i="1"/>
  <c r="AS18" i="1"/>
  <c r="AR18" i="1"/>
  <c r="AQ18" i="1"/>
  <c r="AP18" i="1"/>
  <c r="AO18" i="1"/>
  <c r="AN18" i="1"/>
  <c r="AM18" i="1"/>
  <c r="AL18" i="1"/>
  <c r="ET18" i="1" s="1"/>
  <c r="AK18" i="1"/>
  <c r="AJ18" i="1"/>
  <c r="AI18" i="1"/>
  <c r="AH18" i="1"/>
  <c r="AG18" i="1"/>
  <c r="AF18" i="1"/>
  <c r="AE18" i="1"/>
  <c r="AD18" i="1"/>
  <c r="AC18" i="1"/>
  <c r="AB18" i="1"/>
  <c r="AA18" i="1"/>
  <c r="Z18" i="1"/>
  <c r="ES18" i="1" s="1"/>
  <c r="Y18" i="1"/>
  <c r="X18" i="1"/>
  <c r="W18" i="1"/>
  <c r="V18" i="1"/>
  <c r="U18" i="1"/>
  <c r="T18" i="1"/>
  <c r="S18" i="1"/>
  <c r="R18" i="1"/>
  <c r="Q18" i="1"/>
  <c r="P18" i="1"/>
  <c r="O18" i="1"/>
  <c r="N18" i="1"/>
  <c r="ER18" i="1" s="1"/>
  <c r="M18" i="1"/>
  <c r="L18" i="1"/>
  <c r="K18" i="1"/>
  <c r="J18" i="1"/>
  <c r="I18" i="1"/>
  <c r="H18" i="1"/>
  <c r="G18" i="1"/>
  <c r="F18" i="1"/>
  <c r="E18" i="1"/>
  <c r="D18" i="1"/>
  <c r="C18" i="1"/>
  <c r="B18" i="1"/>
  <c r="EQ18" i="1" s="1"/>
  <c r="A18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FB17" i="1" s="1"/>
  <c r="EC17" i="1"/>
  <c r="EB17" i="1"/>
  <c r="EA17" i="1"/>
  <c r="DZ17" i="1"/>
  <c r="DY17" i="1"/>
  <c r="DX17" i="1"/>
  <c r="DW17" i="1"/>
  <c r="DV17" i="1"/>
  <c r="DU17" i="1"/>
  <c r="DT17" i="1"/>
  <c r="DS17" i="1"/>
  <c r="DR17" i="1"/>
  <c r="FA17" i="1" s="1"/>
  <c r="DQ17" i="1"/>
  <c r="DP17" i="1"/>
  <c r="DO17" i="1"/>
  <c r="DN17" i="1"/>
  <c r="DM17" i="1"/>
  <c r="DL17" i="1"/>
  <c r="DK17" i="1"/>
  <c r="DJ17" i="1"/>
  <c r="DI17" i="1"/>
  <c r="DH17" i="1"/>
  <c r="DG17" i="1"/>
  <c r="DF17" i="1"/>
  <c r="EZ17" i="1" s="1"/>
  <c r="DE17" i="1"/>
  <c r="DD17" i="1"/>
  <c r="DC17" i="1"/>
  <c r="DB17" i="1"/>
  <c r="DA17" i="1"/>
  <c r="CZ17" i="1"/>
  <c r="CY17" i="1"/>
  <c r="CX17" i="1"/>
  <c r="CW17" i="1"/>
  <c r="CV17" i="1"/>
  <c r="CU17" i="1"/>
  <c r="CT17" i="1"/>
  <c r="EY17" i="1" s="1"/>
  <c r="CS17" i="1"/>
  <c r="CR17" i="1"/>
  <c r="CQ17" i="1"/>
  <c r="CP17" i="1"/>
  <c r="CO17" i="1"/>
  <c r="CN17" i="1"/>
  <c r="CM17" i="1"/>
  <c r="CL17" i="1"/>
  <c r="CK17" i="1"/>
  <c r="CJ17" i="1"/>
  <c r="CI17" i="1"/>
  <c r="CH17" i="1"/>
  <c r="EX17" i="1" s="1"/>
  <c r="CG17" i="1"/>
  <c r="CF17" i="1"/>
  <c r="CE17" i="1"/>
  <c r="CD17" i="1"/>
  <c r="CC17" i="1"/>
  <c r="CB17" i="1"/>
  <c r="CA17" i="1"/>
  <c r="BZ17" i="1"/>
  <c r="BY17" i="1"/>
  <c r="BX17" i="1"/>
  <c r="BW17" i="1"/>
  <c r="BV17" i="1"/>
  <c r="EW17" i="1" s="1"/>
  <c r="BU17" i="1"/>
  <c r="BT17" i="1"/>
  <c r="BS17" i="1"/>
  <c r="BR17" i="1"/>
  <c r="BQ17" i="1"/>
  <c r="BP17" i="1"/>
  <c r="BO17" i="1"/>
  <c r="BN17" i="1"/>
  <c r="BM17" i="1"/>
  <c r="BL17" i="1"/>
  <c r="BK17" i="1"/>
  <c r="BJ17" i="1"/>
  <c r="EV17" i="1" s="1"/>
  <c r="BI17" i="1"/>
  <c r="BH17" i="1"/>
  <c r="BG17" i="1"/>
  <c r="BF17" i="1"/>
  <c r="BE17" i="1"/>
  <c r="BD17" i="1"/>
  <c r="BC17" i="1"/>
  <c r="BB17" i="1"/>
  <c r="BA17" i="1"/>
  <c r="AZ17" i="1"/>
  <c r="AY17" i="1"/>
  <c r="AX17" i="1"/>
  <c r="EU17" i="1" s="1"/>
  <c r="AW17" i="1"/>
  <c r="AV17" i="1"/>
  <c r="AU17" i="1"/>
  <c r="AT17" i="1"/>
  <c r="AS17" i="1"/>
  <c r="AR17" i="1"/>
  <c r="AQ17" i="1"/>
  <c r="AP17" i="1"/>
  <c r="AO17" i="1"/>
  <c r="AN17" i="1"/>
  <c r="AM17" i="1"/>
  <c r="AL17" i="1"/>
  <c r="ET17" i="1" s="1"/>
  <c r="AK17" i="1"/>
  <c r="AJ17" i="1"/>
  <c r="AI17" i="1"/>
  <c r="AH17" i="1"/>
  <c r="AG17" i="1"/>
  <c r="AF17" i="1"/>
  <c r="AE17" i="1"/>
  <c r="AD17" i="1"/>
  <c r="AC17" i="1"/>
  <c r="AB17" i="1"/>
  <c r="AA17" i="1"/>
  <c r="Z17" i="1"/>
  <c r="ES17" i="1" s="1"/>
  <c r="Y17" i="1"/>
  <c r="X17" i="1"/>
  <c r="W17" i="1"/>
  <c r="V17" i="1"/>
  <c r="U17" i="1"/>
  <c r="T17" i="1"/>
  <c r="S17" i="1"/>
  <c r="R17" i="1"/>
  <c r="Q17" i="1"/>
  <c r="P17" i="1"/>
  <c r="O17" i="1"/>
  <c r="N17" i="1"/>
  <c r="ER17" i="1" s="1"/>
  <c r="M17" i="1"/>
  <c r="L17" i="1"/>
  <c r="K17" i="1"/>
  <c r="J17" i="1"/>
  <c r="I17" i="1"/>
  <c r="H17" i="1"/>
  <c r="G17" i="1"/>
  <c r="F17" i="1"/>
  <c r="E17" i="1"/>
  <c r="D17" i="1"/>
  <c r="C17" i="1"/>
  <c r="B17" i="1"/>
  <c r="EQ17" i="1" s="1"/>
  <c r="EO16" i="1"/>
  <c r="EN16" i="1"/>
  <c r="EM16" i="1"/>
  <c r="EL16" i="1"/>
  <c r="EK16" i="1"/>
  <c r="EJ16" i="1"/>
  <c r="EI16" i="1"/>
  <c r="EH16" i="1"/>
  <c r="EG16" i="1"/>
  <c r="EF16" i="1"/>
  <c r="EE16" i="1"/>
  <c r="ED16" i="1"/>
  <c r="FB16" i="1" s="1"/>
  <c r="EC16" i="1"/>
  <c r="EB16" i="1"/>
  <c r="EA16" i="1"/>
  <c r="DZ16" i="1"/>
  <c r="DY16" i="1"/>
  <c r="DX16" i="1"/>
  <c r="DW16" i="1"/>
  <c r="DV16" i="1"/>
  <c r="DU16" i="1"/>
  <c r="DT16" i="1"/>
  <c r="DS16" i="1"/>
  <c r="DR16" i="1"/>
  <c r="FA16" i="1" s="1"/>
  <c r="DQ16" i="1"/>
  <c r="DP16" i="1"/>
  <c r="DO16" i="1"/>
  <c r="DN16" i="1"/>
  <c r="DM16" i="1"/>
  <c r="DL16" i="1"/>
  <c r="DK16" i="1"/>
  <c r="DJ16" i="1"/>
  <c r="DI16" i="1"/>
  <c r="DH16" i="1"/>
  <c r="DG16" i="1"/>
  <c r="DF16" i="1"/>
  <c r="EZ16" i="1" s="1"/>
  <c r="DE16" i="1"/>
  <c r="DD16" i="1"/>
  <c r="DC16" i="1"/>
  <c r="DB16" i="1"/>
  <c r="DA16" i="1"/>
  <c r="CZ16" i="1"/>
  <c r="CY16" i="1"/>
  <c r="CX16" i="1"/>
  <c r="CW16" i="1"/>
  <c r="CV16" i="1"/>
  <c r="CU16" i="1"/>
  <c r="CT16" i="1"/>
  <c r="EY16" i="1" s="1"/>
  <c r="CS16" i="1"/>
  <c r="CR16" i="1"/>
  <c r="CQ16" i="1"/>
  <c r="CP16" i="1"/>
  <c r="CO16" i="1"/>
  <c r="CN16" i="1"/>
  <c r="CM16" i="1"/>
  <c r="CL16" i="1"/>
  <c r="CK16" i="1"/>
  <c r="CJ16" i="1"/>
  <c r="CI16" i="1"/>
  <c r="CH16" i="1"/>
  <c r="EX16" i="1" s="1"/>
  <c r="CG16" i="1"/>
  <c r="CF16" i="1"/>
  <c r="CE16" i="1"/>
  <c r="CD16" i="1"/>
  <c r="CC16" i="1"/>
  <c r="CB16" i="1"/>
  <c r="CA16" i="1"/>
  <c r="BZ16" i="1"/>
  <c r="BY16" i="1"/>
  <c r="BX16" i="1"/>
  <c r="BW16" i="1"/>
  <c r="BV16" i="1"/>
  <c r="EW16" i="1" s="1"/>
  <c r="BU16" i="1"/>
  <c r="BT16" i="1"/>
  <c r="BS16" i="1"/>
  <c r="BR16" i="1"/>
  <c r="BQ16" i="1"/>
  <c r="BP16" i="1"/>
  <c r="BO16" i="1"/>
  <c r="BN16" i="1"/>
  <c r="BM16" i="1"/>
  <c r="BL16" i="1"/>
  <c r="BK16" i="1"/>
  <c r="BJ16" i="1"/>
  <c r="EV16" i="1" s="1"/>
  <c r="BI16" i="1"/>
  <c r="BH16" i="1"/>
  <c r="BG16" i="1"/>
  <c r="BF16" i="1"/>
  <c r="BE16" i="1"/>
  <c r="BD16" i="1"/>
  <c r="BC16" i="1"/>
  <c r="BB16" i="1"/>
  <c r="BA16" i="1"/>
  <c r="AZ16" i="1"/>
  <c r="AY16" i="1"/>
  <c r="AX16" i="1"/>
  <c r="EU16" i="1" s="1"/>
  <c r="AW16" i="1"/>
  <c r="AV16" i="1"/>
  <c r="AU16" i="1"/>
  <c r="AT16" i="1"/>
  <c r="AS16" i="1"/>
  <c r="AR16" i="1"/>
  <c r="AQ16" i="1"/>
  <c r="AP16" i="1"/>
  <c r="AO16" i="1"/>
  <c r="AN16" i="1"/>
  <c r="AM16" i="1"/>
  <c r="AL16" i="1"/>
  <c r="ET16" i="1" s="1"/>
  <c r="AK16" i="1"/>
  <c r="AJ16" i="1"/>
  <c r="AI16" i="1"/>
  <c r="AH16" i="1"/>
  <c r="AG16" i="1"/>
  <c r="AF16" i="1"/>
  <c r="AE16" i="1"/>
  <c r="AD16" i="1"/>
  <c r="AC16" i="1"/>
  <c r="AB16" i="1"/>
  <c r="AA16" i="1"/>
  <c r="Z16" i="1"/>
  <c r="ES16" i="1" s="1"/>
  <c r="Y16" i="1"/>
  <c r="X16" i="1"/>
  <c r="W16" i="1"/>
  <c r="V16" i="1"/>
  <c r="U16" i="1"/>
  <c r="T16" i="1"/>
  <c r="S16" i="1"/>
  <c r="R16" i="1"/>
  <c r="Q16" i="1"/>
  <c r="P16" i="1"/>
  <c r="O16" i="1"/>
  <c r="N16" i="1"/>
  <c r="ER16" i="1" s="1"/>
  <c r="M16" i="1"/>
  <c r="L16" i="1"/>
  <c r="K16" i="1"/>
  <c r="J16" i="1"/>
  <c r="I16" i="1"/>
  <c r="H16" i="1"/>
  <c r="G16" i="1"/>
  <c r="F16" i="1"/>
  <c r="E16" i="1"/>
  <c r="D16" i="1"/>
  <c r="C16" i="1"/>
  <c r="B16" i="1"/>
  <c r="EQ16" i="1" s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EV15" i="1" s="1"/>
  <c r="BI15" i="1"/>
  <c r="BH15" i="1"/>
  <c r="BG15" i="1"/>
  <c r="BF15" i="1"/>
  <c r="BE15" i="1"/>
  <c r="BD15" i="1"/>
  <c r="BC15" i="1"/>
  <c r="BB15" i="1"/>
  <c r="BA15" i="1"/>
  <c r="AZ15" i="1"/>
  <c r="AY15" i="1"/>
  <c r="AX15" i="1"/>
  <c r="EU15" i="1" s="1"/>
  <c r="AW15" i="1"/>
  <c r="AV15" i="1"/>
  <c r="AU15" i="1"/>
  <c r="AT15" i="1"/>
  <c r="AS15" i="1"/>
  <c r="AR15" i="1"/>
  <c r="AQ15" i="1"/>
  <c r="AP15" i="1"/>
  <c r="AO15" i="1"/>
  <c r="AN15" i="1"/>
  <c r="AM15" i="1"/>
  <c r="AL15" i="1"/>
  <c r="ET15" i="1" s="1"/>
  <c r="AK15" i="1"/>
  <c r="AJ15" i="1"/>
  <c r="AI15" i="1"/>
  <c r="AH15" i="1"/>
  <c r="AG15" i="1"/>
  <c r="AF15" i="1"/>
  <c r="AE15" i="1"/>
  <c r="AD15" i="1"/>
  <c r="AC15" i="1"/>
  <c r="AB15" i="1"/>
  <c r="AA15" i="1"/>
  <c r="Z15" i="1"/>
  <c r="ES15" i="1" s="1"/>
  <c r="Y15" i="1"/>
  <c r="X15" i="1"/>
  <c r="W15" i="1"/>
  <c r="V15" i="1"/>
  <c r="U15" i="1"/>
  <c r="T15" i="1"/>
  <c r="S15" i="1"/>
  <c r="R15" i="1"/>
  <c r="Q15" i="1"/>
  <c r="P15" i="1"/>
  <c r="O15" i="1"/>
  <c r="N15" i="1"/>
  <c r="ER15" i="1" s="1"/>
  <c r="M15" i="1"/>
  <c r="L15" i="1"/>
  <c r="K15" i="1"/>
  <c r="J15" i="1"/>
  <c r="I15" i="1"/>
  <c r="H15" i="1"/>
  <c r="G15" i="1"/>
  <c r="F15" i="1"/>
  <c r="E15" i="1"/>
  <c r="D15" i="1"/>
  <c r="C15" i="1"/>
  <c r="B15" i="1"/>
  <c r="EQ15" i="1" s="1"/>
  <c r="EC14" i="1"/>
  <c r="EB14" i="1"/>
  <c r="EA14" i="1"/>
  <c r="DZ14" i="1"/>
  <c r="DY14" i="1"/>
  <c r="DX14" i="1"/>
  <c r="DW14" i="1"/>
  <c r="DV14" i="1"/>
  <c r="DU14" i="1"/>
  <c r="DT14" i="1"/>
  <c r="DS14" i="1"/>
  <c r="DR14" i="1"/>
  <c r="FA14" i="1" s="1"/>
  <c r="DQ14" i="1"/>
  <c r="DP14" i="1"/>
  <c r="DO14" i="1"/>
  <c r="DN14" i="1"/>
  <c r="DM14" i="1"/>
  <c r="DL14" i="1"/>
  <c r="DK14" i="1"/>
  <c r="DJ14" i="1"/>
  <c r="DI14" i="1"/>
  <c r="DH14" i="1"/>
  <c r="DG14" i="1"/>
  <c r="DF14" i="1"/>
  <c r="EZ14" i="1" s="1"/>
  <c r="DE14" i="1"/>
  <c r="DD14" i="1"/>
  <c r="DC14" i="1"/>
  <c r="DB14" i="1"/>
  <c r="DA14" i="1"/>
  <c r="CZ14" i="1"/>
  <c r="CY14" i="1"/>
  <c r="CX14" i="1"/>
  <c r="CW14" i="1"/>
  <c r="CV14" i="1"/>
  <c r="CU14" i="1"/>
  <c r="CT14" i="1"/>
  <c r="EY14" i="1" s="1"/>
  <c r="CS14" i="1"/>
  <c r="CR14" i="1"/>
  <c r="CQ14" i="1"/>
  <c r="CP14" i="1"/>
  <c r="CO14" i="1"/>
  <c r="CN14" i="1"/>
  <c r="CM14" i="1"/>
  <c r="CL14" i="1"/>
  <c r="CK14" i="1"/>
  <c r="CJ14" i="1"/>
  <c r="CI14" i="1"/>
  <c r="CH14" i="1"/>
  <c r="EX14" i="1" s="1"/>
  <c r="CG14" i="1"/>
  <c r="CF14" i="1"/>
  <c r="CE14" i="1"/>
  <c r="CD14" i="1"/>
  <c r="CC14" i="1"/>
  <c r="CB14" i="1"/>
  <c r="CA14" i="1"/>
  <c r="BZ14" i="1"/>
  <c r="BY14" i="1"/>
  <c r="BX14" i="1"/>
  <c r="BW14" i="1"/>
  <c r="BV14" i="1"/>
  <c r="EW14" i="1" s="1"/>
  <c r="BU14" i="1"/>
  <c r="BT14" i="1"/>
  <c r="BS14" i="1"/>
  <c r="BR14" i="1"/>
  <c r="BQ14" i="1"/>
  <c r="BP14" i="1"/>
  <c r="BO14" i="1"/>
  <c r="BN14" i="1"/>
  <c r="BM14" i="1"/>
  <c r="BL14" i="1"/>
  <c r="BK14" i="1"/>
  <c r="BJ14" i="1"/>
  <c r="EV14" i="1" s="1"/>
  <c r="BI14" i="1"/>
  <c r="BH14" i="1"/>
  <c r="BG14" i="1"/>
  <c r="BF14" i="1"/>
  <c r="BE14" i="1"/>
  <c r="BD14" i="1"/>
  <c r="BC14" i="1"/>
  <c r="BB14" i="1"/>
  <c r="BA14" i="1"/>
  <c r="AZ14" i="1"/>
  <c r="AY14" i="1"/>
  <c r="AX14" i="1"/>
  <c r="EU14" i="1" s="1"/>
  <c r="AW14" i="1"/>
  <c r="AV14" i="1"/>
  <c r="AU14" i="1"/>
  <c r="AT14" i="1"/>
  <c r="AS14" i="1"/>
  <c r="AR14" i="1"/>
  <c r="AQ14" i="1"/>
  <c r="AP14" i="1"/>
  <c r="AO14" i="1"/>
  <c r="AN14" i="1"/>
  <c r="AM14" i="1"/>
  <c r="AL14" i="1"/>
  <c r="ET14" i="1" s="1"/>
  <c r="AK14" i="1"/>
  <c r="AJ14" i="1"/>
  <c r="AI14" i="1"/>
  <c r="AH14" i="1"/>
  <c r="AG14" i="1"/>
  <c r="AF14" i="1"/>
  <c r="AE14" i="1"/>
  <c r="AD14" i="1"/>
  <c r="AC14" i="1"/>
  <c r="AB14" i="1"/>
  <c r="AA14" i="1"/>
  <c r="Z14" i="1"/>
  <c r="ES14" i="1" s="1"/>
  <c r="Y14" i="1"/>
  <c r="X14" i="1"/>
  <c r="W14" i="1"/>
  <c r="V14" i="1"/>
  <c r="U14" i="1"/>
  <c r="T14" i="1"/>
  <c r="S14" i="1"/>
  <c r="R14" i="1"/>
  <c r="Q14" i="1"/>
  <c r="P14" i="1"/>
  <c r="O14" i="1"/>
  <c r="N14" i="1"/>
  <c r="ER14" i="1" s="1"/>
  <c r="M14" i="1"/>
  <c r="L14" i="1"/>
  <c r="K14" i="1"/>
  <c r="J14" i="1"/>
  <c r="I14" i="1"/>
  <c r="H14" i="1"/>
  <c r="G14" i="1"/>
  <c r="F14" i="1"/>
  <c r="E14" i="1"/>
  <c r="D14" i="1"/>
  <c r="C14" i="1"/>
  <c r="B14" i="1"/>
  <c r="EQ14" i="1" s="1"/>
  <c r="EO13" i="1"/>
  <c r="EN13" i="1"/>
  <c r="EM13" i="1"/>
  <c r="EL13" i="1"/>
  <c r="EK13" i="1"/>
  <c r="EJ13" i="1"/>
  <c r="EI13" i="1"/>
  <c r="EH13" i="1"/>
  <c r="EG13" i="1"/>
  <c r="EF13" i="1"/>
  <c r="EE13" i="1"/>
  <c r="ED13" i="1"/>
  <c r="FB13" i="1" s="1"/>
  <c r="EC13" i="1"/>
  <c r="EB13" i="1"/>
  <c r="EA13" i="1"/>
  <c r="DZ13" i="1"/>
  <c r="DY13" i="1"/>
  <c r="DX13" i="1"/>
  <c r="DW13" i="1"/>
  <c r="DV13" i="1"/>
  <c r="DU13" i="1"/>
  <c r="DT13" i="1"/>
  <c r="DS13" i="1"/>
  <c r="DR13" i="1"/>
  <c r="FA13" i="1" s="1"/>
  <c r="DQ13" i="1"/>
  <c r="DP13" i="1"/>
  <c r="DO13" i="1"/>
  <c r="DN13" i="1"/>
  <c r="DM13" i="1"/>
  <c r="DL13" i="1"/>
  <c r="DK13" i="1"/>
  <c r="DJ13" i="1"/>
  <c r="DI13" i="1"/>
  <c r="DH13" i="1"/>
  <c r="DG13" i="1"/>
  <c r="DF13" i="1"/>
  <c r="EZ13" i="1" s="1"/>
  <c r="DE13" i="1"/>
  <c r="DD13" i="1"/>
  <c r="DC13" i="1"/>
  <c r="DB13" i="1"/>
  <c r="DA13" i="1"/>
  <c r="CZ13" i="1"/>
  <c r="CY13" i="1"/>
  <c r="CX13" i="1"/>
  <c r="CW13" i="1"/>
  <c r="CV13" i="1"/>
  <c r="CU13" i="1"/>
  <c r="CT13" i="1"/>
  <c r="EY13" i="1" s="1"/>
  <c r="CS13" i="1"/>
  <c r="CR13" i="1"/>
  <c r="CQ13" i="1"/>
  <c r="CP13" i="1"/>
  <c r="CO13" i="1"/>
  <c r="CN13" i="1"/>
  <c r="CM13" i="1"/>
  <c r="CL13" i="1"/>
  <c r="CK13" i="1"/>
  <c r="CJ13" i="1"/>
  <c r="CI13" i="1"/>
  <c r="CH13" i="1"/>
  <c r="EX13" i="1" s="1"/>
  <c r="CG13" i="1"/>
  <c r="CF13" i="1"/>
  <c r="CE13" i="1"/>
  <c r="CD13" i="1"/>
  <c r="CC13" i="1"/>
  <c r="CB13" i="1"/>
  <c r="CA13" i="1"/>
  <c r="BZ13" i="1"/>
  <c r="BY13" i="1"/>
  <c r="BX13" i="1"/>
  <c r="BW13" i="1"/>
  <c r="BV13" i="1"/>
  <c r="EW13" i="1" s="1"/>
  <c r="BU13" i="1"/>
  <c r="BT13" i="1"/>
  <c r="BS13" i="1"/>
  <c r="BR13" i="1"/>
  <c r="BQ13" i="1"/>
  <c r="BP13" i="1"/>
  <c r="BO13" i="1"/>
  <c r="BN13" i="1"/>
  <c r="BM13" i="1"/>
  <c r="BL13" i="1"/>
  <c r="BK13" i="1"/>
  <c r="BJ13" i="1"/>
  <c r="EV13" i="1" s="1"/>
  <c r="BI13" i="1"/>
  <c r="BH13" i="1"/>
  <c r="BG13" i="1"/>
  <c r="BF13" i="1"/>
  <c r="BE13" i="1"/>
  <c r="BD13" i="1"/>
  <c r="BC13" i="1"/>
  <c r="BB13" i="1"/>
  <c r="BA13" i="1"/>
  <c r="AZ13" i="1"/>
  <c r="AY13" i="1"/>
  <c r="AX13" i="1"/>
  <c r="EU13" i="1" s="1"/>
  <c r="AW13" i="1"/>
  <c r="AV13" i="1"/>
  <c r="AU13" i="1"/>
  <c r="AT13" i="1"/>
  <c r="AS13" i="1"/>
  <c r="AR13" i="1"/>
  <c r="AQ13" i="1"/>
  <c r="AP13" i="1"/>
  <c r="AO13" i="1"/>
  <c r="AN13" i="1"/>
  <c r="AM13" i="1"/>
  <c r="AL13" i="1"/>
  <c r="ET13" i="1" s="1"/>
  <c r="AK13" i="1"/>
  <c r="AJ13" i="1"/>
  <c r="AI13" i="1"/>
  <c r="AH13" i="1"/>
  <c r="AG13" i="1"/>
  <c r="AF13" i="1"/>
  <c r="AE13" i="1"/>
  <c r="AD13" i="1"/>
  <c r="AC13" i="1"/>
  <c r="AB13" i="1"/>
  <c r="AA13" i="1"/>
  <c r="Z13" i="1"/>
  <c r="ES13" i="1" s="1"/>
  <c r="Y13" i="1"/>
  <c r="X13" i="1"/>
  <c r="W13" i="1"/>
  <c r="V13" i="1"/>
  <c r="U13" i="1"/>
  <c r="T13" i="1"/>
  <c r="S13" i="1"/>
  <c r="R13" i="1"/>
  <c r="Q13" i="1"/>
  <c r="P13" i="1"/>
  <c r="O13" i="1"/>
  <c r="N13" i="1"/>
  <c r="ER13" i="1" s="1"/>
  <c r="M13" i="1"/>
  <c r="L13" i="1"/>
  <c r="K13" i="1"/>
  <c r="J13" i="1"/>
  <c r="I13" i="1"/>
  <c r="H13" i="1"/>
  <c r="G13" i="1"/>
  <c r="F13" i="1"/>
  <c r="E13" i="1"/>
  <c r="D13" i="1"/>
  <c r="C13" i="1"/>
  <c r="B13" i="1"/>
  <c r="EQ13" i="1" s="1"/>
  <c r="DQ12" i="1"/>
  <c r="DP12" i="1"/>
  <c r="DO12" i="1"/>
  <c r="DN12" i="1"/>
  <c r="DM12" i="1"/>
  <c r="DL12" i="1"/>
  <c r="DK12" i="1"/>
  <c r="DJ12" i="1"/>
  <c r="DI12" i="1"/>
  <c r="DH12" i="1"/>
  <c r="DG12" i="1"/>
  <c r="DF12" i="1"/>
  <c r="EZ12" i="1" s="1"/>
  <c r="DE12" i="1"/>
  <c r="DD12" i="1"/>
  <c r="DC12" i="1"/>
  <c r="DB12" i="1"/>
  <c r="DA12" i="1"/>
  <c r="CZ12" i="1"/>
  <c r="CY12" i="1"/>
  <c r="CX12" i="1"/>
  <c r="CW12" i="1"/>
  <c r="CV12" i="1"/>
  <c r="CU12" i="1"/>
  <c r="CT12" i="1"/>
  <c r="EY12" i="1" s="1"/>
  <c r="CS12" i="1"/>
  <c r="CR12" i="1"/>
  <c r="CQ12" i="1"/>
  <c r="CP12" i="1"/>
  <c r="CO12" i="1"/>
  <c r="CN12" i="1"/>
  <c r="CM12" i="1"/>
  <c r="CL12" i="1"/>
  <c r="CK12" i="1"/>
  <c r="CJ12" i="1"/>
  <c r="CI12" i="1"/>
  <c r="CH12" i="1"/>
  <c r="EX12" i="1" s="1"/>
  <c r="CG12" i="1"/>
  <c r="CF12" i="1"/>
  <c r="CE12" i="1"/>
  <c r="CD12" i="1"/>
  <c r="CC12" i="1"/>
  <c r="CB12" i="1"/>
  <c r="CA12" i="1"/>
  <c r="BZ12" i="1"/>
  <c r="BY12" i="1"/>
  <c r="BX12" i="1"/>
  <c r="BW12" i="1"/>
  <c r="BV12" i="1"/>
  <c r="EW12" i="1" s="1"/>
  <c r="BU12" i="1"/>
  <c r="BT12" i="1"/>
  <c r="BS12" i="1"/>
  <c r="BR12" i="1"/>
  <c r="BQ12" i="1"/>
  <c r="BP12" i="1"/>
  <c r="BO12" i="1"/>
  <c r="BN12" i="1"/>
  <c r="BM12" i="1"/>
  <c r="BL12" i="1"/>
  <c r="BK12" i="1"/>
  <c r="BJ12" i="1"/>
  <c r="EV12" i="1" s="1"/>
  <c r="BI12" i="1"/>
  <c r="BH12" i="1"/>
  <c r="BG12" i="1"/>
  <c r="BF12" i="1"/>
  <c r="BE12" i="1"/>
  <c r="BD12" i="1"/>
  <c r="BC12" i="1"/>
  <c r="BB12" i="1"/>
  <c r="BA12" i="1"/>
  <c r="AZ12" i="1"/>
  <c r="AY12" i="1"/>
  <c r="AX12" i="1"/>
  <c r="EU12" i="1" s="1"/>
  <c r="AW12" i="1"/>
  <c r="AV12" i="1"/>
  <c r="AU12" i="1"/>
  <c r="AT12" i="1"/>
  <c r="AS12" i="1"/>
  <c r="AR12" i="1"/>
  <c r="AQ12" i="1"/>
  <c r="AP12" i="1"/>
  <c r="AO12" i="1"/>
  <c r="AN12" i="1"/>
  <c r="AM12" i="1"/>
  <c r="AL12" i="1"/>
  <c r="ET12" i="1" s="1"/>
  <c r="AK12" i="1"/>
  <c r="AJ12" i="1"/>
  <c r="AI12" i="1"/>
  <c r="AH12" i="1"/>
  <c r="AG12" i="1"/>
  <c r="AF12" i="1"/>
  <c r="AE12" i="1"/>
  <c r="AD12" i="1"/>
  <c r="AC12" i="1"/>
  <c r="AB12" i="1"/>
  <c r="AA12" i="1"/>
  <c r="Z12" i="1"/>
  <c r="ES12" i="1" s="1"/>
  <c r="Y12" i="1"/>
  <c r="X12" i="1"/>
  <c r="W12" i="1"/>
  <c r="V12" i="1"/>
  <c r="U12" i="1"/>
  <c r="T12" i="1"/>
  <c r="S12" i="1"/>
  <c r="R12" i="1"/>
  <c r="Q12" i="1"/>
  <c r="P12" i="1"/>
  <c r="O12" i="1"/>
  <c r="N12" i="1"/>
  <c r="ER12" i="1" s="1"/>
  <c r="M12" i="1"/>
  <c r="L12" i="1"/>
  <c r="K12" i="1"/>
  <c r="J12" i="1"/>
  <c r="I12" i="1"/>
  <c r="H12" i="1"/>
  <c r="G12" i="1"/>
  <c r="F12" i="1"/>
  <c r="E12" i="1"/>
  <c r="D12" i="1"/>
  <c r="C12" i="1"/>
  <c r="B12" i="1"/>
  <c r="EQ12" i="1" s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ET11" i="1" s="1"/>
  <c r="AK11" i="1"/>
  <c r="AJ11" i="1"/>
  <c r="AI11" i="1"/>
  <c r="AH11" i="1"/>
  <c r="AG11" i="1"/>
  <c r="AF11" i="1"/>
  <c r="AE11" i="1"/>
  <c r="AD11" i="1"/>
  <c r="AC11" i="1"/>
  <c r="AB11" i="1"/>
  <c r="AA11" i="1"/>
  <c r="Z11" i="1"/>
  <c r="ES11" i="1" s="1"/>
  <c r="Y11" i="1"/>
  <c r="X11" i="1"/>
  <c r="W11" i="1"/>
  <c r="V11" i="1"/>
  <c r="U11" i="1"/>
  <c r="T11" i="1"/>
  <c r="S11" i="1"/>
  <c r="R11" i="1"/>
  <c r="Q11" i="1"/>
  <c r="P11" i="1"/>
  <c r="O11" i="1"/>
  <c r="N11" i="1"/>
  <c r="ER11" i="1" s="1"/>
  <c r="M11" i="1"/>
  <c r="L11" i="1"/>
  <c r="K11" i="1"/>
  <c r="J11" i="1"/>
  <c r="I11" i="1"/>
  <c r="H11" i="1"/>
  <c r="G11" i="1"/>
  <c r="F11" i="1"/>
  <c r="E11" i="1"/>
  <c r="D11" i="1"/>
  <c r="C11" i="1"/>
  <c r="B11" i="1"/>
  <c r="EQ11" i="1" s="1"/>
  <c r="EO10" i="1"/>
  <c r="EN10" i="1"/>
  <c r="EM10" i="1"/>
  <c r="EL10" i="1"/>
  <c r="EK10" i="1"/>
  <c r="EJ10" i="1"/>
  <c r="EI10" i="1"/>
  <c r="EH10" i="1"/>
  <c r="EG10" i="1"/>
  <c r="EF10" i="1"/>
  <c r="EE10" i="1"/>
  <c r="ED10" i="1"/>
  <c r="FB10" i="1" s="1"/>
  <c r="EC10" i="1"/>
  <c r="EB10" i="1"/>
  <c r="EA10" i="1"/>
  <c r="DZ10" i="1"/>
  <c r="DY10" i="1"/>
  <c r="DX10" i="1"/>
  <c r="DW10" i="1"/>
  <c r="DV10" i="1"/>
  <c r="DU10" i="1"/>
  <c r="DT10" i="1"/>
  <c r="DS10" i="1"/>
  <c r="DR10" i="1"/>
  <c r="FA10" i="1" s="1"/>
  <c r="DQ10" i="1"/>
  <c r="DP10" i="1"/>
  <c r="DO10" i="1"/>
  <c r="DN10" i="1"/>
  <c r="DM10" i="1"/>
  <c r="DL10" i="1"/>
  <c r="DK10" i="1"/>
  <c r="DJ10" i="1"/>
  <c r="DI10" i="1"/>
  <c r="DH10" i="1"/>
  <c r="DG10" i="1"/>
  <c r="DF10" i="1"/>
  <c r="EZ10" i="1" s="1"/>
  <c r="DE10" i="1"/>
  <c r="DD10" i="1"/>
  <c r="DC10" i="1"/>
  <c r="DB10" i="1"/>
  <c r="DA10" i="1"/>
  <c r="CZ10" i="1"/>
  <c r="CY10" i="1"/>
  <c r="CX10" i="1"/>
  <c r="CW10" i="1"/>
  <c r="CV10" i="1"/>
  <c r="CU10" i="1"/>
  <c r="CT10" i="1"/>
  <c r="EY10" i="1" s="1"/>
  <c r="CS10" i="1"/>
  <c r="CR10" i="1"/>
  <c r="CQ10" i="1"/>
  <c r="CP10" i="1"/>
  <c r="CO10" i="1"/>
  <c r="CN10" i="1"/>
  <c r="CM10" i="1"/>
  <c r="CL10" i="1"/>
  <c r="CK10" i="1"/>
  <c r="CJ10" i="1"/>
  <c r="CI10" i="1"/>
  <c r="CH10" i="1"/>
  <c r="EX10" i="1" s="1"/>
  <c r="CG10" i="1"/>
  <c r="CF10" i="1"/>
  <c r="CE10" i="1"/>
  <c r="CD10" i="1"/>
  <c r="CC10" i="1"/>
  <c r="CB10" i="1"/>
  <c r="CA10" i="1"/>
  <c r="BZ10" i="1"/>
  <c r="BY10" i="1"/>
  <c r="BX10" i="1"/>
  <c r="BW10" i="1"/>
  <c r="BV10" i="1"/>
  <c r="EW10" i="1" s="1"/>
  <c r="BU10" i="1"/>
  <c r="BT10" i="1"/>
  <c r="BS10" i="1"/>
  <c r="BR10" i="1"/>
  <c r="BQ10" i="1"/>
  <c r="BP10" i="1"/>
  <c r="BO10" i="1"/>
  <c r="BN10" i="1"/>
  <c r="BM10" i="1"/>
  <c r="BL10" i="1"/>
  <c r="BK10" i="1"/>
  <c r="BJ10" i="1"/>
  <c r="EV10" i="1" s="1"/>
  <c r="BI10" i="1"/>
  <c r="BH10" i="1"/>
  <c r="BG10" i="1"/>
  <c r="BF10" i="1"/>
  <c r="BE10" i="1"/>
  <c r="BD10" i="1"/>
  <c r="BC10" i="1"/>
  <c r="BB10" i="1"/>
  <c r="BA10" i="1"/>
  <c r="AZ10" i="1"/>
  <c r="AY10" i="1"/>
  <c r="AX10" i="1"/>
  <c r="EU10" i="1" s="1"/>
  <c r="AW10" i="1"/>
  <c r="AV10" i="1"/>
  <c r="AU10" i="1"/>
  <c r="AT10" i="1"/>
  <c r="AS10" i="1"/>
  <c r="AR10" i="1"/>
  <c r="AQ10" i="1"/>
  <c r="AP10" i="1"/>
  <c r="AO10" i="1"/>
  <c r="AN10" i="1"/>
  <c r="AM10" i="1"/>
  <c r="AL10" i="1"/>
  <c r="ET10" i="1" s="1"/>
  <c r="AK10" i="1"/>
  <c r="AJ10" i="1"/>
  <c r="AI10" i="1"/>
  <c r="AH10" i="1"/>
  <c r="AG10" i="1"/>
  <c r="AF10" i="1"/>
  <c r="AE10" i="1"/>
  <c r="AD10" i="1"/>
  <c r="AC10" i="1"/>
  <c r="AB10" i="1"/>
  <c r="AA10" i="1"/>
  <c r="Z10" i="1"/>
  <c r="ES10" i="1" s="1"/>
  <c r="Y10" i="1"/>
  <c r="X10" i="1"/>
  <c r="W10" i="1"/>
  <c r="V10" i="1"/>
  <c r="U10" i="1"/>
  <c r="T10" i="1"/>
  <c r="S10" i="1"/>
  <c r="R10" i="1"/>
  <c r="Q10" i="1"/>
  <c r="P10" i="1"/>
  <c r="O10" i="1"/>
  <c r="N10" i="1"/>
  <c r="ER10" i="1" s="1"/>
  <c r="M10" i="1"/>
  <c r="L10" i="1"/>
  <c r="K10" i="1"/>
  <c r="J10" i="1"/>
  <c r="I10" i="1"/>
  <c r="H10" i="1"/>
  <c r="G10" i="1"/>
  <c r="F10" i="1"/>
  <c r="E10" i="1"/>
  <c r="D10" i="1"/>
  <c r="C10" i="1"/>
  <c r="B10" i="1"/>
  <c r="EQ10" i="1" s="1"/>
  <c r="EO9" i="1"/>
  <c r="EN9" i="1"/>
  <c r="EM9" i="1"/>
  <c r="EL9" i="1"/>
  <c r="EK9" i="1"/>
  <c r="EJ9" i="1"/>
  <c r="EI9" i="1"/>
  <c r="EH9" i="1"/>
  <c r="EG9" i="1"/>
  <c r="EF9" i="1"/>
  <c r="EE9" i="1"/>
  <c r="ED9" i="1"/>
  <c r="FB9" i="1" s="1"/>
  <c r="EC9" i="1"/>
  <c r="EB9" i="1"/>
  <c r="EA9" i="1"/>
  <c r="DZ9" i="1"/>
  <c r="DY9" i="1"/>
  <c r="DX9" i="1"/>
  <c r="DW9" i="1"/>
  <c r="DV9" i="1"/>
  <c r="DU9" i="1"/>
  <c r="DT9" i="1"/>
  <c r="DS9" i="1"/>
  <c r="DR9" i="1"/>
  <c r="FA9" i="1" s="1"/>
  <c r="DQ9" i="1"/>
  <c r="DP9" i="1"/>
  <c r="DO9" i="1"/>
  <c r="DN9" i="1"/>
  <c r="DM9" i="1"/>
  <c r="DL9" i="1"/>
  <c r="DK9" i="1"/>
  <c r="DJ9" i="1"/>
  <c r="DI9" i="1"/>
  <c r="DH9" i="1"/>
  <c r="DG9" i="1"/>
  <c r="DF9" i="1"/>
  <c r="EZ9" i="1" s="1"/>
  <c r="DE9" i="1"/>
  <c r="DD9" i="1"/>
  <c r="DC9" i="1"/>
  <c r="DB9" i="1"/>
  <c r="DA9" i="1"/>
  <c r="CZ9" i="1"/>
  <c r="CY9" i="1"/>
  <c r="CX9" i="1"/>
  <c r="CW9" i="1"/>
  <c r="CV9" i="1"/>
  <c r="CU9" i="1"/>
  <c r="CT9" i="1"/>
  <c r="EY9" i="1" s="1"/>
  <c r="CS9" i="1"/>
  <c r="CR9" i="1"/>
  <c r="CQ9" i="1"/>
  <c r="CP9" i="1"/>
  <c r="CO9" i="1"/>
  <c r="CN9" i="1"/>
  <c r="CM9" i="1"/>
  <c r="CL9" i="1"/>
  <c r="CK9" i="1"/>
  <c r="CJ9" i="1"/>
  <c r="CI9" i="1"/>
  <c r="CH9" i="1"/>
  <c r="EX9" i="1" s="1"/>
  <c r="CG9" i="1"/>
  <c r="CF9" i="1"/>
  <c r="CE9" i="1"/>
  <c r="CD9" i="1"/>
  <c r="CC9" i="1"/>
  <c r="CB9" i="1"/>
  <c r="CA9" i="1"/>
  <c r="BZ9" i="1"/>
  <c r="BY9" i="1"/>
  <c r="BX9" i="1"/>
  <c r="BW9" i="1"/>
  <c r="BV9" i="1"/>
  <c r="EW9" i="1" s="1"/>
  <c r="BU9" i="1"/>
  <c r="BT9" i="1"/>
  <c r="BS9" i="1"/>
  <c r="BR9" i="1"/>
  <c r="BQ9" i="1"/>
  <c r="BP9" i="1"/>
  <c r="BO9" i="1"/>
  <c r="BN9" i="1"/>
  <c r="BM9" i="1"/>
  <c r="BL9" i="1"/>
  <c r="BK9" i="1"/>
  <c r="BJ9" i="1"/>
  <c r="EV9" i="1" s="1"/>
  <c r="BI9" i="1"/>
  <c r="BH9" i="1"/>
  <c r="BG9" i="1"/>
  <c r="BF9" i="1"/>
  <c r="BE9" i="1"/>
  <c r="BD9" i="1"/>
  <c r="BC9" i="1"/>
  <c r="BB9" i="1"/>
  <c r="BA9" i="1"/>
  <c r="AZ9" i="1"/>
  <c r="AY9" i="1"/>
  <c r="AX9" i="1"/>
  <c r="EU9" i="1" s="1"/>
  <c r="AW9" i="1"/>
  <c r="AV9" i="1"/>
  <c r="AU9" i="1"/>
  <c r="AT9" i="1"/>
  <c r="AS9" i="1"/>
  <c r="AR9" i="1"/>
  <c r="AQ9" i="1"/>
  <c r="AP9" i="1"/>
  <c r="AO9" i="1"/>
  <c r="AN9" i="1"/>
  <c r="AM9" i="1"/>
  <c r="AL9" i="1"/>
  <c r="ET9" i="1" s="1"/>
  <c r="AK9" i="1"/>
  <c r="AJ9" i="1"/>
  <c r="AI9" i="1"/>
  <c r="AH9" i="1"/>
  <c r="AG9" i="1"/>
  <c r="AF9" i="1"/>
  <c r="AE9" i="1"/>
  <c r="AD9" i="1"/>
  <c r="AC9" i="1"/>
  <c r="AB9" i="1"/>
  <c r="AA9" i="1"/>
  <c r="Z9" i="1"/>
  <c r="ES9" i="1" s="1"/>
  <c r="Y9" i="1"/>
  <c r="X9" i="1"/>
  <c r="W9" i="1"/>
  <c r="V9" i="1"/>
  <c r="U9" i="1"/>
  <c r="T9" i="1"/>
  <c r="S9" i="1"/>
  <c r="R9" i="1"/>
  <c r="Q9" i="1"/>
  <c r="P9" i="1"/>
  <c r="O9" i="1"/>
  <c r="N9" i="1"/>
  <c r="ER9" i="1" s="1"/>
  <c r="M9" i="1"/>
  <c r="L9" i="1"/>
  <c r="K9" i="1"/>
  <c r="J9" i="1"/>
  <c r="I9" i="1"/>
  <c r="H9" i="1"/>
  <c r="G9" i="1"/>
  <c r="F9" i="1"/>
  <c r="E9" i="1"/>
  <c r="D9" i="1"/>
  <c r="C9" i="1"/>
  <c r="B9" i="1"/>
  <c r="EQ9" i="1" s="1"/>
  <c r="EO8" i="1"/>
  <c r="EN8" i="1"/>
  <c r="EM8" i="1"/>
  <c r="EL8" i="1"/>
  <c r="EK8" i="1"/>
  <c r="EJ8" i="1"/>
  <c r="EI8" i="1"/>
  <c r="EH8" i="1"/>
  <c r="EG8" i="1"/>
  <c r="EF8" i="1"/>
  <c r="EE8" i="1"/>
  <c r="ED8" i="1"/>
  <c r="FB8" i="1" s="1"/>
  <c r="EC8" i="1"/>
  <c r="EB8" i="1"/>
  <c r="EA8" i="1"/>
  <c r="DZ8" i="1"/>
  <c r="DY8" i="1"/>
  <c r="DX8" i="1"/>
  <c r="DW8" i="1"/>
  <c r="DV8" i="1"/>
  <c r="DU8" i="1"/>
  <c r="DT8" i="1"/>
  <c r="DS8" i="1"/>
  <c r="DR8" i="1"/>
  <c r="FA8" i="1" s="1"/>
  <c r="DQ8" i="1"/>
  <c r="DP8" i="1"/>
  <c r="DO8" i="1"/>
  <c r="DN8" i="1"/>
  <c r="DM8" i="1"/>
  <c r="DL8" i="1"/>
  <c r="DK8" i="1"/>
  <c r="DJ8" i="1"/>
  <c r="DI8" i="1"/>
  <c r="DH8" i="1"/>
  <c r="DG8" i="1"/>
  <c r="DF8" i="1"/>
  <c r="EZ8" i="1" s="1"/>
  <c r="DE8" i="1"/>
  <c r="DD8" i="1"/>
  <c r="DC8" i="1"/>
  <c r="DB8" i="1"/>
  <c r="DA8" i="1"/>
  <c r="CZ8" i="1"/>
  <c r="CY8" i="1"/>
  <c r="CX8" i="1"/>
  <c r="CW8" i="1"/>
  <c r="CV8" i="1"/>
  <c r="CU8" i="1"/>
  <c r="CT8" i="1"/>
  <c r="EY8" i="1" s="1"/>
  <c r="CS8" i="1"/>
  <c r="CR8" i="1"/>
  <c r="CQ8" i="1"/>
  <c r="CP8" i="1"/>
  <c r="CO8" i="1"/>
  <c r="CN8" i="1"/>
  <c r="CM8" i="1"/>
  <c r="CL8" i="1"/>
  <c r="CK8" i="1"/>
  <c r="CJ8" i="1"/>
  <c r="CI8" i="1"/>
  <c r="CH8" i="1"/>
  <c r="EX8" i="1" s="1"/>
  <c r="CG8" i="1"/>
  <c r="CF8" i="1"/>
  <c r="CE8" i="1"/>
  <c r="CD8" i="1"/>
  <c r="CC8" i="1"/>
  <c r="CB8" i="1"/>
  <c r="CA8" i="1"/>
  <c r="BZ8" i="1"/>
  <c r="BY8" i="1"/>
  <c r="BX8" i="1"/>
  <c r="BW8" i="1"/>
  <c r="BV8" i="1"/>
  <c r="EW8" i="1" s="1"/>
  <c r="BU8" i="1"/>
  <c r="BT8" i="1"/>
  <c r="BS8" i="1"/>
  <c r="BR8" i="1"/>
  <c r="BQ8" i="1"/>
  <c r="BP8" i="1"/>
  <c r="BO8" i="1"/>
  <c r="BN8" i="1"/>
  <c r="BM8" i="1"/>
  <c r="BL8" i="1"/>
  <c r="BK8" i="1"/>
  <c r="BJ8" i="1"/>
  <c r="EV8" i="1" s="1"/>
  <c r="BI8" i="1"/>
  <c r="BH8" i="1"/>
  <c r="BG8" i="1"/>
  <c r="BF8" i="1"/>
  <c r="BE8" i="1"/>
  <c r="BD8" i="1"/>
  <c r="BC8" i="1"/>
  <c r="BB8" i="1"/>
  <c r="BA8" i="1"/>
  <c r="AZ8" i="1"/>
  <c r="AY8" i="1"/>
  <c r="AX8" i="1"/>
  <c r="EU8" i="1" s="1"/>
  <c r="AW8" i="1"/>
  <c r="AV8" i="1"/>
  <c r="AU8" i="1"/>
  <c r="AT8" i="1"/>
  <c r="AS8" i="1"/>
  <c r="AR8" i="1"/>
  <c r="AQ8" i="1"/>
  <c r="AP8" i="1"/>
  <c r="AO8" i="1"/>
  <c r="AN8" i="1"/>
  <c r="AM8" i="1"/>
  <c r="AL8" i="1"/>
  <c r="ET8" i="1" s="1"/>
  <c r="AK8" i="1"/>
  <c r="AJ8" i="1"/>
  <c r="AI8" i="1"/>
  <c r="AH8" i="1"/>
  <c r="AG8" i="1"/>
  <c r="AF8" i="1"/>
  <c r="AE8" i="1"/>
  <c r="AD8" i="1"/>
  <c r="AC8" i="1"/>
  <c r="AB8" i="1"/>
  <c r="AA8" i="1"/>
  <c r="Z8" i="1"/>
  <c r="ES8" i="1" s="1"/>
  <c r="Y8" i="1"/>
  <c r="X8" i="1"/>
  <c r="W8" i="1"/>
  <c r="V8" i="1"/>
  <c r="U8" i="1"/>
  <c r="T8" i="1"/>
  <c r="S8" i="1"/>
  <c r="R8" i="1"/>
  <c r="Q8" i="1"/>
  <c r="P8" i="1"/>
  <c r="O8" i="1"/>
  <c r="N8" i="1"/>
  <c r="ER8" i="1" s="1"/>
  <c r="M8" i="1"/>
  <c r="L8" i="1"/>
  <c r="K8" i="1"/>
  <c r="J8" i="1"/>
  <c r="I8" i="1"/>
  <c r="H8" i="1"/>
  <c r="G8" i="1"/>
  <c r="F8" i="1"/>
  <c r="E8" i="1"/>
  <c r="D8" i="1"/>
  <c r="C8" i="1"/>
  <c r="B8" i="1"/>
  <c r="EQ8" i="1" s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FA7" i="1" s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H21" i="1" s="1"/>
  <c r="BH28" i="1" s="1"/>
  <c r="BH32" i="1" s="1"/>
  <c r="BG7" i="1"/>
  <c r="BG21" i="1" s="1"/>
  <c r="BG28" i="1" s="1"/>
  <c r="BG32" i="1" s="1"/>
  <c r="BF7" i="1"/>
  <c r="BF21" i="1" s="1"/>
  <c r="BF28" i="1" s="1"/>
  <c r="BF32" i="1" s="1"/>
  <c r="BE7" i="1"/>
  <c r="BE21" i="1" s="1"/>
  <c r="BE28" i="1" s="1"/>
  <c r="BE32" i="1" s="1"/>
  <c r="BD7" i="1"/>
  <c r="BD21" i="1" s="1"/>
  <c r="BD28" i="1" s="1"/>
  <c r="BD32" i="1" s="1"/>
  <c r="BC7" i="1"/>
  <c r="BC21" i="1" s="1"/>
  <c r="BC28" i="1" s="1"/>
  <c r="BC32" i="1" s="1"/>
  <c r="BB7" i="1"/>
  <c r="BB21" i="1" s="1"/>
  <c r="BB28" i="1" s="1"/>
  <c r="BB32" i="1" s="1"/>
  <c r="BA7" i="1"/>
  <c r="BA21" i="1" s="1"/>
  <c r="BA28" i="1" s="1"/>
  <c r="BA32" i="1" s="1"/>
  <c r="AZ7" i="1"/>
  <c r="AZ21" i="1" s="1"/>
  <c r="AY7" i="1"/>
  <c r="AY21" i="1" s="1"/>
  <c r="AY28" i="1" s="1"/>
  <c r="AY32" i="1" s="1"/>
  <c r="AX7" i="1"/>
  <c r="EU7" i="1" s="1"/>
  <c r="AW7" i="1"/>
  <c r="AW21" i="1" s="1"/>
  <c r="AW28" i="1" s="1"/>
  <c r="AW32" i="1" s="1"/>
  <c r="AV7" i="1"/>
  <c r="AV21" i="1" s="1"/>
  <c r="AV28" i="1" s="1"/>
  <c r="AV32" i="1" s="1"/>
  <c r="AU7" i="1"/>
  <c r="AU21" i="1" s="1"/>
  <c r="AU28" i="1" s="1"/>
  <c r="AU32" i="1" s="1"/>
  <c r="AT7" i="1"/>
  <c r="AT21" i="1" s="1"/>
  <c r="AS7" i="1"/>
  <c r="AS21" i="1" s="1"/>
  <c r="AR7" i="1"/>
  <c r="AR21" i="1" s="1"/>
  <c r="AR28" i="1" s="1"/>
  <c r="AR32" i="1" s="1"/>
  <c r="AQ7" i="1"/>
  <c r="AQ21" i="1" s="1"/>
  <c r="AQ28" i="1" s="1"/>
  <c r="AQ32" i="1" s="1"/>
  <c r="AP7" i="1"/>
  <c r="AP21" i="1" s="1"/>
  <c r="AP28" i="1" s="1"/>
  <c r="AP32" i="1" s="1"/>
  <c r="AO7" i="1"/>
  <c r="AO21" i="1" s="1"/>
  <c r="AO28" i="1" s="1"/>
  <c r="AO32" i="1" s="1"/>
  <c r="AN7" i="1"/>
  <c r="AN21" i="1" s="1"/>
  <c r="AN28" i="1" s="1"/>
  <c r="AN32" i="1" s="1"/>
  <c r="AM7" i="1"/>
  <c r="AM21" i="1" s="1"/>
  <c r="AM28" i="1" s="1"/>
  <c r="AM32" i="1" s="1"/>
  <c r="AL7" i="1"/>
  <c r="AL21" i="1" s="1"/>
  <c r="AL28" i="1" s="1"/>
  <c r="AL32" i="1" s="1"/>
  <c r="AK7" i="1"/>
  <c r="AK21" i="1" s="1"/>
  <c r="AK28" i="1" s="1"/>
  <c r="AK32" i="1" s="1"/>
  <c r="AJ7" i="1"/>
  <c r="AJ21" i="1" s="1"/>
  <c r="AJ28" i="1" s="1"/>
  <c r="AJ32" i="1" s="1"/>
  <c r="AI7" i="1"/>
  <c r="AI21" i="1" s="1"/>
  <c r="AI28" i="1" s="1"/>
  <c r="AI32" i="1" s="1"/>
  <c r="AH7" i="1"/>
  <c r="AH21" i="1" s="1"/>
  <c r="AG7" i="1"/>
  <c r="AG21" i="1" s="1"/>
  <c r="AG28" i="1" s="1"/>
  <c r="AG32" i="1" s="1"/>
  <c r="AF7" i="1"/>
  <c r="AF21" i="1" s="1"/>
  <c r="AF28" i="1" s="1"/>
  <c r="AF32" i="1" s="1"/>
  <c r="AE7" i="1"/>
  <c r="AE21" i="1" s="1"/>
  <c r="AE28" i="1" s="1"/>
  <c r="AE32" i="1" s="1"/>
  <c r="AD7" i="1"/>
  <c r="AD21" i="1" s="1"/>
  <c r="AD28" i="1" s="1"/>
  <c r="AD32" i="1" s="1"/>
  <c r="AC7" i="1"/>
  <c r="AC21" i="1" s="1"/>
  <c r="AC28" i="1" s="1"/>
  <c r="AC32" i="1" s="1"/>
  <c r="AB7" i="1"/>
  <c r="AB21" i="1" s="1"/>
  <c r="AA7" i="1"/>
  <c r="AA21" i="1" s="1"/>
  <c r="Z7" i="1"/>
  <c r="Z21" i="1" s="1"/>
  <c r="Z28" i="1" s="1"/>
  <c r="Z32" i="1" s="1"/>
  <c r="Y7" i="1"/>
  <c r="Y21" i="1" s="1"/>
  <c r="Y28" i="1" s="1"/>
  <c r="Y32" i="1" s="1"/>
  <c r="X7" i="1"/>
  <c r="X21" i="1" s="1"/>
  <c r="X28" i="1" s="1"/>
  <c r="X32" i="1" s="1"/>
  <c r="W7" i="1"/>
  <c r="W21" i="1" s="1"/>
  <c r="W28" i="1" s="1"/>
  <c r="W32" i="1" s="1"/>
  <c r="V7" i="1"/>
  <c r="V21" i="1" s="1"/>
  <c r="U7" i="1"/>
  <c r="U21" i="1" s="1"/>
  <c r="T7" i="1"/>
  <c r="T21" i="1" s="1"/>
  <c r="T28" i="1" s="1"/>
  <c r="T32" i="1" s="1"/>
  <c r="S7" i="1"/>
  <c r="S21" i="1" s="1"/>
  <c r="S28" i="1" s="1"/>
  <c r="S32" i="1" s="1"/>
  <c r="R7" i="1"/>
  <c r="R21" i="1" s="1"/>
  <c r="R28" i="1" s="1"/>
  <c r="R32" i="1" s="1"/>
  <c r="Q7" i="1"/>
  <c r="Q21" i="1" s="1"/>
  <c r="Q28" i="1" s="1"/>
  <c r="Q32" i="1" s="1"/>
  <c r="P7" i="1"/>
  <c r="P21" i="1" s="1"/>
  <c r="O7" i="1"/>
  <c r="O21" i="1" s="1"/>
  <c r="N7" i="1"/>
  <c r="N21" i="1" s="1"/>
  <c r="M7" i="1"/>
  <c r="M21" i="1" s="1"/>
  <c r="M28" i="1" s="1"/>
  <c r="M32" i="1" s="1"/>
  <c r="L7" i="1"/>
  <c r="L21" i="1" s="1"/>
  <c r="L28" i="1" s="1"/>
  <c r="L32" i="1" s="1"/>
  <c r="K7" i="1"/>
  <c r="K21" i="1" s="1"/>
  <c r="K28" i="1" s="1"/>
  <c r="K32" i="1" s="1"/>
  <c r="J7" i="1"/>
  <c r="J21" i="1" s="1"/>
  <c r="I7" i="1"/>
  <c r="I21" i="1" s="1"/>
  <c r="H7" i="1"/>
  <c r="H21" i="1" s="1"/>
  <c r="H28" i="1" s="1"/>
  <c r="H32" i="1" s="1"/>
  <c r="G7" i="1"/>
  <c r="G21" i="1" s="1"/>
  <c r="G28" i="1" s="1"/>
  <c r="G32" i="1" s="1"/>
  <c r="F7" i="1"/>
  <c r="F21" i="1" s="1"/>
  <c r="F28" i="1" s="1"/>
  <c r="F32" i="1" s="1"/>
  <c r="E7" i="1"/>
  <c r="E21" i="1" s="1"/>
  <c r="E28" i="1" s="1"/>
  <c r="E32" i="1" s="1"/>
  <c r="D7" i="1"/>
  <c r="D21" i="1" s="1"/>
  <c r="C7" i="1"/>
  <c r="C21" i="1" s="1"/>
  <c r="B7" i="1"/>
  <c r="B21" i="1" s="1"/>
  <c r="B28" i="1" s="1"/>
  <c r="B32" i="1" s="1"/>
  <c r="FE5" i="1"/>
  <c r="FF5" i="1" s="1"/>
  <c r="FG5" i="1" s="1"/>
  <c r="FH5" i="1" s="1"/>
  <c r="FI5" i="1" s="1"/>
  <c r="FJ5" i="1" s="1"/>
  <c r="FK5" i="1" s="1"/>
  <c r="FL5" i="1" s="1"/>
  <c r="FM5" i="1" s="1"/>
  <c r="FN5" i="1" s="1"/>
  <c r="FO5" i="1" s="1"/>
  <c r="Y5" i="1"/>
  <c r="AK5" i="1" s="1"/>
  <c r="AW5" i="1" s="1"/>
  <c r="BI5" i="1" s="1"/>
  <c r="BU5" i="1" s="1"/>
  <c r="CG5" i="1" s="1"/>
  <c r="CS5" i="1" s="1"/>
  <c r="DE5" i="1" s="1"/>
  <c r="DQ5" i="1" s="1"/>
  <c r="EC5" i="1" s="1"/>
  <c r="EO5" i="1" s="1"/>
  <c r="X5" i="1"/>
  <c r="AJ5" i="1" s="1"/>
  <c r="AV5" i="1" s="1"/>
  <c r="BH5" i="1" s="1"/>
  <c r="BT5" i="1" s="1"/>
  <c r="CF5" i="1" s="1"/>
  <c r="CR5" i="1" s="1"/>
  <c r="DD5" i="1" s="1"/>
  <c r="DP5" i="1" s="1"/>
  <c r="EB5" i="1" s="1"/>
  <c r="EN5" i="1" s="1"/>
  <c r="W5" i="1"/>
  <c r="AI5" i="1" s="1"/>
  <c r="AU5" i="1" s="1"/>
  <c r="BG5" i="1" s="1"/>
  <c r="BS5" i="1" s="1"/>
  <c r="CE5" i="1" s="1"/>
  <c r="CQ5" i="1" s="1"/>
  <c r="DC5" i="1" s="1"/>
  <c r="DO5" i="1" s="1"/>
  <c r="EA5" i="1" s="1"/>
  <c r="EM5" i="1" s="1"/>
  <c r="V5" i="1"/>
  <c r="AH5" i="1" s="1"/>
  <c r="AT5" i="1" s="1"/>
  <c r="BF5" i="1" s="1"/>
  <c r="BR5" i="1" s="1"/>
  <c r="CD5" i="1" s="1"/>
  <c r="CP5" i="1" s="1"/>
  <c r="DB5" i="1" s="1"/>
  <c r="DN5" i="1" s="1"/>
  <c r="DZ5" i="1" s="1"/>
  <c r="EL5" i="1" s="1"/>
  <c r="U5" i="1"/>
  <c r="AG5" i="1" s="1"/>
  <c r="AS5" i="1" s="1"/>
  <c r="BE5" i="1" s="1"/>
  <c r="BQ5" i="1" s="1"/>
  <c r="CC5" i="1" s="1"/>
  <c r="CO5" i="1" s="1"/>
  <c r="DA5" i="1" s="1"/>
  <c r="DM5" i="1" s="1"/>
  <c r="DY5" i="1" s="1"/>
  <c r="EK5" i="1" s="1"/>
  <c r="T5" i="1"/>
  <c r="AF5" i="1" s="1"/>
  <c r="AR5" i="1" s="1"/>
  <c r="BD5" i="1" s="1"/>
  <c r="BP5" i="1" s="1"/>
  <c r="CB5" i="1" s="1"/>
  <c r="CN5" i="1" s="1"/>
  <c r="CZ5" i="1" s="1"/>
  <c r="DL5" i="1" s="1"/>
  <c r="DX5" i="1" s="1"/>
  <c r="EJ5" i="1" s="1"/>
  <c r="S5" i="1"/>
  <c r="AE5" i="1" s="1"/>
  <c r="AQ5" i="1" s="1"/>
  <c r="BC5" i="1" s="1"/>
  <c r="BO5" i="1" s="1"/>
  <c r="CA5" i="1" s="1"/>
  <c r="CM5" i="1" s="1"/>
  <c r="CY5" i="1" s="1"/>
  <c r="DK5" i="1" s="1"/>
  <c r="DW5" i="1" s="1"/>
  <c r="EI5" i="1" s="1"/>
  <c r="R5" i="1"/>
  <c r="AD5" i="1" s="1"/>
  <c r="AP5" i="1" s="1"/>
  <c r="BB5" i="1" s="1"/>
  <c r="BN5" i="1" s="1"/>
  <c r="BZ5" i="1" s="1"/>
  <c r="CL5" i="1" s="1"/>
  <c r="CX5" i="1" s="1"/>
  <c r="DJ5" i="1" s="1"/>
  <c r="DV5" i="1" s="1"/>
  <c r="EH5" i="1" s="1"/>
  <c r="Q5" i="1"/>
  <c r="AC5" i="1" s="1"/>
  <c r="AO5" i="1" s="1"/>
  <c r="BA5" i="1" s="1"/>
  <c r="BM5" i="1" s="1"/>
  <c r="BY5" i="1" s="1"/>
  <c r="CK5" i="1" s="1"/>
  <c r="CW5" i="1" s="1"/>
  <c r="DI5" i="1" s="1"/>
  <c r="DU5" i="1" s="1"/>
  <c r="EG5" i="1" s="1"/>
  <c r="P5" i="1"/>
  <c r="AB5" i="1" s="1"/>
  <c r="AN5" i="1" s="1"/>
  <c r="AZ5" i="1" s="1"/>
  <c r="BL5" i="1" s="1"/>
  <c r="BX5" i="1" s="1"/>
  <c r="CJ5" i="1" s="1"/>
  <c r="CV5" i="1" s="1"/>
  <c r="DH5" i="1" s="1"/>
  <c r="DT5" i="1" s="1"/>
  <c r="EF5" i="1" s="1"/>
  <c r="O5" i="1"/>
  <c r="AA5" i="1" s="1"/>
  <c r="AM5" i="1" s="1"/>
  <c r="AY5" i="1" s="1"/>
  <c r="BK5" i="1" s="1"/>
  <c r="BW5" i="1" s="1"/>
  <c r="CI5" i="1" s="1"/>
  <c r="CU5" i="1" s="1"/>
  <c r="DG5" i="1" s="1"/>
  <c r="DS5" i="1" s="1"/>
  <c r="EE5" i="1" s="1"/>
  <c r="N5" i="1"/>
  <c r="Z5" i="1" s="1"/>
  <c r="AL5" i="1" s="1"/>
  <c r="AX5" i="1" s="1"/>
  <c r="BJ5" i="1" s="1"/>
  <c r="BV5" i="1" s="1"/>
  <c r="CH5" i="1" s="1"/>
  <c r="CT5" i="1" s="1"/>
  <c r="DF5" i="1" s="1"/>
  <c r="DR5" i="1" s="1"/>
  <c r="ED5" i="1" s="1"/>
  <c r="CF3" i="1"/>
  <c r="CE3" i="1"/>
  <c r="CD3" i="1"/>
  <c r="CC3" i="1"/>
  <c r="CB3" i="1"/>
  <c r="CA3" i="1"/>
  <c r="BZ3" i="1"/>
  <c r="DE2" i="1"/>
  <c r="DD2" i="1"/>
  <c r="DC2" i="1"/>
  <c r="DB2" i="1"/>
  <c r="DA2" i="1"/>
  <c r="CZ2" i="1"/>
  <c r="CY2" i="1"/>
  <c r="CX2" i="1"/>
  <c r="CW2" i="1"/>
  <c r="CV2" i="1"/>
  <c r="CU2" i="1"/>
  <c r="CT2" i="1"/>
  <c r="CS2" i="1"/>
  <c r="CR2" i="1"/>
  <c r="CQ2" i="1"/>
  <c r="CP2" i="1"/>
  <c r="CO2" i="1"/>
  <c r="CN2" i="1"/>
  <c r="CM2" i="1"/>
  <c r="CL2" i="1"/>
  <c r="CK2" i="1"/>
  <c r="CJ2" i="1"/>
  <c r="CI2" i="1"/>
  <c r="CH2" i="1"/>
  <c r="CG2" i="1"/>
  <c r="CF2" i="1"/>
  <c r="CE2" i="1"/>
  <c r="CD2" i="1"/>
  <c r="CC2" i="1"/>
  <c r="CB2" i="1"/>
  <c r="CA2" i="1"/>
  <c r="BZ2" i="1"/>
  <c r="CH1" i="1"/>
  <c r="CG1" i="1"/>
  <c r="CF1" i="1"/>
  <c r="CE1" i="1"/>
  <c r="CD1" i="1"/>
  <c r="CC1" i="1"/>
  <c r="CB1" i="1"/>
  <c r="CA1" i="1"/>
  <c r="BZ1" i="1"/>
  <c r="F51" i="1" l="1"/>
  <c r="F53" i="1" s="1"/>
  <c r="F40" i="1"/>
  <c r="L51" i="1"/>
  <c r="L53" i="1" s="1"/>
  <c r="L40" i="1"/>
  <c r="R51" i="1"/>
  <c r="X51" i="1"/>
  <c r="AD51" i="1"/>
  <c r="AJ51" i="1"/>
  <c r="AP51" i="1"/>
  <c r="AV51" i="1"/>
  <c r="BB51" i="1"/>
  <c r="BH51" i="1"/>
  <c r="BH53" i="1" s="1"/>
  <c r="BH40" i="1"/>
  <c r="G51" i="1"/>
  <c r="G53" i="1" s="1"/>
  <c r="G40" i="1"/>
  <c r="M51" i="1"/>
  <c r="M53" i="1" s="1"/>
  <c r="M40" i="1"/>
  <c r="S51" i="1"/>
  <c r="Y51" i="1"/>
  <c r="AE51" i="1"/>
  <c r="AK51" i="1"/>
  <c r="AQ51" i="1"/>
  <c r="AW51" i="1"/>
  <c r="BC51" i="1"/>
  <c r="B40" i="1"/>
  <c r="B51" i="1"/>
  <c r="B53" i="1" s="1"/>
  <c r="H51" i="1"/>
  <c r="H53" i="1" s="1"/>
  <c r="H40" i="1"/>
  <c r="T51" i="1"/>
  <c r="AF51" i="1"/>
  <c r="AR51" i="1"/>
  <c r="BD51" i="1"/>
  <c r="C28" i="1"/>
  <c r="C32" i="1" s="1"/>
  <c r="I28" i="1"/>
  <c r="I32" i="1" s="1"/>
  <c r="O28" i="1"/>
  <c r="O32" i="1" s="1"/>
  <c r="U28" i="1"/>
  <c r="U32" i="1" s="1"/>
  <c r="AA28" i="1"/>
  <c r="AA32" i="1" s="1"/>
  <c r="AS28" i="1"/>
  <c r="AS32" i="1" s="1"/>
  <c r="AY51" i="1"/>
  <c r="D28" i="1"/>
  <c r="D32" i="1" s="1"/>
  <c r="J28" i="1"/>
  <c r="J32" i="1" s="1"/>
  <c r="P28" i="1"/>
  <c r="P32" i="1" s="1"/>
  <c r="V28" i="1"/>
  <c r="V32" i="1" s="1"/>
  <c r="AB28" i="1"/>
  <c r="AB32" i="1" s="1"/>
  <c r="AH28" i="1"/>
  <c r="AH32" i="1" s="1"/>
  <c r="AN51" i="1"/>
  <c r="AT28" i="1"/>
  <c r="AT32" i="1" s="1"/>
  <c r="AZ28" i="1"/>
  <c r="AZ32" i="1" s="1"/>
  <c r="BF51" i="1"/>
  <c r="EQ52" i="1"/>
  <c r="E51" i="1"/>
  <c r="E53" i="1" s="1"/>
  <c r="E40" i="1"/>
  <c r="G55" i="1" s="1"/>
  <c r="K51" i="1"/>
  <c r="K53" i="1" s="1"/>
  <c r="K40" i="1"/>
  <c r="M55" i="1" s="1"/>
  <c r="Q51" i="1"/>
  <c r="W51" i="1"/>
  <c r="AC51" i="1"/>
  <c r="AI51" i="1"/>
  <c r="AO51" i="1"/>
  <c r="AU51" i="1"/>
  <c r="BA51" i="1"/>
  <c r="BG51" i="1"/>
  <c r="BG53" i="1" s="1"/>
  <c r="BG40" i="1"/>
  <c r="FA52" i="1"/>
  <c r="EV7" i="1"/>
  <c r="FB7" i="1"/>
  <c r="ES24" i="1"/>
  <c r="ES26" i="1" s="1"/>
  <c r="EY24" i="1"/>
  <c r="EY26" i="1" s="1"/>
  <c r="EW35" i="1"/>
  <c r="EW37" i="1" s="1"/>
  <c r="ES44" i="1"/>
  <c r="ET44" i="1"/>
  <c r="EU44" i="1"/>
  <c r="EV44" i="1"/>
  <c r="EY44" i="1"/>
  <c r="EZ44" i="1"/>
  <c r="FA44" i="1"/>
  <c r="FB44" i="1"/>
  <c r="EQ44" i="1"/>
  <c r="AL49" i="1"/>
  <c r="BV49" i="1"/>
  <c r="DF49" i="1"/>
  <c r="K86" i="1"/>
  <c r="ER104" i="1"/>
  <c r="W100" i="1"/>
  <c r="W86" i="1"/>
  <c r="AI86" i="1"/>
  <c r="EQ105" i="1"/>
  <c r="EQ107" i="1"/>
  <c r="ER107" i="1"/>
  <c r="EQ7" i="1"/>
  <c r="EQ21" i="1" s="1"/>
  <c r="EW7" i="1"/>
  <c r="ET24" i="1"/>
  <c r="ET26" i="1" s="1"/>
  <c r="EZ24" i="1"/>
  <c r="EZ26" i="1" s="1"/>
  <c r="FA35" i="1"/>
  <c r="FA37" i="1" s="1"/>
  <c r="L100" i="1"/>
  <c r="L86" i="1"/>
  <c r="X100" i="1"/>
  <c r="X86" i="1"/>
  <c r="ES104" i="1"/>
  <c r="AJ100" i="1"/>
  <c r="AJ86" i="1"/>
  <c r="ER105" i="1"/>
  <c r="ET105" i="1"/>
  <c r="ES113" i="1"/>
  <c r="ET113" i="1"/>
  <c r="EU113" i="1"/>
  <c r="EU126" i="1"/>
  <c r="EV126" i="1"/>
  <c r="EZ126" i="1"/>
  <c r="FA126" i="1"/>
  <c r="ER7" i="1"/>
  <c r="ER21" i="1" s="1"/>
  <c r="ER28" i="1" s="1"/>
  <c r="ER32" i="1" s="1"/>
  <c r="EX7" i="1"/>
  <c r="EU24" i="1"/>
  <c r="EU26" i="1" s="1"/>
  <c r="FA24" i="1"/>
  <c r="FA26" i="1" s="1"/>
  <c r="BI37" i="1"/>
  <c r="BI52" i="1" s="1"/>
  <c r="BO37" i="1"/>
  <c r="BO52" i="1" s="1"/>
  <c r="BU37" i="1"/>
  <c r="BU52" i="1" s="1"/>
  <c r="CA37" i="1"/>
  <c r="CA52" i="1" s="1"/>
  <c r="EW52" i="1" s="1"/>
  <c r="CG37" i="1"/>
  <c r="CG52" i="1" s="1"/>
  <c r="CM37" i="1"/>
  <c r="CM52" i="1" s="1"/>
  <c r="CS37" i="1"/>
  <c r="CS52" i="1" s="1"/>
  <c r="CY37" i="1"/>
  <c r="CY52" i="1" s="1"/>
  <c r="DE37" i="1"/>
  <c r="DE52" i="1" s="1"/>
  <c r="DK37" i="1"/>
  <c r="DK52" i="1" s="1"/>
  <c r="EZ52" i="1" s="1"/>
  <c r="DQ37" i="1"/>
  <c r="DQ52" i="1" s="1"/>
  <c r="FB35" i="1"/>
  <c r="FB37" i="1" s="1"/>
  <c r="ES36" i="1"/>
  <c r="ET36" i="1"/>
  <c r="EU36" i="1"/>
  <c r="EV36" i="1"/>
  <c r="EV37" i="1" s="1"/>
  <c r="EY36" i="1"/>
  <c r="EZ36" i="1"/>
  <c r="BJ37" i="1"/>
  <c r="BJ52" i="1" s="1"/>
  <c r="CT37" i="1"/>
  <c r="CT52" i="1" s="1"/>
  <c r="ED37" i="1"/>
  <c r="ED52" i="1" s="1"/>
  <c r="FB52" i="1" s="1"/>
  <c r="N49" i="1"/>
  <c r="AX49" i="1"/>
  <c r="EU49" i="1" s="1"/>
  <c r="CH49" i="1"/>
  <c r="DR49" i="1"/>
  <c r="ES105" i="1"/>
  <c r="EQ106" i="1"/>
  <c r="ER106" i="1"/>
  <c r="ES107" i="1"/>
  <c r="FM66" i="1"/>
  <c r="DR66" i="1"/>
  <c r="ES7" i="1"/>
  <c r="ES21" i="1" s="1"/>
  <c r="EY7" i="1"/>
  <c r="EV24" i="1"/>
  <c r="EV26" i="1" s="1"/>
  <c r="FB24" i="1"/>
  <c r="FB26" i="1" s="1"/>
  <c r="EX35" i="1"/>
  <c r="EX37" i="1" s="1"/>
  <c r="EY35" i="1"/>
  <c r="EZ35" i="1"/>
  <c r="EZ37" i="1" s="1"/>
  <c r="C49" i="1"/>
  <c r="EQ49" i="1" s="1"/>
  <c r="I49" i="1"/>
  <c r="O49" i="1"/>
  <c r="U49" i="1"/>
  <c r="AA49" i="1"/>
  <c r="AG49" i="1"/>
  <c r="AG51" i="1" s="1"/>
  <c r="AM49" i="1"/>
  <c r="AM51" i="1" s="1"/>
  <c r="AS49" i="1"/>
  <c r="AY49" i="1"/>
  <c r="BE49" i="1"/>
  <c r="BE51" i="1" s="1"/>
  <c r="BK49" i="1"/>
  <c r="BQ49" i="1"/>
  <c r="BW49" i="1"/>
  <c r="CC49" i="1"/>
  <c r="CI49" i="1"/>
  <c r="CO49" i="1"/>
  <c r="CU49" i="1"/>
  <c r="DA49" i="1"/>
  <c r="DG49" i="1"/>
  <c r="DM49" i="1"/>
  <c r="DS49" i="1"/>
  <c r="DY49" i="1"/>
  <c r="EE49" i="1"/>
  <c r="EK49" i="1"/>
  <c r="EQ104" i="1"/>
  <c r="AU82" i="1"/>
  <c r="BG82" i="1"/>
  <c r="ES108" i="1"/>
  <c r="AQ86" i="1"/>
  <c r="BC86" i="1"/>
  <c r="EQ109" i="1"/>
  <c r="EQ111" i="1"/>
  <c r="ET7" i="1"/>
  <c r="ET21" i="1" s="1"/>
  <c r="ET28" i="1" s="1"/>
  <c r="ET32" i="1" s="1"/>
  <c r="EZ7" i="1"/>
  <c r="AX21" i="1"/>
  <c r="AX28" i="1" s="1"/>
  <c r="AX32" i="1" s="1"/>
  <c r="EQ24" i="1"/>
  <c r="EQ26" i="1" s="1"/>
  <c r="EW24" i="1"/>
  <c r="EW26" i="1" s="1"/>
  <c r="N26" i="1"/>
  <c r="N28" i="1" s="1"/>
  <c r="N32" i="1" s="1"/>
  <c r="CH37" i="1"/>
  <c r="CH52" i="1" s="1"/>
  <c r="EX52" i="1" s="1"/>
  <c r="Z49" i="1"/>
  <c r="Z51" i="1" s="1"/>
  <c r="BJ49" i="1"/>
  <c r="CT49" i="1"/>
  <c r="EY49" i="1" s="1"/>
  <c r="ED49" i="1"/>
  <c r="FB49" i="1" s="1"/>
  <c r="ET108" i="1"/>
  <c r="EW108" i="1"/>
  <c r="EX108" i="1"/>
  <c r="ER108" i="1"/>
  <c r="EQ110" i="1"/>
  <c r="ER110" i="1"/>
  <c r="EV110" i="1"/>
  <c r="EW110" i="1"/>
  <c r="EX110" i="1"/>
  <c r="ER111" i="1"/>
  <c r="ES111" i="1"/>
  <c r="AV82" i="1"/>
  <c r="ES106" i="1"/>
  <c r="BH75" i="1"/>
  <c r="BH82" i="1" s="1"/>
  <c r="BI65" i="1"/>
  <c r="EQ112" i="1"/>
  <c r="ER112" i="1"/>
  <c r="ES112" i="1"/>
  <c r="EW112" i="1"/>
  <c r="EX112" i="1"/>
  <c r="EY112" i="1"/>
  <c r="AS75" i="1"/>
  <c r="AS82" i="1" s="1"/>
  <c r="AY75" i="1"/>
  <c r="AY82" i="1" s="1"/>
  <c r="BE75" i="1"/>
  <c r="BE82" i="1" s="1"/>
  <c r="EZ63" i="1"/>
  <c r="EZ105" i="1" s="1"/>
  <c r="EQ108" i="1"/>
  <c r="EY108" i="1"/>
  <c r="ES68" i="1"/>
  <c r="ES110" i="1" s="1"/>
  <c r="ET68" i="1"/>
  <c r="ET110" i="1" s="1"/>
  <c r="EU68" i="1"/>
  <c r="EU110" i="1" s="1"/>
  <c r="EY68" i="1"/>
  <c r="EY110" i="1" s="1"/>
  <c r="EZ68" i="1"/>
  <c r="EZ110" i="1" s="1"/>
  <c r="FA68" i="1"/>
  <c r="FA110" i="1" s="1"/>
  <c r="EY113" i="1"/>
  <c r="G75" i="1"/>
  <c r="G82" i="1" s="1"/>
  <c r="G86" i="1" s="1"/>
  <c r="S75" i="1"/>
  <c r="S82" i="1" s="1"/>
  <c r="AE75" i="1"/>
  <c r="AE82" i="1" s="1"/>
  <c r="EV78" i="1"/>
  <c r="FB126" i="1"/>
  <c r="EV91" i="1"/>
  <c r="B75" i="1"/>
  <c r="B82" i="1" s="1"/>
  <c r="B86" i="1" s="1"/>
  <c r="H75" i="1"/>
  <c r="H82" i="1" s="1"/>
  <c r="H86" i="1" s="1"/>
  <c r="N75" i="1"/>
  <c r="T75" i="1"/>
  <c r="T82" i="1" s="1"/>
  <c r="Z75" i="1"/>
  <c r="AF75" i="1"/>
  <c r="AF82" i="1" s="1"/>
  <c r="AL75" i="1"/>
  <c r="AL82" i="1" s="1"/>
  <c r="AN75" i="1"/>
  <c r="AN82" i="1" s="1"/>
  <c r="AT75" i="1"/>
  <c r="AT82" i="1" s="1"/>
  <c r="AZ75" i="1"/>
  <c r="AZ82" i="1" s="1"/>
  <c r="BF75" i="1"/>
  <c r="BF82" i="1" s="1"/>
  <c r="EZ66" i="1"/>
  <c r="EZ108" i="1" s="1"/>
  <c r="ET112" i="1"/>
  <c r="EU112" i="1"/>
  <c r="EV112" i="1"/>
  <c r="EZ112" i="1"/>
  <c r="FA112" i="1"/>
  <c r="FB112" i="1"/>
  <c r="EW113" i="1"/>
  <c r="EZ113" i="1"/>
  <c r="EZ78" i="1"/>
  <c r="EZ91" i="1"/>
  <c r="C75" i="1"/>
  <c r="C82" i="1" s="1"/>
  <c r="C86" i="1" s="1"/>
  <c r="I75" i="1"/>
  <c r="I82" i="1" s="1"/>
  <c r="O75" i="1"/>
  <c r="O82" i="1" s="1"/>
  <c r="U75" i="1"/>
  <c r="U82" i="1" s="1"/>
  <c r="AA75" i="1"/>
  <c r="AA82" i="1" s="1"/>
  <c r="AG75" i="1"/>
  <c r="AG82" i="1" s="1"/>
  <c r="AM75" i="1"/>
  <c r="AM82" i="1" s="1"/>
  <c r="ET104" i="1"/>
  <c r="EU65" i="1"/>
  <c r="EU107" i="1" s="1"/>
  <c r="ED68" i="1"/>
  <c r="ET69" i="1"/>
  <c r="ET111" i="1" s="1"/>
  <c r="EU69" i="1"/>
  <c r="EU111" i="1" s="1"/>
  <c r="EV69" i="1"/>
  <c r="EV111" i="1" s="1"/>
  <c r="EX113" i="1"/>
  <c r="FA113" i="1"/>
  <c r="FA78" i="1"/>
  <c r="FA91" i="1"/>
  <c r="D75" i="1"/>
  <c r="D82" i="1" s="1"/>
  <c r="D86" i="1" s="1"/>
  <c r="J75" i="1"/>
  <c r="J82" i="1" s="1"/>
  <c r="P75" i="1"/>
  <c r="P82" i="1" s="1"/>
  <c r="V75" i="1"/>
  <c r="V82" i="1" s="1"/>
  <c r="AB75" i="1"/>
  <c r="AB82" i="1" s="1"/>
  <c r="AH75" i="1"/>
  <c r="AH82" i="1" s="1"/>
  <c r="EQ61" i="1"/>
  <c r="EW103" i="1"/>
  <c r="FD61" i="1"/>
  <c r="EW63" i="1"/>
  <c r="EW105" i="1" s="1"/>
  <c r="EU66" i="1"/>
  <c r="EU108" i="1" s="1"/>
  <c r="EV66" i="1"/>
  <c r="EV108" i="1" s="1"/>
  <c r="BX69" i="1"/>
  <c r="EV113" i="1"/>
  <c r="FB113" i="1"/>
  <c r="M75" i="1"/>
  <c r="Y75" i="1"/>
  <c r="AK75" i="1"/>
  <c r="AW75" i="1"/>
  <c r="FB78" i="1"/>
  <c r="FO78" i="1"/>
  <c r="FO80" i="1" s="1"/>
  <c r="M91" i="1"/>
  <c r="FB91" i="1"/>
  <c r="ER61" i="1"/>
  <c r="FE61" i="1"/>
  <c r="EX63" i="1"/>
  <c r="EX105" i="1" s="1"/>
  <c r="ET65" i="1"/>
  <c r="ET107" i="1" s="1"/>
  <c r="E75" i="1"/>
  <c r="E82" i="1" s="1"/>
  <c r="E86" i="1" s="1"/>
  <c r="Q75" i="1"/>
  <c r="Q82" i="1" s="1"/>
  <c r="AC75" i="1"/>
  <c r="AC82" i="1" s="1"/>
  <c r="AO75" i="1"/>
  <c r="AO82" i="1" s="1"/>
  <c r="BA75" i="1"/>
  <c r="BA82" i="1" s="1"/>
  <c r="ER78" i="1"/>
  <c r="ES78" i="1"/>
  <c r="EX78" i="1"/>
  <c r="EY78" i="1"/>
  <c r="ET78" i="1"/>
  <c r="FG78" i="1"/>
  <c r="FG80" i="1" s="1"/>
  <c r="EQ79" i="1"/>
  <c r="EQ121" i="1" s="1"/>
  <c r="ER79" i="1"/>
  <c r="ER121" i="1" s="1"/>
  <c r="ES79" i="1"/>
  <c r="ES121" i="1" s="1"/>
  <c r="M80" i="1"/>
  <c r="Y80" i="1"/>
  <c r="AK80" i="1"/>
  <c r="BI80" i="1"/>
  <c r="CG80" i="1"/>
  <c r="CS80" i="1"/>
  <c r="DE80" i="1"/>
  <c r="N89" i="1"/>
  <c r="EQ132" i="1"/>
  <c r="EQ96" i="1"/>
  <c r="ER96" i="1"/>
  <c r="ES96" i="1"/>
  <c r="EW96" i="1"/>
  <c r="EX96" i="1"/>
  <c r="EY96" i="1"/>
  <c r="ES61" i="1"/>
  <c r="EY103" i="1"/>
  <c r="FF61" i="1"/>
  <c r="AR75" i="1"/>
  <c r="AR82" i="1" s="1"/>
  <c r="EU63" i="1"/>
  <c r="EU105" i="1" s="1"/>
  <c r="AX75" i="1"/>
  <c r="AX82" i="1" s="1"/>
  <c r="BD75" i="1"/>
  <c r="BD82" i="1" s="1"/>
  <c r="EV63" i="1"/>
  <c r="EV105" i="1" s="1"/>
  <c r="FA63" i="1"/>
  <c r="FA105" i="1" s="1"/>
  <c r="FB63" i="1"/>
  <c r="FB105" i="1" s="1"/>
  <c r="EY63" i="1"/>
  <c r="EY105" i="1" s="1"/>
  <c r="F75" i="1"/>
  <c r="F82" i="1" s="1"/>
  <c r="F86" i="1" s="1"/>
  <c r="R75" i="1"/>
  <c r="R82" i="1" s="1"/>
  <c r="AD75" i="1"/>
  <c r="AD82" i="1" s="1"/>
  <c r="AP75" i="1"/>
  <c r="AP82" i="1" s="1"/>
  <c r="BB75" i="1"/>
  <c r="BB82" i="1" s="1"/>
  <c r="BC100" i="1" s="1"/>
  <c r="EU78" i="1"/>
  <c r="ES84" i="1"/>
  <c r="ES126" i="1" s="1"/>
  <c r="EW84" i="1"/>
  <c r="EW126" i="1" s="1"/>
  <c r="EX84" i="1"/>
  <c r="EX126" i="1" s="1"/>
  <c r="EY84" i="1"/>
  <c r="EY126" i="1" s="1"/>
  <c r="EX103" i="1"/>
  <c r="Z284" i="1"/>
  <c r="Z272" i="1"/>
  <c r="Z240" i="1"/>
  <c r="AF284" i="1"/>
  <c r="AF272" i="1"/>
  <c r="AF240" i="1"/>
  <c r="AL284" i="1"/>
  <c r="AL240" i="1"/>
  <c r="AL272" i="1"/>
  <c r="AR284" i="1"/>
  <c r="AR272" i="1"/>
  <c r="AR240" i="1"/>
  <c r="AX284" i="1"/>
  <c r="AX272" i="1"/>
  <c r="AX240" i="1"/>
  <c r="BD284" i="1"/>
  <c r="BD272" i="1"/>
  <c r="BD240" i="1"/>
  <c r="BD196" i="1"/>
  <c r="BJ284" i="1"/>
  <c r="BJ272" i="1"/>
  <c r="BJ240" i="1"/>
  <c r="BP284" i="1"/>
  <c r="BP272" i="1"/>
  <c r="BP240" i="1"/>
  <c r="BP196" i="1"/>
  <c r="BV284" i="1"/>
  <c r="BV272" i="1"/>
  <c r="BV240" i="1"/>
  <c r="BV196" i="1"/>
  <c r="CB284" i="1"/>
  <c r="CB240" i="1"/>
  <c r="CB272" i="1"/>
  <c r="CB196" i="1"/>
  <c r="CH284" i="1"/>
  <c r="CH272" i="1"/>
  <c r="CH240" i="1"/>
  <c r="CN284" i="1"/>
  <c r="CN272" i="1"/>
  <c r="CN240" i="1"/>
  <c r="CN196" i="1"/>
  <c r="CT284" i="1"/>
  <c r="CT272" i="1"/>
  <c r="CT240" i="1"/>
  <c r="CT196" i="1"/>
  <c r="CZ284" i="1"/>
  <c r="CZ240" i="1"/>
  <c r="CZ272" i="1"/>
  <c r="CZ196" i="1"/>
  <c r="DF284" i="1"/>
  <c r="DF272" i="1"/>
  <c r="DF240" i="1"/>
  <c r="DF196" i="1"/>
  <c r="DL284" i="1"/>
  <c r="DL272" i="1"/>
  <c r="DL240" i="1"/>
  <c r="DR284" i="1"/>
  <c r="DR272" i="1"/>
  <c r="DR240" i="1"/>
  <c r="DX284" i="1"/>
  <c r="DX272" i="1"/>
  <c r="DX240" i="1"/>
  <c r="ED284" i="1"/>
  <c r="ED272" i="1"/>
  <c r="ED240" i="1"/>
  <c r="EJ284" i="1"/>
  <c r="EJ272" i="1"/>
  <c r="EJ240" i="1"/>
  <c r="BZ272" i="1"/>
  <c r="BZ284" i="1"/>
  <c r="BZ240" i="1"/>
  <c r="AD282" i="1"/>
  <c r="AD260" i="1"/>
  <c r="AE250" i="1"/>
  <c r="AE270" i="1"/>
  <c r="AV260" i="1"/>
  <c r="AW270" i="1"/>
  <c r="AW250" i="1"/>
  <c r="AV282" i="1"/>
  <c r="AK228" i="1"/>
  <c r="AK238" i="1"/>
  <c r="BN282" i="1"/>
  <c r="BN260" i="1"/>
  <c r="BC228" i="1"/>
  <c r="BO270" i="1"/>
  <c r="BO250" i="1"/>
  <c r="BC238" i="1"/>
  <c r="CF260" i="1"/>
  <c r="BU228" i="1"/>
  <c r="CF282" i="1"/>
  <c r="BU238" i="1"/>
  <c r="AH284" i="1"/>
  <c r="AH272" i="1"/>
  <c r="AH240" i="1"/>
  <c r="CJ284" i="1"/>
  <c r="CJ272" i="1"/>
  <c r="EW185" i="1"/>
  <c r="CJ240" i="1"/>
  <c r="AL270" i="1"/>
  <c r="AK282" i="1"/>
  <c r="Z228" i="1"/>
  <c r="AK260" i="1"/>
  <c r="AL250" i="1"/>
  <c r="Z238" i="1"/>
  <c r="BC282" i="1"/>
  <c r="BD270" i="1"/>
  <c r="BD250" i="1"/>
  <c r="BC260" i="1"/>
  <c r="AR228" i="1"/>
  <c r="AR238" i="1"/>
  <c r="BV270" i="1"/>
  <c r="BU282" i="1"/>
  <c r="BJ228" i="1"/>
  <c r="BV250" i="1"/>
  <c r="BJ238" i="1"/>
  <c r="BU260" i="1"/>
  <c r="CB228" i="1"/>
  <c r="CB238" i="1"/>
  <c r="AB284" i="1"/>
  <c r="AB272" i="1"/>
  <c r="AB240" i="1"/>
  <c r="ER185" i="1"/>
  <c r="AT284" i="1"/>
  <c r="AT272" i="1"/>
  <c r="AT240" i="1"/>
  <c r="AP272" i="1"/>
  <c r="AP284" i="1"/>
  <c r="AP240" i="1"/>
  <c r="CR272" i="1"/>
  <c r="CR284" i="1"/>
  <c r="CR240" i="1"/>
  <c r="EQ78" i="1"/>
  <c r="EW78" i="1"/>
  <c r="N80" i="1"/>
  <c r="Z80" i="1"/>
  <c r="CH80" i="1"/>
  <c r="CT80" i="1"/>
  <c r="EQ89" i="1"/>
  <c r="AC284" i="1"/>
  <c r="AC272" i="1"/>
  <c r="AC240" i="1"/>
  <c r="AU284" i="1"/>
  <c r="AU272" i="1"/>
  <c r="AU240" i="1"/>
  <c r="AZ284" i="1"/>
  <c r="AZ272" i="1"/>
  <c r="AZ240" i="1"/>
  <c r="ET185" i="1"/>
  <c r="DB284" i="1"/>
  <c r="DB272" i="1"/>
  <c r="DB196" i="1"/>
  <c r="DB240" i="1"/>
  <c r="DR189" i="1"/>
  <c r="DQ191" i="1"/>
  <c r="BJ194" i="1"/>
  <c r="BJ196" i="1" s="1"/>
  <c r="CT194" i="1"/>
  <c r="AD272" i="1"/>
  <c r="AD284" i="1"/>
  <c r="AD240" i="1"/>
  <c r="AJ284" i="1"/>
  <c r="AJ272" i="1"/>
  <c r="AJ240" i="1"/>
  <c r="AN272" i="1"/>
  <c r="AN284" i="1"/>
  <c r="AN240" i="1"/>
  <c r="ES185" i="1"/>
  <c r="AV272" i="1"/>
  <c r="AV284" i="1"/>
  <c r="AV240" i="1"/>
  <c r="BH272" i="1"/>
  <c r="BH284" i="1"/>
  <c r="BH240" i="1"/>
  <c r="BH196" i="1"/>
  <c r="DJ272" i="1"/>
  <c r="DJ284" i="1"/>
  <c r="DJ240" i="1"/>
  <c r="BE194" i="1"/>
  <c r="BQ194" i="1"/>
  <c r="CC194" i="1"/>
  <c r="CO194" i="1"/>
  <c r="DA194" i="1"/>
  <c r="AM270" i="1"/>
  <c r="AL282" i="1"/>
  <c r="AL260" i="1"/>
  <c r="AA228" i="1"/>
  <c r="AA238" i="1"/>
  <c r="AM250" i="1"/>
  <c r="BW270" i="1"/>
  <c r="BV282" i="1"/>
  <c r="BW250" i="1"/>
  <c r="BV260" i="1"/>
  <c r="BK228" i="1"/>
  <c r="BK238" i="1"/>
  <c r="CC228" i="1"/>
  <c r="CC238" i="1"/>
  <c r="AS282" i="1"/>
  <c r="AT270" i="1"/>
  <c r="AH238" i="1"/>
  <c r="AT250" i="1"/>
  <c r="AH228" i="1"/>
  <c r="AS260" i="1"/>
  <c r="FO63" i="1"/>
  <c r="EY91" i="1"/>
  <c r="Y284" i="1"/>
  <c r="ER284" i="1" s="1"/>
  <c r="Y272" i="1"/>
  <c r="ER272" i="1" s="1"/>
  <c r="Y240" i="1"/>
  <c r="ER240" i="1" s="1"/>
  <c r="ER184" i="1"/>
  <c r="AE284" i="1"/>
  <c r="AE272" i="1"/>
  <c r="AE240" i="1"/>
  <c r="AK284" i="1"/>
  <c r="ES284" i="1" s="1"/>
  <c r="AK240" i="1"/>
  <c r="ES240" i="1" s="1"/>
  <c r="AK272" i="1"/>
  <c r="ES272" i="1" s="1"/>
  <c r="ES184" i="1"/>
  <c r="FB185" i="1" s="1"/>
  <c r="AQ284" i="1"/>
  <c r="AQ272" i="1"/>
  <c r="AQ240" i="1"/>
  <c r="BC284" i="1"/>
  <c r="BC272" i="1"/>
  <c r="BC240" i="1"/>
  <c r="CM284" i="1"/>
  <c r="CM272" i="1"/>
  <c r="CM240" i="1"/>
  <c r="DW284" i="1"/>
  <c r="DW272" i="1"/>
  <c r="DW240" i="1"/>
  <c r="BR284" i="1"/>
  <c r="BR272" i="1"/>
  <c r="BR240" i="1"/>
  <c r="BF194" i="1"/>
  <c r="BR194" i="1"/>
  <c r="BR196" i="1" s="1"/>
  <c r="CD194" i="1"/>
  <c r="CP194" i="1"/>
  <c r="DB194" i="1"/>
  <c r="AJ187" i="1"/>
  <c r="AI187" i="1" s="1"/>
  <c r="AK191" i="1"/>
  <c r="AV194" i="1" s="1"/>
  <c r="AV196" i="1" s="1"/>
  <c r="BC194" i="1"/>
  <c r="BC196" i="1" s="1"/>
  <c r="AY194" i="1"/>
  <c r="BO194" i="1"/>
  <c r="BK194" i="1"/>
  <c r="CA194" i="1"/>
  <c r="BW194" i="1"/>
  <c r="CM194" i="1"/>
  <c r="CM196" i="1" s="1"/>
  <c r="CI194" i="1"/>
  <c r="CY194" i="1"/>
  <c r="CU194" i="1"/>
  <c r="DG194" i="1"/>
  <c r="AX194" i="1"/>
  <c r="AX196" i="1" s="1"/>
  <c r="CH194" i="1"/>
  <c r="CH196" i="1" s="1"/>
  <c r="CC209" i="1"/>
  <c r="W184" i="1"/>
  <c r="AO184" i="1"/>
  <c r="AW184" i="1"/>
  <c r="BG184" i="1"/>
  <c r="BO184" i="1"/>
  <c r="BY184" i="1"/>
  <c r="CG184" i="1"/>
  <c r="CQ184" i="1"/>
  <c r="CY184" i="1"/>
  <c r="DI184" i="1"/>
  <c r="DQ184" i="1"/>
  <c r="EA184" i="1"/>
  <c r="EI184" i="1"/>
  <c r="AW194" i="1"/>
  <c r="ET186" i="1" s="1"/>
  <c r="BI194" i="1"/>
  <c r="EU186" i="1" s="1"/>
  <c r="BU194" i="1"/>
  <c r="EV186" i="1" s="1"/>
  <c r="CG194" i="1"/>
  <c r="EW186" i="1" s="1"/>
  <c r="CS194" i="1"/>
  <c r="EX186" i="1" s="1"/>
  <c r="DE194" i="1"/>
  <c r="EY186" i="1" s="1"/>
  <c r="AL192" i="1"/>
  <c r="AX192" i="1"/>
  <c r="BJ192" i="1"/>
  <c r="BV192" i="1"/>
  <c r="CH192" i="1"/>
  <c r="CT192" i="1"/>
  <c r="DF192" i="1"/>
  <c r="DR192" i="1"/>
  <c r="ED192" i="1"/>
  <c r="CG209" i="1"/>
  <c r="Y270" i="1"/>
  <c r="Y250" i="1"/>
  <c r="AJ260" i="1"/>
  <c r="AJ282" i="1"/>
  <c r="AK270" i="1"/>
  <c r="Y228" i="1"/>
  <c r="AK250" i="1"/>
  <c r="Y238" i="1"/>
  <c r="AP282" i="1"/>
  <c r="AP260" i="1"/>
  <c r="AQ250" i="1"/>
  <c r="AE228" i="1"/>
  <c r="AQ270" i="1"/>
  <c r="AE238" i="1"/>
  <c r="BB282" i="1"/>
  <c r="BB260" i="1"/>
  <c r="BC270" i="1"/>
  <c r="BC250" i="1"/>
  <c r="AQ228" i="1"/>
  <c r="AQ238" i="1"/>
  <c r="BH282" i="1"/>
  <c r="BH260" i="1"/>
  <c r="BI270" i="1"/>
  <c r="AW228" i="1"/>
  <c r="BI250" i="1"/>
  <c r="AW238" i="1"/>
  <c r="BT260" i="1"/>
  <c r="BU270" i="1"/>
  <c r="BT282" i="1"/>
  <c r="BI228" i="1"/>
  <c r="BI238" i="1"/>
  <c r="BU250" i="1"/>
  <c r="BZ282" i="1"/>
  <c r="BZ260" i="1"/>
  <c r="BO228" i="1"/>
  <c r="CA270" i="1"/>
  <c r="BO238" i="1"/>
  <c r="CA250" i="1"/>
  <c r="CA228" i="1"/>
  <c r="CA238" i="1"/>
  <c r="AA282" i="1"/>
  <c r="AB270" i="1"/>
  <c r="AA260" i="1"/>
  <c r="AB250" i="1"/>
  <c r="CC282" i="1"/>
  <c r="CD270" i="1"/>
  <c r="CC260" i="1"/>
  <c r="BR238" i="1"/>
  <c r="CD250" i="1"/>
  <c r="BR228" i="1"/>
  <c r="DT284" i="1"/>
  <c r="DT272" i="1"/>
  <c r="DT240" i="1"/>
  <c r="EB272" i="1"/>
  <c r="EB284" i="1"/>
  <c r="EB240" i="1"/>
  <c r="EL284" i="1"/>
  <c r="EL272" i="1"/>
  <c r="EL240" i="1"/>
  <c r="CH208" i="1"/>
  <c r="Y282" i="1"/>
  <c r="Z270" i="1"/>
  <c r="Z250" i="1"/>
  <c r="Y260" i="1"/>
  <c r="AE282" i="1"/>
  <c r="AF250" i="1"/>
  <c r="AF270" i="1"/>
  <c r="AE260" i="1"/>
  <c r="AQ282" i="1"/>
  <c r="AR250" i="1"/>
  <c r="AF228" i="1"/>
  <c r="AF238" i="1"/>
  <c r="AR270" i="1"/>
  <c r="AQ260" i="1"/>
  <c r="AW282" i="1"/>
  <c r="AW260" i="1"/>
  <c r="AL228" i="1"/>
  <c r="AX270" i="1"/>
  <c r="AX250" i="1"/>
  <c r="AL238" i="1"/>
  <c r="BI282" i="1"/>
  <c r="BJ250" i="1"/>
  <c r="AX228" i="1"/>
  <c r="BJ270" i="1"/>
  <c r="BI260" i="1"/>
  <c r="AX238" i="1"/>
  <c r="BO282" i="1"/>
  <c r="BD228" i="1"/>
  <c r="BP270" i="1"/>
  <c r="BP250" i="1"/>
  <c r="BO260" i="1"/>
  <c r="BD238" i="1"/>
  <c r="CA282" i="1"/>
  <c r="BP228" i="1"/>
  <c r="CB270" i="1"/>
  <c r="CA260" i="1"/>
  <c r="BP238" i="1"/>
  <c r="CB250" i="1"/>
  <c r="BV228" i="1"/>
  <c r="BV238" i="1"/>
  <c r="CI212" i="1"/>
  <c r="BD282" i="1"/>
  <c r="BE270" i="1"/>
  <c r="BD260" i="1"/>
  <c r="BE250" i="1"/>
  <c r="AS228" i="1"/>
  <c r="AS238" i="1"/>
  <c r="O184" i="1"/>
  <c r="U184" i="1"/>
  <c r="AA184" i="1"/>
  <c r="AG184" i="1"/>
  <c r="AM184" i="1"/>
  <c r="AS184" i="1"/>
  <c r="AY184" i="1"/>
  <c r="BE184" i="1"/>
  <c r="BK184" i="1"/>
  <c r="BQ184" i="1"/>
  <c r="BW184" i="1"/>
  <c r="CC184" i="1"/>
  <c r="CI184" i="1"/>
  <c r="CO184" i="1"/>
  <c r="CU184" i="1"/>
  <c r="DA184" i="1"/>
  <c r="DG184" i="1"/>
  <c r="DM184" i="1"/>
  <c r="DS184" i="1"/>
  <c r="DY184" i="1"/>
  <c r="EE184" i="1"/>
  <c r="EK184" i="1"/>
  <c r="Q184" i="1"/>
  <c r="AI184" i="1"/>
  <c r="BA184" i="1"/>
  <c r="BI184" i="1"/>
  <c r="BS184" i="1"/>
  <c r="CA184" i="1"/>
  <c r="CK184" i="1"/>
  <c r="CS184" i="1"/>
  <c r="DC184" i="1"/>
  <c r="DK184" i="1"/>
  <c r="DU184" i="1"/>
  <c r="EC184" i="1"/>
  <c r="EM184" i="1"/>
  <c r="BB194" i="1"/>
  <c r="BN194" i="1"/>
  <c r="BZ194" i="1"/>
  <c r="BZ196" i="1" s="1"/>
  <c r="CL194" i="1"/>
  <c r="CX194" i="1"/>
  <c r="DK191" i="1"/>
  <c r="AR193" i="1"/>
  <c r="BD193" i="1"/>
  <c r="BP193" i="1"/>
  <c r="CB193" i="1"/>
  <c r="CN193" i="1"/>
  <c r="CZ193" i="1"/>
  <c r="DL193" i="1"/>
  <c r="AZ194" i="1"/>
  <c r="ET191" i="1" s="1"/>
  <c r="ET192" i="1" s="1"/>
  <c r="BL194" i="1"/>
  <c r="EU191" i="1" s="1"/>
  <c r="BX194" i="1"/>
  <c r="EV191" i="1" s="1"/>
  <c r="CJ194" i="1"/>
  <c r="EW191" i="1" s="1"/>
  <c r="CV194" i="1"/>
  <c r="EX191" i="1" s="1"/>
  <c r="CH205" i="1"/>
  <c r="CH206" i="1"/>
  <c r="CI206" i="1" s="1"/>
  <c r="AA270" i="1"/>
  <c r="Z282" i="1"/>
  <c r="AA250" i="1"/>
  <c r="Z260" i="1"/>
  <c r="AF282" i="1"/>
  <c r="AG270" i="1"/>
  <c r="AG250" i="1"/>
  <c r="AF260" i="1"/>
  <c r="AR282" i="1"/>
  <c r="AS270" i="1"/>
  <c r="AR260" i="1"/>
  <c r="AG228" i="1"/>
  <c r="AG238" i="1"/>
  <c r="AS250" i="1"/>
  <c r="AY270" i="1"/>
  <c r="AX282" i="1"/>
  <c r="AX260" i="1"/>
  <c r="AY250" i="1"/>
  <c r="AM228" i="1"/>
  <c r="AM238" i="1"/>
  <c r="BK270" i="1"/>
  <c r="BJ282" i="1"/>
  <c r="BK250" i="1"/>
  <c r="BJ260" i="1"/>
  <c r="AY228" i="1"/>
  <c r="AY238" i="1"/>
  <c r="BP282" i="1"/>
  <c r="BQ270" i="1"/>
  <c r="BQ250" i="1"/>
  <c r="BP260" i="1"/>
  <c r="BE228" i="1"/>
  <c r="BE238" i="1"/>
  <c r="CB282" i="1"/>
  <c r="CC270" i="1"/>
  <c r="CB260" i="1"/>
  <c r="BQ228" i="1"/>
  <c r="BQ238" i="1"/>
  <c r="CC250" i="1"/>
  <c r="BW228" i="1"/>
  <c r="BW238" i="1"/>
  <c r="BK282" i="1"/>
  <c r="BL270" i="1"/>
  <c r="BK260" i="1"/>
  <c r="BL250" i="1"/>
  <c r="AZ238" i="1"/>
  <c r="AZ228" i="1"/>
  <c r="AO193" i="1"/>
  <c r="AO192" i="1"/>
  <c r="AU193" i="1"/>
  <c r="AU192" i="1"/>
  <c r="BA193" i="1"/>
  <c r="BA192" i="1"/>
  <c r="BG193" i="1"/>
  <c r="BG192" i="1"/>
  <c r="BM193" i="1"/>
  <c r="BM192" i="1"/>
  <c r="BS193" i="1"/>
  <c r="BS192" i="1"/>
  <c r="BY193" i="1"/>
  <c r="BY192" i="1"/>
  <c r="CE193" i="1"/>
  <c r="CE192" i="1"/>
  <c r="CK193" i="1"/>
  <c r="CK192" i="1"/>
  <c r="CQ193" i="1"/>
  <c r="CQ192" i="1"/>
  <c r="CW193" i="1"/>
  <c r="CW192" i="1"/>
  <c r="DC193" i="1"/>
  <c r="DC192" i="1"/>
  <c r="DI192" i="1"/>
  <c r="DO193" i="1"/>
  <c r="DO192" i="1"/>
  <c r="DU192" i="1"/>
  <c r="EA192" i="1"/>
  <c r="EG192" i="1"/>
  <c r="EM192" i="1"/>
  <c r="BB184" i="1"/>
  <c r="BL184" i="1"/>
  <c r="BT184" i="1"/>
  <c r="CD184" i="1"/>
  <c r="CL184" i="1"/>
  <c r="CV184" i="1"/>
  <c r="DD184" i="1"/>
  <c r="DN184" i="1"/>
  <c r="DV184" i="1"/>
  <c r="EF184" i="1"/>
  <c r="EN184" i="1"/>
  <c r="DH191" i="1"/>
  <c r="DM194" i="1" s="1"/>
  <c r="DN191" i="1"/>
  <c r="AR192" i="1"/>
  <c r="CB192" i="1"/>
  <c r="DL192" i="1"/>
  <c r="AV193" i="1"/>
  <c r="BH193" i="1"/>
  <c r="BT193" i="1"/>
  <c r="CF193" i="1"/>
  <c r="CR193" i="1"/>
  <c r="DD193" i="1"/>
  <c r="DP193" i="1"/>
  <c r="AG282" i="1"/>
  <c r="AH270" i="1"/>
  <c r="AH250" i="1"/>
  <c r="AG260" i="1"/>
  <c r="AY282" i="1"/>
  <c r="AZ270" i="1"/>
  <c r="AZ250" i="1"/>
  <c r="AN238" i="1"/>
  <c r="AN228" i="1"/>
  <c r="AY260" i="1"/>
  <c r="BQ282" i="1"/>
  <c r="BR270" i="1"/>
  <c r="BR250" i="1"/>
  <c r="BQ260" i="1"/>
  <c r="BF238" i="1"/>
  <c r="BF228" i="1"/>
  <c r="BX238" i="1"/>
  <c r="BX228" i="1"/>
  <c r="AM282" i="1"/>
  <c r="AN270" i="1"/>
  <c r="AN250" i="1"/>
  <c r="AB238" i="1"/>
  <c r="AM260" i="1"/>
  <c r="AB228" i="1"/>
  <c r="BE282" i="1"/>
  <c r="BF270" i="1"/>
  <c r="AT238" i="1"/>
  <c r="BE260" i="1"/>
  <c r="AT228" i="1"/>
  <c r="BF250" i="1"/>
  <c r="BW282" i="1"/>
  <c r="BX270" i="1"/>
  <c r="BX250" i="1"/>
  <c r="BL238" i="1"/>
  <c r="BW260" i="1"/>
  <c r="BL228" i="1"/>
  <c r="CD238" i="1"/>
  <c r="CD228" i="1"/>
  <c r="BM184" i="1"/>
  <c r="BU184" i="1"/>
  <c r="CE184" i="1"/>
  <c r="CW184" i="1"/>
  <c r="DE184" i="1"/>
  <c r="DO184" i="1"/>
  <c r="EG184" i="1"/>
  <c r="EO184" i="1"/>
  <c r="AI191" i="1"/>
  <c r="DI191" i="1"/>
  <c r="DO191" i="1"/>
  <c r="AW193" i="1"/>
  <c r="BI193" i="1"/>
  <c r="BU193" i="1"/>
  <c r="CG193" i="1"/>
  <c r="CS193" i="1"/>
  <c r="DE193" i="1"/>
  <c r="BY209" i="1"/>
  <c r="BG250" i="1"/>
  <c r="BL260" i="1"/>
  <c r="BF184" i="1"/>
  <c r="BN184" i="1"/>
  <c r="BX184" i="1"/>
  <c r="CF184" i="1"/>
  <c r="CP184" i="1"/>
  <c r="CX184" i="1"/>
  <c r="DH184" i="1"/>
  <c r="DP184" i="1"/>
  <c r="DZ184" i="1"/>
  <c r="EH184" i="1"/>
  <c r="EZ185" i="1"/>
  <c r="AJ191" i="1"/>
  <c r="AU194" i="1" s="1"/>
  <c r="AU196" i="1" s="1"/>
  <c r="BA194" i="1"/>
  <c r="BG194" i="1"/>
  <c r="BM194" i="1"/>
  <c r="BS194" i="1"/>
  <c r="BY194" i="1"/>
  <c r="CE194" i="1"/>
  <c r="CK194" i="1"/>
  <c r="CQ194" i="1"/>
  <c r="CW194" i="1"/>
  <c r="DC194" i="1"/>
  <c r="DO194" i="1"/>
  <c r="DJ191" i="1"/>
  <c r="DP191" i="1"/>
  <c r="BH194" i="1"/>
  <c r="BT194" i="1"/>
  <c r="CF194" i="1"/>
  <c r="CR194" i="1"/>
  <c r="CR196" i="1" s="1"/>
  <c r="DD194" i="1"/>
  <c r="DP194" i="1"/>
  <c r="AT192" i="1"/>
  <c r="BF192" i="1"/>
  <c r="BR192" i="1"/>
  <c r="CD192" i="1"/>
  <c r="CP192" i="1"/>
  <c r="DB192" i="1"/>
  <c r="DN192" i="1"/>
  <c r="DZ192" i="1"/>
  <c r="EL192" i="1"/>
  <c r="CF209" i="1"/>
  <c r="BZ209" i="1"/>
  <c r="AC282" i="1"/>
  <c r="AD270" i="1"/>
  <c r="AD250" i="1"/>
  <c r="AC260" i="1"/>
  <c r="AI282" i="1"/>
  <c r="AJ250" i="1"/>
  <c r="AJ270" i="1"/>
  <c r="AI260" i="1"/>
  <c r="AO282" i="1"/>
  <c r="AP250" i="1"/>
  <c r="AO260" i="1"/>
  <c r="AD228" i="1"/>
  <c r="AP270" i="1"/>
  <c r="AD238" i="1"/>
  <c r="AU282" i="1"/>
  <c r="AV270" i="1"/>
  <c r="AV250" i="1"/>
  <c r="AU260" i="1"/>
  <c r="AJ238" i="1"/>
  <c r="BA282" i="1"/>
  <c r="BB250" i="1"/>
  <c r="BA260" i="1"/>
  <c r="AP238" i="1"/>
  <c r="BB270" i="1"/>
  <c r="AP228" i="1"/>
  <c r="BG282" i="1"/>
  <c r="BH250" i="1"/>
  <c r="BH270" i="1"/>
  <c r="BG260" i="1"/>
  <c r="AV228" i="1"/>
  <c r="AV238" i="1"/>
  <c r="BM282" i="1"/>
  <c r="BN270" i="1"/>
  <c r="BN250" i="1"/>
  <c r="BM260" i="1"/>
  <c r="BB238" i="1"/>
  <c r="BS282" i="1"/>
  <c r="BT250" i="1"/>
  <c r="BT270" i="1"/>
  <c r="BS260" i="1"/>
  <c r="BH238" i="1"/>
  <c r="BH228" i="1"/>
  <c r="BY282" i="1"/>
  <c r="BZ250" i="1"/>
  <c r="BY260" i="1"/>
  <c r="BZ270" i="1"/>
  <c r="BN228" i="1"/>
  <c r="BN238" i="1"/>
  <c r="CE282" i="1"/>
  <c r="CF270" i="1"/>
  <c r="CF250" i="1"/>
  <c r="CE260" i="1"/>
  <c r="BT238" i="1"/>
  <c r="BZ238" i="1"/>
  <c r="BZ228" i="1"/>
  <c r="CF228" i="1"/>
  <c r="CF238" i="1"/>
  <c r="BT228" i="1"/>
  <c r="AM193" i="1"/>
  <c r="AS193" i="1"/>
  <c r="AY193" i="1"/>
  <c r="BE193" i="1"/>
  <c r="BK193" i="1"/>
  <c r="BQ193" i="1"/>
  <c r="BW193" i="1"/>
  <c r="CC193" i="1"/>
  <c r="CI193" i="1"/>
  <c r="CO193" i="1"/>
  <c r="CU193" i="1"/>
  <c r="DA193" i="1"/>
  <c r="DG193" i="1"/>
  <c r="DM193" i="1"/>
  <c r="AN193" i="1"/>
  <c r="AT193" i="1"/>
  <c r="AZ193" i="1"/>
  <c r="BF193" i="1"/>
  <c r="BL193" i="1"/>
  <c r="BR193" i="1"/>
  <c r="BX193" i="1"/>
  <c r="CD193" i="1"/>
  <c r="CJ193" i="1"/>
  <c r="CP193" i="1"/>
  <c r="CV193" i="1"/>
  <c r="DB193" i="1"/>
  <c r="DN193" i="1"/>
  <c r="FA220" i="1"/>
  <c r="EZ221" i="1"/>
  <c r="FA221" i="1"/>
  <c r="AB282" i="1"/>
  <c r="AB260" i="1"/>
  <c r="AC270" i="1"/>
  <c r="AC250" i="1"/>
  <c r="AH282" i="1"/>
  <c r="AH260" i="1"/>
  <c r="AI270" i="1"/>
  <c r="AI250" i="1"/>
  <c r="AN282" i="1"/>
  <c r="AO250" i="1"/>
  <c r="AN260" i="1"/>
  <c r="AC238" i="1"/>
  <c r="AO270" i="1"/>
  <c r="AC228" i="1"/>
  <c r="AT282" i="1"/>
  <c r="AU270" i="1"/>
  <c r="AU250" i="1"/>
  <c r="AI238" i="1"/>
  <c r="AT260" i="1"/>
  <c r="AZ282" i="1"/>
  <c r="BA270" i="1"/>
  <c r="BA250" i="1"/>
  <c r="AO238" i="1"/>
  <c r="AO228" i="1"/>
  <c r="AZ260" i="1"/>
  <c r="BF282" i="1"/>
  <c r="AU238" i="1"/>
  <c r="BF260" i="1"/>
  <c r="BG270" i="1"/>
  <c r="AU228" i="1"/>
  <c r="BL282" i="1"/>
  <c r="BM270" i="1"/>
  <c r="BM250" i="1"/>
  <c r="BA238" i="1"/>
  <c r="BR282" i="1"/>
  <c r="BR260" i="1"/>
  <c r="BS270" i="1"/>
  <c r="BG238" i="1"/>
  <c r="BS250" i="1"/>
  <c r="BG228" i="1"/>
  <c r="BX282" i="1"/>
  <c r="BY270" i="1"/>
  <c r="BY250" i="1"/>
  <c r="BX260" i="1"/>
  <c r="BM238" i="1"/>
  <c r="BM228" i="1"/>
  <c r="CD282" i="1"/>
  <c r="CE270" i="1"/>
  <c r="CE250" i="1"/>
  <c r="BS238" i="1"/>
  <c r="CD260" i="1"/>
  <c r="BY238" i="1"/>
  <c r="BY228" i="1"/>
  <c r="CE238" i="1"/>
  <c r="CE228" i="1"/>
  <c r="N51" i="1" l="1"/>
  <c r="DZ284" i="1"/>
  <c r="DZ272" i="1"/>
  <c r="DZ240" i="1"/>
  <c r="DO284" i="1"/>
  <c r="DO272" i="1"/>
  <c r="DO240" i="1"/>
  <c r="DO196" i="1"/>
  <c r="BT284" i="1"/>
  <c r="BT272" i="1"/>
  <c r="BT240" i="1"/>
  <c r="BT196" i="1"/>
  <c r="EC284" i="1"/>
  <c r="FA284" i="1" s="1"/>
  <c r="EC272" i="1"/>
  <c r="FA272" i="1" s="1"/>
  <c r="EC240" i="1"/>
  <c r="FA240" i="1" s="1"/>
  <c r="FA184" i="1"/>
  <c r="CA284" i="1"/>
  <c r="CA272" i="1"/>
  <c r="CA240" i="1"/>
  <c r="CA196" i="1"/>
  <c r="DM284" i="1"/>
  <c r="DM240" i="1"/>
  <c r="DM272" i="1"/>
  <c r="DM196" i="1"/>
  <c r="CC284" i="1"/>
  <c r="CC240" i="1"/>
  <c r="CC272" i="1"/>
  <c r="CC196" i="1"/>
  <c r="AS284" i="1"/>
  <c r="AS272" i="1"/>
  <c r="AS240" i="1"/>
  <c r="EU260" i="1"/>
  <c r="ER282" i="1"/>
  <c r="CY284" i="1"/>
  <c r="CY272" i="1"/>
  <c r="CY240" i="1"/>
  <c r="CY196" i="1"/>
  <c r="AW284" i="1"/>
  <c r="ET284" i="1" s="1"/>
  <c r="AW272" i="1"/>
  <c r="ET272" i="1" s="1"/>
  <c r="AW240" i="1"/>
  <c r="ET240" i="1" s="1"/>
  <c r="AW196" i="1"/>
  <c r="ET184" i="1"/>
  <c r="ET187" i="1" s="1"/>
  <c r="EK222" i="1"/>
  <c r="DA222" i="1"/>
  <c r="DY222" i="1"/>
  <c r="CO222" i="1"/>
  <c r="CC210" i="1"/>
  <c r="DM222" i="1"/>
  <c r="CC222" i="1"/>
  <c r="EQ131" i="1"/>
  <c r="EQ91" i="1"/>
  <c r="EQ120" i="1"/>
  <c r="EQ80" i="1"/>
  <c r="ES260" i="1"/>
  <c r="AP100" i="1"/>
  <c r="AP86" i="1"/>
  <c r="BD86" i="1"/>
  <c r="BD100" i="1"/>
  <c r="AR86" i="1"/>
  <c r="AR100" i="1"/>
  <c r="N91" i="1"/>
  <c r="O89" i="1"/>
  <c r="N35" i="1"/>
  <c r="ET120" i="1"/>
  <c r="ET80" i="1"/>
  <c r="BA100" i="1"/>
  <c r="BA86" i="1"/>
  <c r="FF75" i="1"/>
  <c r="FF82" i="1" s="1"/>
  <c r="AK82" i="1"/>
  <c r="AB86" i="1"/>
  <c r="AB100" i="1"/>
  <c r="J86" i="1"/>
  <c r="J100" i="1"/>
  <c r="EE68" i="1"/>
  <c r="EE14" i="1"/>
  <c r="ED14" i="1"/>
  <c r="EZ120" i="1"/>
  <c r="EZ80" i="1"/>
  <c r="S86" i="1"/>
  <c r="S100" i="1"/>
  <c r="AY86" i="1"/>
  <c r="AY100" i="1"/>
  <c r="AQ100" i="1"/>
  <c r="AJ99" i="1"/>
  <c r="ET49" i="1"/>
  <c r="D51" i="1"/>
  <c r="D53" i="1" s="1"/>
  <c r="D40" i="1"/>
  <c r="AA51" i="1"/>
  <c r="BX284" i="1"/>
  <c r="BX272" i="1"/>
  <c r="BX240" i="1"/>
  <c r="BX196" i="1"/>
  <c r="EV185" i="1"/>
  <c r="DV272" i="1"/>
  <c r="DV284" i="1"/>
  <c r="DV240" i="1"/>
  <c r="DH193" i="1"/>
  <c r="DP272" i="1"/>
  <c r="DP284" i="1"/>
  <c r="DP240" i="1"/>
  <c r="DP196" i="1"/>
  <c r="BN272" i="1"/>
  <c r="BN284" i="1"/>
  <c r="BN240" i="1"/>
  <c r="BN196" i="1"/>
  <c r="DE284" i="1"/>
  <c r="EY284" i="1" s="1"/>
  <c r="DE272" i="1"/>
  <c r="EY272" i="1" s="1"/>
  <c r="DE240" i="1"/>
  <c r="EY240" i="1" s="1"/>
  <c r="EY184" i="1"/>
  <c r="DE196" i="1"/>
  <c r="DN284" i="1"/>
  <c r="DN272" i="1"/>
  <c r="DN240" i="1"/>
  <c r="BL284" i="1"/>
  <c r="BL272" i="1"/>
  <c r="BL240" i="1"/>
  <c r="BL196" i="1"/>
  <c r="EU185" i="1"/>
  <c r="DH194" i="1"/>
  <c r="EY191" i="1" s="1"/>
  <c r="DU272" i="1"/>
  <c r="DU284" i="1"/>
  <c r="DU240" i="1"/>
  <c r="BS284" i="1"/>
  <c r="BS272" i="1"/>
  <c r="BS240" i="1"/>
  <c r="BS196" i="1"/>
  <c r="DG272" i="1"/>
  <c r="DG284" i="1"/>
  <c r="DG240" i="1"/>
  <c r="DG196" i="1"/>
  <c r="BW284" i="1"/>
  <c r="BW272" i="1"/>
  <c r="BW240" i="1"/>
  <c r="BW196" i="1"/>
  <c r="AM284" i="1"/>
  <c r="AM240" i="1"/>
  <c r="AM272" i="1"/>
  <c r="CA209" i="1"/>
  <c r="BV209" i="1"/>
  <c r="CB209" i="1"/>
  <c r="BX209" i="1"/>
  <c r="BW209" i="1"/>
  <c r="EV250" i="1"/>
  <c r="ET238" i="1"/>
  <c r="ER238" i="1"/>
  <c r="ER250" i="1"/>
  <c r="DQ194" i="1"/>
  <c r="EZ186" i="1" s="1"/>
  <c r="CQ284" i="1"/>
  <c r="CQ272" i="1"/>
  <c r="CQ240" i="1"/>
  <c r="CQ196" i="1"/>
  <c r="AO284" i="1"/>
  <c r="AO272" i="1"/>
  <c r="AO240" i="1"/>
  <c r="DS189" i="1"/>
  <c r="DR191" i="1"/>
  <c r="CJ196" i="1"/>
  <c r="EV238" i="1"/>
  <c r="ES238" i="1"/>
  <c r="AD100" i="1"/>
  <c r="AD86" i="1"/>
  <c r="EY120" i="1"/>
  <c r="EY80" i="1"/>
  <c r="AO100" i="1"/>
  <c r="AO86" i="1"/>
  <c r="FE75" i="1"/>
  <c r="FE82" i="1" s="1"/>
  <c r="Y82" i="1"/>
  <c r="AA86" i="1"/>
  <c r="I86" i="1"/>
  <c r="I100" i="1"/>
  <c r="AT86" i="1"/>
  <c r="AT100" i="1"/>
  <c r="AF86" i="1"/>
  <c r="AF100" i="1"/>
  <c r="N82" i="1"/>
  <c r="G99" i="1"/>
  <c r="G94" i="1"/>
  <c r="G98" i="1" s="1"/>
  <c r="AV100" i="1"/>
  <c r="AV86" i="1"/>
  <c r="ET51" i="1"/>
  <c r="AQ99" i="1"/>
  <c r="ES28" i="1"/>
  <c r="ES32" i="1" s="1"/>
  <c r="ER49" i="1"/>
  <c r="AH51" i="1"/>
  <c r="AS51" i="1"/>
  <c r="U51" i="1"/>
  <c r="FE292" i="1"/>
  <c r="FE270" i="1"/>
  <c r="DJ193" i="1"/>
  <c r="DH272" i="1"/>
  <c r="DH284" i="1"/>
  <c r="DH240" i="1"/>
  <c r="DH196" i="1"/>
  <c r="EY185" i="1"/>
  <c r="BF284" i="1"/>
  <c r="BF272" i="1"/>
  <c r="BF240" i="1"/>
  <c r="BF196" i="1"/>
  <c r="DQ193" i="1"/>
  <c r="CW284" i="1"/>
  <c r="CW240" i="1"/>
  <c r="CW272" i="1"/>
  <c r="CW196" i="1"/>
  <c r="DD284" i="1"/>
  <c r="DD272" i="1"/>
  <c r="DD240" i="1"/>
  <c r="DD196" i="1"/>
  <c r="BB272" i="1"/>
  <c r="BB284" i="1"/>
  <c r="BB240" i="1"/>
  <c r="BB196" i="1"/>
  <c r="DI193" i="1"/>
  <c r="EX192" i="1"/>
  <c r="DK284" i="1"/>
  <c r="DK272" i="1"/>
  <c r="DK240" i="1"/>
  <c r="BI284" i="1"/>
  <c r="EU284" i="1" s="1"/>
  <c r="BI240" i="1"/>
  <c r="EU240" i="1" s="1"/>
  <c r="BI272" i="1"/>
  <c r="EU272" i="1" s="1"/>
  <c r="BI196" i="1"/>
  <c r="EU184" i="1"/>
  <c r="EU187" i="1" s="1"/>
  <c r="EK272" i="1"/>
  <c r="EK284" i="1"/>
  <c r="EK240" i="1"/>
  <c r="FG294" i="1"/>
  <c r="DA284" i="1"/>
  <c r="DA272" i="1"/>
  <c r="DA240" i="1"/>
  <c r="DA196" i="1"/>
  <c r="FG304" i="1" s="1"/>
  <c r="BQ272" i="1"/>
  <c r="BQ284" i="1"/>
  <c r="BQ240" i="1"/>
  <c r="BQ196" i="1"/>
  <c r="AG284" i="1"/>
  <c r="AG272" i="1"/>
  <c r="AG240" i="1"/>
  <c r="EU238" i="1"/>
  <c r="EU250" i="1"/>
  <c r="ES250" i="1"/>
  <c r="ER270" i="1"/>
  <c r="EY187" i="1"/>
  <c r="EI284" i="1"/>
  <c r="EI272" i="1"/>
  <c r="EI240" i="1"/>
  <c r="CG284" i="1"/>
  <c r="EW284" i="1" s="1"/>
  <c r="CG272" i="1"/>
  <c r="EW272" i="1" s="1"/>
  <c r="EW184" i="1"/>
  <c r="CG240" i="1"/>
  <c r="EW240" i="1" s="1"/>
  <c r="CG196" i="1"/>
  <c r="DK194" i="1"/>
  <c r="DK196" i="1" s="1"/>
  <c r="AZ196" i="1"/>
  <c r="EV282" i="1"/>
  <c r="ES282" i="1"/>
  <c r="ES228" i="1"/>
  <c r="R100" i="1"/>
  <c r="R86" i="1"/>
  <c r="AX86" i="1"/>
  <c r="EX80" i="1"/>
  <c r="EX120" i="1"/>
  <c r="AC100" i="1"/>
  <c r="AC86" i="1"/>
  <c r="FD75" i="1"/>
  <c r="FD82" i="1" s="1"/>
  <c r="FD86" i="1" s="1"/>
  <c r="M82" i="1"/>
  <c r="V86" i="1"/>
  <c r="V100" i="1"/>
  <c r="D99" i="1"/>
  <c r="D94" i="1"/>
  <c r="D98" i="1" s="1"/>
  <c r="AS86" i="1"/>
  <c r="AS100" i="1"/>
  <c r="EY37" i="1"/>
  <c r="DS66" i="1"/>
  <c r="DS12" i="1"/>
  <c r="DR12" i="1"/>
  <c r="ET75" i="1"/>
  <c r="ET82" i="1" s="1"/>
  <c r="ER51" i="1"/>
  <c r="K99" i="1"/>
  <c r="K94" i="1"/>
  <c r="K98" i="1" s="1"/>
  <c r="AB51" i="1"/>
  <c r="O51" i="1"/>
  <c r="AL51" i="1"/>
  <c r="CX272" i="1"/>
  <c r="CX284" i="1"/>
  <c r="CX240" i="1"/>
  <c r="CX196" i="1"/>
  <c r="AT194" i="1"/>
  <c r="AT196" i="1" s="1"/>
  <c r="CE272" i="1"/>
  <c r="CE284" i="1"/>
  <c r="CE240" i="1"/>
  <c r="CE196" i="1"/>
  <c r="CV284" i="1"/>
  <c r="CV272" i="1"/>
  <c r="CV240" i="1"/>
  <c r="CV196" i="1"/>
  <c r="EX185" i="1"/>
  <c r="EW192" i="1"/>
  <c r="DC284" i="1"/>
  <c r="DC272" i="1"/>
  <c r="DC240" i="1"/>
  <c r="DC196" i="1"/>
  <c r="BA272" i="1"/>
  <c r="BA284" i="1"/>
  <c r="BA240" i="1"/>
  <c r="BA196" i="1"/>
  <c r="EE284" i="1"/>
  <c r="EE272" i="1"/>
  <c r="EE240" i="1"/>
  <c r="CU284" i="1"/>
  <c r="CU272" i="1"/>
  <c r="CU240" i="1"/>
  <c r="CU196" i="1"/>
  <c r="BK284" i="1"/>
  <c r="BK272" i="1"/>
  <c r="BK240" i="1"/>
  <c r="BK196" i="1"/>
  <c r="AA284" i="1"/>
  <c r="AA272" i="1"/>
  <c r="AA240" i="1"/>
  <c r="CJ212" i="1"/>
  <c r="CI1" i="1"/>
  <c r="ET260" i="1"/>
  <c r="ER260" i="1"/>
  <c r="EU228" i="1"/>
  <c r="ET228" i="1"/>
  <c r="ER228" i="1"/>
  <c r="EC222" i="1"/>
  <c r="CS222" i="1"/>
  <c r="DQ222" i="1"/>
  <c r="CG210" i="1"/>
  <c r="EO222" i="1"/>
  <c r="DE222" i="1"/>
  <c r="EA284" i="1"/>
  <c r="EA272" i="1"/>
  <c r="EA240" i="1"/>
  <c r="BY284" i="1"/>
  <c r="BY272" i="1"/>
  <c r="BY240" i="1"/>
  <c r="BY196" i="1"/>
  <c r="DN194" i="1"/>
  <c r="DN196" i="1" s="1"/>
  <c r="DL194" i="1"/>
  <c r="DL196" i="1" s="1"/>
  <c r="EU120" i="1"/>
  <c r="EU80" i="1"/>
  <c r="F94" i="1"/>
  <c r="F98" i="1" s="1"/>
  <c r="F99" i="1"/>
  <c r="ES120" i="1"/>
  <c r="ES80" i="1"/>
  <c r="Q100" i="1"/>
  <c r="Q86" i="1"/>
  <c r="FB120" i="1"/>
  <c r="FB80" i="1"/>
  <c r="EQ75" i="1"/>
  <c r="EQ82" i="1" s="1"/>
  <c r="EQ86" i="1" s="1"/>
  <c r="EQ103" i="1"/>
  <c r="AM86" i="1"/>
  <c r="AM100" i="1"/>
  <c r="U86" i="1"/>
  <c r="U100" i="1"/>
  <c r="C99" i="1"/>
  <c r="C94" i="1"/>
  <c r="C98" i="1" s="1"/>
  <c r="C175" i="1" s="1"/>
  <c r="BF86" i="1"/>
  <c r="BF100" i="1"/>
  <c r="AN86" i="1"/>
  <c r="AN100" i="1"/>
  <c r="EV120" i="1"/>
  <c r="EV80" i="1"/>
  <c r="ET103" i="1"/>
  <c r="EY52" i="1"/>
  <c r="X99" i="1"/>
  <c r="AI99" i="1"/>
  <c r="K100" i="1"/>
  <c r="AZ51" i="1"/>
  <c r="V51" i="1"/>
  <c r="I51" i="1"/>
  <c r="I53" i="1" s="1"/>
  <c r="I40" i="1"/>
  <c r="EH222" i="1"/>
  <c r="DV222" i="1"/>
  <c r="DJ222" i="1"/>
  <c r="CX222" i="1"/>
  <c r="CL222" i="1"/>
  <c r="BZ222" i="1"/>
  <c r="BZ210" i="1"/>
  <c r="DI194" i="1"/>
  <c r="CP284" i="1"/>
  <c r="CP272" i="1"/>
  <c r="CP240" i="1"/>
  <c r="CP196" i="1"/>
  <c r="EO284" i="1"/>
  <c r="FB284" i="1" s="1"/>
  <c r="EO272" i="1"/>
  <c r="FB272" i="1" s="1"/>
  <c r="EO240" i="1"/>
  <c r="FB240" i="1" s="1"/>
  <c r="FB184" i="1"/>
  <c r="BU284" i="1"/>
  <c r="EV284" i="1" s="1"/>
  <c r="BU240" i="1"/>
  <c r="EV240" i="1" s="1"/>
  <c r="BU272" i="1"/>
  <c r="EV272" i="1" s="1"/>
  <c r="BU196" i="1"/>
  <c r="EV184" i="1"/>
  <c r="EN284" i="1"/>
  <c r="EN272" i="1"/>
  <c r="EN240" i="1"/>
  <c r="CL272" i="1"/>
  <c r="CL284" i="1"/>
  <c r="CL240" i="1"/>
  <c r="CL196" i="1"/>
  <c r="EV192" i="1"/>
  <c r="DK193" i="1"/>
  <c r="CS272" i="1"/>
  <c r="EX272" i="1" s="1"/>
  <c r="CS284" i="1"/>
  <c r="EX284" i="1" s="1"/>
  <c r="CS240" i="1"/>
  <c r="EX240" i="1" s="1"/>
  <c r="EX184" i="1"/>
  <c r="EX187" i="1" s="1"/>
  <c r="CS196" i="1"/>
  <c r="AI284" i="1"/>
  <c r="AI272" i="1"/>
  <c r="AI240" i="1"/>
  <c r="DY284" i="1"/>
  <c r="DY240" i="1"/>
  <c r="DY272" i="1"/>
  <c r="CO284" i="1"/>
  <c r="CO272" i="1"/>
  <c r="CO240" i="1"/>
  <c r="CO196" i="1"/>
  <c r="BE284" i="1"/>
  <c r="BE272" i="1"/>
  <c r="BE240" i="1"/>
  <c r="BE196" i="1"/>
  <c r="EU282" i="1"/>
  <c r="ET282" i="1"/>
  <c r="EU270" i="1"/>
  <c r="ES270" i="1"/>
  <c r="EW187" i="1"/>
  <c r="DQ284" i="1"/>
  <c r="EZ284" i="1" s="1"/>
  <c r="DQ272" i="1"/>
  <c r="EZ272" i="1" s="1"/>
  <c r="DQ240" i="1"/>
  <c r="EZ240" i="1" s="1"/>
  <c r="EZ184" i="1"/>
  <c r="DQ196" i="1"/>
  <c r="BO284" i="1"/>
  <c r="BO272" i="1"/>
  <c r="BO240" i="1"/>
  <c r="BO196" i="1"/>
  <c r="EV260" i="1"/>
  <c r="CE209" i="1"/>
  <c r="EV228" i="1"/>
  <c r="ET250" i="1"/>
  <c r="EU75" i="1"/>
  <c r="EU82" i="1" s="1"/>
  <c r="ES75" i="1"/>
  <c r="ES82" i="1" s="1"/>
  <c r="ES103" i="1"/>
  <c r="ER120" i="1"/>
  <c r="ER80" i="1"/>
  <c r="E99" i="1"/>
  <c r="E94" i="1"/>
  <c r="E98" i="1" s="1"/>
  <c r="AH86" i="1"/>
  <c r="AH100" i="1"/>
  <c r="P86" i="1"/>
  <c r="P100" i="1"/>
  <c r="C178" i="1"/>
  <c r="Z82" i="1"/>
  <c r="AA100" i="1" s="1"/>
  <c r="H99" i="1"/>
  <c r="H94" i="1"/>
  <c r="H98" i="1" s="1"/>
  <c r="BE86" i="1"/>
  <c r="BE100" i="1"/>
  <c r="FH65" i="1"/>
  <c r="BI75" i="1"/>
  <c r="BJ65" i="1"/>
  <c r="BJ11" i="1" s="1"/>
  <c r="BI11" i="1"/>
  <c r="EV49" i="1"/>
  <c r="BG100" i="1"/>
  <c r="BG86" i="1"/>
  <c r="FA49" i="1"/>
  <c r="EV52" i="1"/>
  <c r="AI100" i="1"/>
  <c r="EZ49" i="1"/>
  <c r="AT51" i="1"/>
  <c r="P51" i="1"/>
  <c r="C51" i="1"/>
  <c r="C53" i="1" s="1"/>
  <c r="C40" i="1"/>
  <c r="D55" i="1" s="1"/>
  <c r="EN222" i="1"/>
  <c r="EB222" i="1"/>
  <c r="DP222" i="1"/>
  <c r="DD222" i="1"/>
  <c r="CR222" i="1"/>
  <c r="CF222" i="1"/>
  <c r="CF210" i="1"/>
  <c r="EH272" i="1"/>
  <c r="EH284" i="1"/>
  <c r="EH240" i="1"/>
  <c r="CF272" i="1"/>
  <c r="CF284" i="1"/>
  <c r="CF240" i="1"/>
  <c r="CF196" i="1"/>
  <c r="EG222" i="1"/>
  <c r="DU222" i="1"/>
  <c r="DI222" i="1"/>
  <c r="CW222" i="1"/>
  <c r="CK222" i="1"/>
  <c r="BY222" i="1"/>
  <c r="BY210" i="1"/>
  <c r="EG284" i="1"/>
  <c r="EG272" i="1"/>
  <c r="EG240" i="1"/>
  <c r="BM284" i="1"/>
  <c r="BM272" i="1"/>
  <c r="BM240" i="1"/>
  <c r="BM196" i="1"/>
  <c r="EF284" i="1"/>
  <c r="EF272" i="1"/>
  <c r="EF240" i="1"/>
  <c r="FA185" i="1"/>
  <c r="CD284" i="1"/>
  <c r="CD272" i="1"/>
  <c r="CD240" i="1"/>
  <c r="CD196" i="1"/>
  <c r="EU192" i="1"/>
  <c r="DJ194" i="1"/>
  <c r="DJ196" i="1" s="1"/>
  <c r="EM284" i="1"/>
  <c r="EM272" i="1"/>
  <c r="EM240" i="1"/>
  <c r="CK284" i="1"/>
  <c r="CK272" i="1"/>
  <c r="CK240" i="1"/>
  <c r="CK196" i="1"/>
  <c r="DS284" i="1"/>
  <c r="DS272" i="1"/>
  <c r="DS240" i="1"/>
  <c r="CI284" i="1"/>
  <c r="CI272" i="1"/>
  <c r="CI240" i="1"/>
  <c r="CI196" i="1"/>
  <c r="AY284" i="1"/>
  <c r="AY240" i="1"/>
  <c r="AY272" i="1"/>
  <c r="AY196" i="1"/>
  <c r="EV270" i="1"/>
  <c r="EV187" i="1"/>
  <c r="DI284" i="1"/>
  <c r="DI272" i="1"/>
  <c r="DI240" i="1"/>
  <c r="DI196" i="1"/>
  <c r="BG284" i="1"/>
  <c r="BG272" i="1"/>
  <c r="BG240" i="1"/>
  <c r="BG196" i="1"/>
  <c r="EW80" i="1"/>
  <c r="EW120" i="1"/>
  <c r="ET270" i="1"/>
  <c r="CD209" i="1"/>
  <c r="BB100" i="1"/>
  <c r="BB86" i="1"/>
  <c r="ER75" i="1"/>
  <c r="ER103" i="1"/>
  <c r="AW82" i="1"/>
  <c r="AX100" i="1" s="1"/>
  <c r="FG75" i="1"/>
  <c r="FG82" i="1" s="1"/>
  <c r="BY69" i="1"/>
  <c r="BY15" i="1" s="1"/>
  <c r="BX15" i="1"/>
  <c r="FA120" i="1"/>
  <c r="FA80" i="1"/>
  <c r="AG86" i="1"/>
  <c r="AG100" i="1"/>
  <c r="O86" i="1"/>
  <c r="O100" i="1"/>
  <c r="AZ86" i="1"/>
  <c r="AZ100" i="1"/>
  <c r="AL86" i="1"/>
  <c r="AL100" i="1"/>
  <c r="T86" i="1"/>
  <c r="T100" i="1"/>
  <c r="B99" i="1"/>
  <c r="B94" i="1"/>
  <c r="B98" i="1" s="1"/>
  <c r="AE100" i="1"/>
  <c r="AE86" i="1"/>
  <c r="BH100" i="1"/>
  <c r="BH86" i="1"/>
  <c r="ES49" i="1"/>
  <c r="AX51" i="1"/>
  <c r="BC99" i="1"/>
  <c r="AU100" i="1"/>
  <c r="AU86" i="1"/>
  <c r="EX49" i="1"/>
  <c r="L99" i="1"/>
  <c r="L94" i="1"/>
  <c r="L98" i="1" s="1"/>
  <c r="EQ28" i="1"/>
  <c r="EQ32" i="1" s="1"/>
  <c r="W99" i="1"/>
  <c r="EW49" i="1"/>
  <c r="J51" i="1"/>
  <c r="J53" i="1" s="1"/>
  <c r="J40" i="1"/>
  <c r="J55" i="1" s="1"/>
  <c r="BJ21" i="1" l="1"/>
  <c r="BJ28" i="1" s="1"/>
  <c r="BJ32" i="1" s="1"/>
  <c r="EQ40" i="1"/>
  <c r="EQ51" i="1"/>
  <c r="EQ53" i="1" s="1"/>
  <c r="T99" i="1"/>
  <c r="O99" i="1"/>
  <c r="BB99" i="1"/>
  <c r="P99" i="1"/>
  <c r="Q99" i="1"/>
  <c r="AS99" i="1"/>
  <c r="AO99" i="1"/>
  <c r="EZ187" i="1"/>
  <c r="DH222" i="1"/>
  <c r="BX222" i="1"/>
  <c r="BX210" i="1"/>
  <c r="EF222" i="1"/>
  <c r="CV222" i="1"/>
  <c r="DT222" i="1"/>
  <c r="CJ222" i="1"/>
  <c r="AY99" i="1"/>
  <c r="AB99" i="1"/>
  <c r="AR99" i="1"/>
  <c r="L175" i="1"/>
  <c r="L178" i="1"/>
  <c r="AE99" i="1"/>
  <c r="FE294" i="1"/>
  <c r="FE272" i="1"/>
  <c r="BK65" i="1"/>
  <c r="BK11" i="1"/>
  <c r="BK21" i="1" s="1"/>
  <c r="BK28" i="1" s="1"/>
  <c r="BK32" i="1" s="1"/>
  <c r="BJ75" i="1"/>
  <c r="BJ82" i="1" s="1"/>
  <c r="H175" i="1"/>
  <c r="H178" i="1"/>
  <c r="BF99" i="1"/>
  <c r="AM99" i="1"/>
  <c r="CG214" i="1"/>
  <c r="CG222" i="1"/>
  <c r="K175" i="1"/>
  <c r="K178" i="1"/>
  <c r="M100" i="1"/>
  <c r="M86" i="1"/>
  <c r="N86" i="1"/>
  <c r="N100" i="1"/>
  <c r="I99" i="1"/>
  <c r="I94" i="1"/>
  <c r="I98" i="1" s="1"/>
  <c r="DR193" i="1"/>
  <c r="EJ222" i="1"/>
  <c r="CZ222" i="1"/>
  <c r="DX222" i="1"/>
  <c r="CN222" i="1"/>
  <c r="CB210" i="1"/>
  <c r="DL222" i="1"/>
  <c r="CB222" i="1"/>
  <c r="AK86" i="1"/>
  <c r="AK100" i="1"/>
  <c r="N37" i="1"/>
  <c r="BZ69" i="1"/>
  <c r="BZ15" i="1"/>
  <c r="AL99" i="1"/>
  <c r="AG99" i="1"/>
  <c r="FG100" i="1"/>
  <c r="FG86" i="1"/>
  <c r="DZ222" i="1"/>
  <c r="CP222" i="1"/>
  <c r="CD210" i="1"/>
  <c r="DN222" i="1"/>
  <c r="CD222" i="1"/>
  <c r="EL222" i="1"/>
  <c r="DB222" i="1"/>
  <c r="BG99" i="1"/>
  <c r="BG94" i="1"/>
  <c r="BG98" i="1" s="1"/>
  <c r="FH75" i="1"/>
  <c r="FH82" i="1" s="1"/>
  <c r="BI82" i="1"/>
  <c r="AH99" i="1"/>
  <c r="FF294" i="1"/>
  <c r="FF272" i="1"/>
  <c r="CK212" i="1"/>
  <c r="CJ1" i="1"/>
  <c r="DT66" i="1"/>
  <c r="DT12" i="1"/>
  <c r="D175" i="1"/>
  <c r="D178" i="1"/>
  <c r="FD99" i="1"/>
  <c r="FD94" i="1"/>
  <c r="FD98" i="1" s="1"/>
  <c r="AX99" i="1"/>
  <c r="DT189" i="1"/>
  <c r="DS191" i="1"/>
  <c r="CH209" i="1"/>
  <c r="BV210" i="1"/>
  <c r="CH210" i="1" s="1"/>
  <c r="S99" i="1"/>
  <c r="EF68" i="1"/>
  <c r="EF14" i="1"/>
  <c r="FF86" i="1"/>
  <c r="FF100" i="1"/>
  <c r="O91" i="1"/>
  <c r="O94" i="1" s="1"/>
  <c r="O98" i="1" s="1"/>
  <c r="O35" i="1"/>
  <c r="O37" i="1" s="1"/>
  <c r="P89" i="1"/>
  <c r="BD99" i="1"/>
  <c r="B175" i="1"/>
  <c r="B178" i="1"/>
  <c r="AW100" i="1"/>
  <c r="AW86" i="1"/>
  <c r="Z86" i="1"/>
  <c r="Z100" i="1"/>
  <c r="EQ99" i="1"/>
  <c r="EQ94" i="1"/>
  <c r="EQ98" i="1" s="1"/>
  <c r="AC99" i="1"/>
  <c r="R99" i="1"/>
  <c r="AV99" i="1"/>
  <c r="AF99" i="1"/>
  <c r="AA99" i="1"/>
  <c r="DR194" i="1"/>
  <c r="DR196" i="1" s="1"/>
  <c r="DK222" i="1"/>
  <c r="CA222" i="1"/>
  <c r="EI222" i="1"/>
  <c r="CY222" i="1"/>
  <c r="DW222" i="1"/>
  <c r="CM222" i="1"/>
  <c r="CA210" i="1"/>
  <c r="EY192" i="1"/>
  <c r="BA99" i="1"/>
  <c r="AP99" i="1"/>
  <c r="AU99" i="1"/>
  <c r="AZ99" i="1"/>
  <c r="ES86" i="1"/>
  <c r="DS194" i="1"/>
  <c r="DS196" i="1" s="1"/>
  <c r="ES51" i="1"/>
  <c r="Y100" i="1"/>
  <c r="Y86" i="1"/>
  <c r="AD99" i="1"/>
  <c r="J99" i="1"/>
  <c r="J94" i="1"/>
  <c r="J98" i="1" s="1"/>
  <c r="BH94" i="1"/>
  <c r="BH98" i="1" s="1"/>
  <c r="BH99" i="1"/>
  <c r="ER82" i="1"/>
  <c r="BI21" i="1"/>
  <c r="BI28" i="1" s="1"/>
  <c r="BI32" i="1" s="1"/>
  <c r="EU11" i="1"/>
  <c r="EU21" i="1" s="1"/>
  <c r="EU28" i="1" s="1"/>
  <c r="EU32" i="1" s="1"/>
  <c r="BE99" i="1"/>
  <c r="E175" i="1"/>
  <c r="E178" i="1"/>
  <c r="EU100" i="1"/>
  <c r="EU86" i="1"/>
  <c r="EM222" i="1"/>
  <c r="EA222" i="1"/>
  <c r="DO222" i="1"/>
  <c r="DC222" i="1"/>
  <c r="CQ222" i="1"/>
  <c r="CE222" i="1"/>
  <c r="CE210" i="1"/>
  <c r="FF304" i="1"/>
  <c r="FF282" i="1"/>
  <c r="FG282" i="1" s="1"/>
  <c r="AN99" i="1"/>
  <c r="U99" i="1"/>
  <c r="F175" i="1"/>
  <c r="F178" i="1"/>
  <c r="ET100" i="1"/>
  <c r="ET86" i="1"/>
  <c r="V99" i="1"/>
  <c r="G175" i="1"/>
  <c r="G178" i="1"/>
  <c r="AT99" i="1"/>
  <c r="FE86" i="1"/>
  <c r="FE100" i="1"/>
  <c r="DS222" i="1"/>
  <c r="CI222" i="1"/>
  <c r="DG222" i="1"/>
  <c r="BW222" i="1"/>
  <c r="CU222" i="1"/>
  <c r="EE222" i="1"/>
  <c r="BW210" i="1"/>
  <c r="O175" i="1" l="1"/>
  <c r="O178" i="1"/>
  <c r="ER86" i="1"/>
  <c r="ER100" i="1"/>
  <c r="J175" i="1"/>
  <c r="J178" i="1"/>
  <c r="Y99" i="1"/>
  <c r="ES99" i="1"/>
  <c r="Z99" i="1"/>
  <c r="O52" i="1"/>
  <c r="O53" i="1" s="1"/>
  <c r="O40" i="1"/>
  <c r="BV222" i="1"/>
  <c r="EW222" i="1" s="1"/>
  <c r="EW219" i="1"/>
  <c r="FG272" i="1"/>
  <c r="BG175" i="1"/>
  <c r="BG178" i="1"/>
  <c r="M99" i="1"/>
  <c r="M94" i="1"/>
  <c r="M98" i="1" s="1"/>
  <c r="EZ219" i="1"/>
  <c r="DF222" i="1"/>
  <c r="EZ222" i="1" s="1"/>
  <c r="BJ86" i="1"/>
  <c r="BJ100" i="1"/>
  <c r="AW99" i="1"/>
  <c r="CH222" i="1"/>
  <c r="EX222" i="1" s="1"/>
  <c r="EX219" i="1"/>
  <c r="AK99" i="1"/>
  <c r="I175" i="1"/>
  <c r="I178" i="1"/>
  <c r="BK51" i="1"/>
  <c r="BK53" i="1" s="1"/>
  <c r="BK40" i="1"/>
  <c r="EQ136" i="1"/>
  <c r="FE99" i="1"/>
  <c r="EU99" i="1"/>
  <c r="EU51" i="1"/>
  <c r="BH175" i="1"/>
  <c r="BH178" i="1"/>
  <c r="FF99" i="1"/>
  <c r="FB219" i="1"/>
  <c r="ED222" i="1"/>
  <c r="FB222" i="1" s="1"/>
  <c r="FA219" i="1"/>
  <c r="DR222" i="1"/>
  <c r="FA222" i="1" s="1"/>
  <c r="CL212" i="1"/>
  <c r="CK1" i="1"/>
  <c r="FG99" i="1"/>
  <c r="ET99" i="1"/>
  <c r="BI51" i="1"/>
  <c r="BI53" i="1" s="1"/>
  <c r="BI40" i="1"/>
  <c r="EY219" i="1"/>
  <c r="CT222" i="1"/>
  <c r="EY222" i="1" s="1"/>
  <c r="DS193" i="1"/>
  <c r="BI100" i="1"/>
  <c r="BI86" i="1"/>
  <c r="CA69" i="1"/>
  <c r="CA15" i="1"/>
  <c r="BL65" i="1"/>
  <c r="BL11" i="1" s="1"/>
  <c r="BK75" i="1"/>
  <c r="BK82" i="1" s="1"/>
  <c r="BJ51" i="1"/>
  <c r="BJ53" i="1" s="1"/>
  <c r="BJ40" i="1"/>
  <c r="ES100" i="1"/>
  <c r="P91" i="1"/>
  <c r="P94" i="1" s="1"/>
  <c r="P98" i="1" s="1"/>
  <c r="P175" i="1" s="1"/>
  <c r="Q89" i="1"/>
  <c r="P35" i="1"/>
  <c r="P37" i="1" s="1"/>
  <c r="EG68" i="1"/>
  <c r="EG14" i="1"/>
  <c r="DU189" i="1"/>
  <c r="DT191" i="1"/>
  <c r="DU66" i="1"/>
  <c r="DU12" i="1" s="1"/>
  <c r="FH100" i="1"/>
  <c r="FH86" i="1"/>
  <c r="N52" i="1"/>
  <c r="N40" i="1"/>
  <c r="N99" i="1"/>
  <c r="N94" i="1"/>
  <c r="N98" i="1" s="1"/>
  <c r="CH214" i="1"/>
  <c r="CG3" i="1"/>
  <c r="CG217" i="1"/>
  <c r="BL21" i="1" l="1"/>
  <c r="BL28" i="1" s="1"/>
  <c r="BL32" i="1" s="1"/>
  <c r="CI214" i="1"/>
  <c r="CH3" i="1"/>
  <c r="CH217" i="1"/>
  <c r="FH94" i="1"/>
  <c r="FH98" i="1" s="1"/>
  <c r="FH99" i="1"/>
  <c r="DV189" i="1"/>
  <c r="DU191" i="1"/>
  <c r="R89" i="1"/>
  <c r="Q35" i="1"/>
  <c r="Q37" i="1" s="1"/>
  <c r="Q91" i="1"/>
  <c r="Q94" i="1" s="1"/>
  <c r="Q98" i="1" s="1"/>
  <c r="Q175" i="1" s="1"/>
  <c r="Q178" i="1"/>
  <c r="BI99" i="1"/>
  <c r="BI94" i="1"/>
  <c r="BI98" i="1" s="1"/>
  <c r="BK332" i="1"/>
  <c r="BG201" i="1"/>
  <c r="BM65" i="1"/>
  <c r="BM11" i="1"/>
  <c r="BM21" i="1" s="1"/>
  <c r="BM28" i="1" s="1"/>
  <c r="BM32" i="1" s="1"/>
  <c r="BL75" i="1"/>
  <c r="BL82" i="1" s="1"/>
  <c r="CM212" i="1"/>
  <c r="CL1" i="1"/>
  <c r="BK333" i="1"/>
  <c r="BH201" i="1"/>
  <c r="BG229" i="1"/>
  <c r="BG239" i="1"/>
  <c r="BH229" i="1"/>
  <c r="BH239" i="1"/>
  <c r="N175" i="1"/>
  <c r="N178" i="1"/>
  <c r="EH68" i="1"/>
  <c r="EH14" i="1" s="1"/>
  <c r="M175" i="1"/>
  <c r="M178" i="1"/>
  <c r="CG228" i="1"/>
  <c r="CG238" i="1"/>
  <c r="CG250" i="1"/>
  <c r="CG282" i="1"/>
  <c r="CG260" i="1"/>
  <c r="CH260" i="1"/>
  <c r="CG270" i="1"/>
  <c r="CH270" i="1"/>
  <c r="CH282" i="1"/>
  <c r="CH250" i="1"/>
  <c r="DV66" i="1"/>
  <c r="DV12" i="1"/>
  <c r="P178" i="1"/>
  <c r="BK86" i="1"/>
  <c r="BK100" i="1"/>
  <c r="M179" i="1"/>
  <c r="EQ179" i="1" s="1"/>
  <c r="BJ99" i="1"/>
  <c r="BJ94" i="1"/>
  <c r="BJ98" i="1" s="1"/>
  <c r="N53" i="1"/>
  <c r="DT193" i="1"/>
  <c r="DU194" i="1"/>
  <c r="DU196" i="1" s="1"/>
  <c r="P52" i="1"/>
  <c r="P53" i="1" s="1"/>
  <c r="P40" i="1"/>
  <c r="P55" i="1" s="1"/>
  <c r="CB69" i="1"/>
  <c r="CB15" i="1" s="1"/>
  <c r="DT194" i="1"/>
  <c r="ER99" i="1"/>
  <c r="N179" i="1"/>
  <c r="M180" i="1" l="1"/>
  <c r="EQ180" i="1" s="1"/>
  <c r="BH230" i="1"/>
  <c r="BH232" i="1" s="1"/>
  <c r="BI175" i="1"/>
  <c r="BI178" i="1"/>
  <c r="S89" i="1"/>
  <c r="R91" i="1"/>
  <c r="R94" i="1" s="1"/>
  <c r="R98" i="1" s="1"/>
  <c r="R175" i="1" s="1"/>
  <c r="R35" i="1"/>
  <c r="R178" i="1"/>
  <c r="CC69" i="1"/>
  <c r="CC15" i="1"/>
  <c r="BK99" i="1"/>
  <c r="BK94" i="1"/>
  <c r="BK98" i="1" s="1"/>
  <c r="EW228" i="1"/>
  <c r="DU193" i="1"/>
  <c r="CJ214" i="1"/>
  <c r="CI3" i="1"/>
  <c r="CI217" i="1"/>
  <c r="EQ181" i="1"/>
  <c r="EW282" i="1"/>
  <c r="BL86" i="1"/>
  <c r="BL100" i="1"/>
  <c r="DW189" i="1"/>
  <c r="DV191" i="1"/>
  <c r="EZ191" i="1"/>
  <c r="EZ192" i="1" s="1"/>
  <c r="DT196" i="1"/>
  <c r="EQ178" i="1"/>
  <c r="Q179" i="1"/>
  <c r="O180" i="1"/>
  <c r="P180" i="1"/>
  <c r="EQ182" i="1" s="1"/>
  <c r="Q180" i="1"/>
  <c r="P179" i="1"/>
  <c r="EI68" i="1"/>
  <c r="EI14" i="1"/>
  <c r="BL51" i="1"/>
  <c r="BL53" i="1" s="1"/>
  <c r="BL40" i="1"/>
  <c r="BJ175" i="1"/>
  <c r="BJ178" i="1"/>
  <c r="EW270" i="1"/>
  <c r="EW260" i="1"/>
  <c r="EW250" i="1"/>
  <c r="EQ175" i="1"/>
  <c r="O177" i="1"/>
  <c r="P177" i="1"/>
  <c r="M176" i="1"/>
  <c r="EQ176" i="1" s="1"/>
  <c r="O176" i="1"/>
  <c r="R176" i="1"/>
  <c r="N177" i="1"/>
  <c r="R177" i="1"/>
  <c r="N176" i="1"/>
  <c r="M177" i="1"/>
  <c r="EQ177" i="1" s="1"/>
  <c r="Q177" i="1"/>
  <c r="Q176" i="1"/>
  <c r="P176" i="1"/>
  <c r="BG241" i="1"/>
  <c r="BG243" i="1" s="1"/>
  <c r="BM51" i="1"/>
  <c r="BM53" i="1" s="1"/>
  <c r="BM40" i="1"/>
  <c r="R179" i="1"/>
  <c r="N180" i="1"/>
  <c r="DW66" i="1"/>
  <c r="DW12" i="1" s="1"/>
  <c r="EW238" i="1"/>
  <c r="O179" i="1"/>
  <c r="BH244" i="1"/>
  <c r="BH241" i="1"/>
  <c r="BH243" i="1" s="1"/>
  <c r="BG230" i="1"/>
  <c r="BG232" i="1" s="1"/>
  <c r="CN212" i="1"/>
  <c r="CM1" i="1"/>
  <c r="BN65" i="1"/>
  <c r="BN11" i="1" s="1"/>
  <c r="BM75" i="1"/>
  <c r="BM82" i="1" s="1"/>
  <c r="Q52" i="1"/>
  <c r="Q40" i="1"/>
  <c r="CH228" i="1"/>
  <c r="CH238" i="1"/>
  <c r="BN21" i="1" l="1"/>
  <c r="BN28" i="1" s="1"/>
  <c r="BN32" i="1" s="1"/>
  <c r="BJ239" i="1"/>
  <c r="BJ229" i="1"/>
  <c r="DX189" i="1"/>
  <c r="DW191" i="1"/>
  <c r="CI228" i="1"/>
  <c r="CI238" i="1"/>
  <c r="CI250" i="1"/>
  <c r="CI282" i="1"/>
  <c r="CI270" i="1"/>
  <c r="CI260" i="1"/>
  <c r="BK334" i="1"/>
  <c r="BI201" i="1"/>
  <c r="EU178" i="1"/>
  <c r="Q53" i="1"/>
  <c r="CO212" i="1"/>
  <c r="CN1" i="1"/>
  <c r="BG244" i="1"/>
  <c r="EJ68" i="1"/>
  <c r="EJ14" i="1"/>
  <c r="CD69" i="1"/>
  <c r="CD15" i="1"/>
  <c r="BI229" i="1"/>
  <c r="BI239" i="1"/>
  <c r="EU175" i="1"/>
  <c r="CK214" i="1"/>
  <c r="CJ3" i="1"/>
  <c r="CJ217" i="1"/>
  <c r="R180" i="1"/>
  <c r="BH233" i="1"/>
  <c r="BN333" i="1" s="1"/>
  <c r="BM100" i="1"/>
  <c r="BM86" i="1"/>
  <c r="BG233" i="1"/>
  <c r="BN332" i="1" s="1"/>
  <c r="BL99" i="1"/>
  <c r="BL94" i="1"/>
  <c r="BL98" i="1" s="1"/>
  <c r="R37" i="1"/>
  <c r="BK175" i="1"/>
  <c r="BK178" i="1"/>
  <c r="BH245" i="1"/>
  <c r="BH247" i="1" s="1"/>
  <c r="BO333" i="1" s="1"/>
  <c r="BN75" i="1"/>
  <c r="BN82" i="1" s="1"/>
  <c r="BO65" i="1"/>
  <c r="BO11" i="1" s="1"/>
  <c r="BO21" i="1" s="1"/>
  <c r="BO28" i="1" s="1"/>
  <c r="BO32" i="1" s="1"/>
  <c r="BH246" i="1"/>
  <c r="DX66" i="1"/>
  <c r="DX12" i="1"/>
  <c r="BK335" i="1"/>
  <c r="BJ201" i="1"/>
  <c r="DV193" i="1"/>
  <c r="DV194" i="1"/>
  <c r="DV196" i="1" s="1"/>
  <c r="T89" i="1"/>
  <c r="S91" i="1"/>
  <c r="S94" i="1" s="1"/>
  <c r="S98" i="1" s="1"/>
  <c r="S175" i="1" s="1"/>
  <c r="S35" i="1"/>
  <c r="S37" i="1" s="1"/>
  <c r="S178" i="1"/>
  <c r="BO51" i="1" l="1"/>
  <c r="BO53" i="1" s="1"/>
  <c r="BO40" i="1"/>
  <c r="S179" i="1"/>
  <c r="BK239" i="1"/>
  <c r="BK229" i="1"/>
  <c r="BK230" i="1" s="1"/>
  <c r="BK232" i="1" s="1"/>
  <c r="S180" i="1"/>
  <c r="BJ230" i="1"/>
  <c r="BJ232" i="1" s="1"/>
  <c r="S52" i="1"/>
  <c r="S53" i="1" s="1"/>
  <c r="S40" i="1"/>
  <c r="BO75" i="1"/>
  <c r="BO82" i="1" s="1"/>
  <c r="BP65" i="1"/>
  <c r="BP11" i="1"/>
  <c r="BP21" i="1" s="1"/>
  <c r="BP28" i="1" s="1"/>
  <c r="BP32" i="1" s="1"/>
  <c r="BL175" i="1"/>
  <c r="BL178" i="1"/>
  <c r="BI244" i="1"/>
  <c r="EU239" i="1"/>
  <c r="BI241" i="1"/>
  <c r="EK68" i="1"/>
  <c r="EK14" i="1" s="1"/>
  <c r="BJ244" i="1"/>
  <c r="BJ241" i="1"/>
  <c r="BJ243" i="1" s="1"/>
  <c r="S177" i="1"/>
  <c r="S176" i="1"/>
  <c r="DY66" i="1"/>
  <c r="DY12" i="1"/>
  <c r="BN100" i="1"/>
  <c r="BN86" i="1"/>
  <c r="BG234" i="1"/>
  <c r="EU229" i="1"/>
  <c r="BI230" i="1"/>
  <c r="BG245" i="1"/>
  <c r="BG246" i="1" s="1"/>
  <c r="DW193" i="1"/>
  <c r="DW194" i="1"/>
  <c r="DW196" i="1" s="1"/>
  <c r="T91" i="1"/>
  <c r="T94" i="1" s="1"/>
  <c r="T98" i="1" s="1"/>
  <c r="T175" i="1" s="1"/>
  <c r="U89" i="1"/>
  <c r="T35" i="1"/>
  <c r="T37" i="1" s="1"/>
  <c r="T178" i="1"/>
  <c r="BM99" i="1"/>
  <c r="BM94" i="1"/>
  <c r="BM98" i="1" s="1"/>
  <c r="CJ238" i="1"/>
  <c r="CJ228" i="1"/>
  <c r="CJ250" i="1"/>
  <c r="DY189" i="1"/>
  <c r="DX191" i="1"/>
  <c r="BH234" i="1"/>
  <c r="CE69" i="1"/>
  <c r="CJ270" i="1"/>
  <c r="CJ282" i="1"/>
  <c r="BN51" i="1"/>
  <c r="BN53" i="1" s="1"/>
  <c r="BN40" i="1"/>
  <c r="BK336" i="1"/>
  <c r="BK201" i="1"/>
  <c r="R52" i="1"/>
  <c r="R40" i="1"/>
  <c r="S55" i="1" s="1"/>
  <c r="CL214" i="1"/>
  <c r="CK3" i="1"/>
  <c r="CK217" i="1"/>
  <c r="CP212" i="1"/>
  <c r="CO1" i="1"/>
  <c r="CK250" i="1"/>
  <c r="CJ260" i="1"/>
  <c r="T179" i="1"/>
  <c r="CF69" i="1" l="1"/>
  <c r="CF15" i="1"/>
  <c r="BM175" i="1"/>
  <c r="BM178" i="1"/>
  <c r="T176" i="1"/>
  <c r="EU244" i="1"/>
  <c r="BK233" i="1"/>
  <c r="BN336" i="1" s="1"/>
  <c r="DX193" i="1"/>
  <c r="DX194" i="1"/>
  <c r="DX196" i="1" s="1"/>
  <c r="T52" i="1"/>
  <c r="T53" i="1" s="1"/>
  <c r="T40" i="1"/>
  <c r="CK270" i="1"/>
  <c r="BN94" i="1"/>
  <c r="BN98" i="1" s="1"/>
  <c r="BN99" i="1"/>
  <c r="BJ233" i="1"/>
  <c r="BN335" i="1" s="1"/>
  <c r="CK238" i="1"/>
  <c r="CK228" i="1"/>
  <c r="DZ189" i="1"/>
  <c r="DY191" i="1"/>
  <c r="U91" i="1"/>
  <c r="U94" i="1" s="1"/>
  <c r="U98" i="1" s="1"/>
  <c r="U175" i="1" s="1"/>
  <c r="V89" i="1"/>
  <c r="U35" i="1"/>
  <c r="U37" i="1" s="1"/>
  <c r="BG247" i="1"/>
  <c r="BO332" i="1" s="1"/>
  <c r="T177" i="1"/>
  <c r="BP40" i="1"/>
  <c r="BP51" i="1"/>
  <c r="BP53" i="1" s="1"/>
  <c r="BK244" i="1"/>
  <c r="BK241" i="1"/>
  <c r="BK243" i="1" s="1"/>
  <c r="CQ212" i="1"/>
  <c r="CP1" i="1"/>
  <c r="EU230" i="1"/>
  <c r="BI232" i="1"/>
  <c r="BJ245" i="1"/>
  <c r="BJ246" i="1" s="1"/>
  <c r="CK260" i="1"/>
  <c r="EL68" i="1"/>
  <c r="EL14" i="1" s="1"/>
  <c r="BK337" i="1"/>
  <c r="EU181" i="1"/>
  <c r="BL201" i="1"/>
  <c r="BQ65" i="1"/>
  <c r="BQ11" i="1" s="1"/>
  <c r="BQ21" i="1" s="1"/>
  <c r="BQ28" i="1" s="1"/>
  <c r="BQ32" i="1" s="1"/>
  <c r="BP75" i="1"/>
  <c r="BP82" i="1" s="1"/>
  <c r="R53" i="1"/>
  <c r="CM214" i="1"/>
  <c r="CL3" i="1"/>
  <c r="CL217" i="1"/>
  <c r="CE15" i="1"/>
  <c r="U176" i="1"/>
  <c r="T180" i="1"/>
  <c r="DZ66" i="1"/>
  <c r="DZ12" i="1" s="1"/>
  <c r="EU241" i="1"/>
  <c r="BI243" i="1"/>
  <c r="BI245" i="1" s="1"/>
  <c r="BL239" i="1"/>
  <c r="BL229" i="1"/>
  <c r="BL230" i="1" s="1"/>
  <c r="BL232" i="1" s="1"/>
  <c r="BO100" i="1"/>
  <c r="BO86" i="1"/>
  <c r="CK282" i="1"/>
  <c r="BQ51" i="1" l="1"/>
  <c r="BQ53" i="1" s="1"/>
  <c r="BQ40" i="1"/>
  <c r="EU245" i="1"/>
  <c r="BI247" i="1"/>
  <c r="BO334" i="1" s="1"/>
  <c r="BK245" i="1"/>
  <c r="BK247" i="1"/>
  <c r="BO336" i="1" s="1"/>
  <c r="EA189" i="1"/>
  <c r="DZ191" i="1"/>
  <c r="BP86" i="1"/>
  <c r="BP100" i="1"/>
  <c r="CL270" i="1"/>
  <c r="BN175" i="1"/>
  <c r="BN178" i="1"/>
  <c r="BK338" i="1"/>
  <c r="BM201" i="1"/>
  <c r="EU232" i="1"/>
  <c r="BI233" i="1"/>
  <c r="BL244" i="1"/>
  <c r="BL241" i="1"/>
  <c r="BL243" i="1" s="1"/>
  <c r="CR212" i="1"/>
  <c r="CQ1" i="1"/>
  <c r="U178" i="1"/>
  <c r="BJ234" i="1"/>
  <c r="BM239" i="1"/>
  <c r="BM229" i="1"/>
  <c r="BM230" i="1" s="1"/>
  <c r="BM232" i="1" s="1"/>
  <c r="CG69" i="1"/>
  <c r="CG15" i="1" s="1"/>
  <c r="EW15" i="1" s="1"/>
  <c r="BL233" i="1"/>
  <c r="BN337" i="1" s="1"/>
  <c r="CL238" i="1"/>
  <c r="CL228" i="1"/>
  <c r="CL260" i="1"/>
  <c r="EM68" i="1"/>
  <c r="EM14" i="1" s="1"/>
  <c r="BO99" i="1"/>
  <c r="BO94" i="1"/>
  <c r="BO98" i="1" s="1"/>
  <c r="EA66" i="1"/>
  <c r="EA12" i="1"/>
  <c r="CN214" i="1"/>
  <c r="CM3" i="1"/>
  <c r="CM217" i="1"/>
  <c r="BR65" i="1"/>
  <c r="BR11" i="1"/>
  <c r="BR21" i="1" s="1"/>
  <c r="BR28" i="1" s="1"/>
  <c r="BR32" i="1" s="1"/>
  <c r="BQ75" i="1"/>
  <c r="BQ82" i="1" s="1"/>
  <c r="CL250" i="1"/>
  <c r="U52" i="1"/>
  <c r="U40" i="1"/>
  <c r="BK234" i="1"/>
  <c r="CL282" i="1"/>
  <c r="BI246" i="1"/>
  <c r="EU246" i="1" s="1"/>
  <c r="EU243" i="1"/>
  <c r="BJ247" i="1"/>
  <c r="BO335" i="1" s="1"/>
  <c r="BK246" i="1"/>
  <c r="V91" i="1"/>
  <c r="V94" i="1" s="1"/>
  <c r="V98" i="1" s="1"/>
  <c r="V175" i="1" s="1"/>
  <c r="W89" i="1"/>
  <c r="V35" i="1"/>
  <c r="V37" i="1" s="1"/>
  <c r="V178" i="1"/>
  <c r="DY193" i="1"/>
  <c r="DY194" i="1"/>
  <c r="DY196" i="1" s="1"/>
  <c r="U177" i="1"/>
  <c r="BN229" i="1" l="1"/>
  <c r="BN230" i="1" s="1"/>
  <c r="BN232" i="1" s="1"/>
  <c r="BN239" i="1"/>
  <c r="BQ86" i="1"/>
  <c r="BQ100" i="1"/>
  <c r="CO214" i="1"/>
  <c r="CN3" i="1"/>
  <c r="CN217" i="1"/>
  <c r="EN68" i="1"/>
  <c r="EN14" i="1"/>
  <c r="FJ69" i="1"/>
  <c r="CH69" i="1"/>
  <c r="CH15" i="1"/>
  <c r="EW69" i="1"/>
  <c r="EW111" i="1" s="1"/>
  <c r="U179" i="1"/>
  <c r="U180" i="1"/>
  <c r="BN334" i="1"/>
  <c r="EU233" i="1"/>
  <c r="DZ193" i="1"/>
  <c r="DZ194" i="1"/>
  <c r="DZ196" i="1" s="1"/>
  <c r="BR51" i="1"/>
  <c r="BR53" i="1" s="1"/>
  <c r="BR40" i="1"/>
  <c r="CM250" i="1"/>
  <c r="CM270" i="1"/>
  <c r="BM233" i="1"/>
  <c r="BN338" i="1" s="1"/>
  <c r="BM234" i="1"/>
  <c r="BP99" i="1"/>
  <c r="BP94" i="1"/>
  <c r="BP98" i="1" s="1"/>
  <c r="EB189" i="1"/>
  <c r="EA191" i="1"/>
  <c r="V52" i="1"/>
  <c r="V53" i="1" s="1"/>
  <c r="V40" i="1"/>
  <c r="V55" i="1" s="1"/>
  <c r="X89" i="1"/>
  <c r="W35" i="1"/>
  <c r="W37" i="1" s="1"/>
  <c r="W91" i="1"/>
  <c r="W94" i="1" s="1"/>
  <c r="W98" i="1" s="1"/>
  <c r="W175" i="1" s="1"/>
  <c r="W178" i="1"/>
  <c r="U53" i="1"/>
  <c r="BS65" i="1"/>
  <c r="BR75" i="1"/>
  <c r="BR82" i="1" s="1"/>
  <c r="EB66" i="1"/>
  <c r="EB12" i="1"/>
  <c r="BM244" i="1"/>
  <c r="BM241" i="1"/>
  <c r="BM243" i="1" s="1"/>
  <c r="CS212" i="1"/>
  <c r="CR1" i="1"/>
  <c r="BI234" i="1"/>
  <c r="EU234" i="1" s="1"/>
  <c r="V179" i="1"/>
  <c r="V180" i="1"/>
  <c r="V177" i="1"/>
  <c r="W177" i="1"/>
  <c r="V176" i="1"/>
  <c r="CM228" i="1"/>
  <c r="CM238" i="1"/>
  <c r="CM282" i="1"/>
  <c r="CM260" i="1"/>
  <c r="BO175" i="1"/>
  <c r="BO178" i="1"/>
  <c r="BL234" i="1"/>
  <c r="BL245" i="1"/>
  <c r="BL246" i="1" s="1"/>
  <c r="BK339" i="1"/>
  <c r="BN201" i="1"/>
  <c r="FF292" i="1"/>
  <c r="FF270" i="1"/>
  <c r="BL247" i="1" l="1"/>
  <c r="BO337" i="1" s="1"/>
  <c r="BM245" i="1"/>
  <c r="BM247" i="1" s="1"/>
  <c r="BO338" i="1" s="1"/>
  <c r="BT65" i="1"/>
  <c r="BS75" i="1"/>
  <c r="BS82" i="1" s="1"/>
  <c r="Y89" i="1"/>
  <c r="X91" i="1"/>
  <c r="X94" i="1" s="1"/>
  <c r="X98" i="1" s="1"/>
  <c r="X175" i="1" s="1"/>
  <c r="X35" i="1"/>
  <c r="X37" i="1" s="1"/>
  <c r="BP175" i="1"/>
  <c r="BP178" i="1"/>
  <c r="BK340" i="1"/>
  <c r="BO201" i="1"/>
  <c r="EO68" i="1"/>
  <c r="EO14" i="1"/>
  <c r="FB14" i="1" s="1"/>
  <c r="BQ99" i="1"/>
  <c r="BQ94" i="1"/>
  <c r="BQ98" i="1" s="1"/>
  <c r="BO229" i="1"/>
  <c r="BO230" i="1" s="1"/>
  <c r="BO232" i="1" s="1"/>
  <c r="BO239" i="1"/>
  <c r="EC66" i="1"/>
  <c r="CT212" i="1"/>
  <c r="CS1" i="1"/>
  <c r="W179" i="1"/>
  <c r="W180" i="1"/>
  <c r="CN228" i="1"/>
  <c r="CN238" i="1"/>
  <c r="CN260" i="1"/>
  <c r="CN270" i="1"/>
  <c r="CN250" i="1"/>
  <c r="CN282" i="1"/>
  <c r="BR86" i="1"/>
  <c r="BR100" i="1"/>
  <c r="W176" i="1"/>
  <c r="EA193" i="1"/>
  <c r="EA194" i="1"/>
  <c r="EA196" i="1" s="1"/>
  <c r="CI69" i="1"/>
  <c r="BN244" i="1"/>
  <c r="BN241" i="1"/>
  <c r="BN243" i="1" s="1"/>
  <c r="BM246" i="1"/>
  <c r="BS11" i="1"/>
  <c r="BS21" i="1" s="1"/>
  <c r="BS28" i="1" s="1"/>
  <c r="BS32" i="1" s="1"/>
  <c r="W52" i="1"/>
  <c r="W40" i="1"/>
  <c r="EC189" i="1"/>
  <c r="EB191" i="1"/>
  <c r="CP214" i="1"/>
  <c r="CO3" i="1"/>
  <c r="CO217" i="1"/>
  <c r="BN233" i="1"/>
  <c r="BN339" i="1" s="1"/>
  <c r="CQ214" i="1" l="1"/>
  <c r="CP3" i="1"/>
  <c r="CP217" i="1"/>
  <c r="CJ69" i="1"/>
  <c r="CJ15" i="1"/>
  <c r="FN66" i="1"/>
  <c r="ED66" i="1"/>
  <c r="ED12" i="1"/>
  <c r="FA66" i="1"/>
  <c r="FA108" i="1" s="1"/>
  <c r="X52" i="1"/>
  <c r="X53" i="1" s="1"/>
  <c r="X40" i="1"/>
  <c r="BU65" i="1"/>
  <c r="BT75" i="1"/>
  <c r="BT82" i="1" s="1"/>
  <c r="W53" i="1"/>
  <c r="BN246" i="1"/>
  <c r="X177" i="1"/>
  <c r="X176" i="1"/>
  <c r="BS51" i="1"/>
  <c r="BS53" i="1" s="1"/>
  <c r="BS40" i="1"/>
  <c r="BN247" i="1"/>
  <c r="BO339" i="1" s="1"/>
  <c r="BN245" i="1"/>
  <c r="BO241" i="1"/>
  <c r="BO243" i="1" s="1"/>
  <c r="FO68" i="1"/>
  <c r="FB68" i="1"/>
  <c r="FB110" i="1" s="1"/>
  <c r="FE89" i="1"/>
  <c r="FE91" i="1" s="1"/>
  <c r="FE94" i="1" s="1"/>
  <c r="FE98" i="1" s="1"/>
  <c r="Z89" i="1"/>
  <c r="Y91" i="1"/>
  <c r="Y94" i="1" s="1"/>
  <c r="Y98" i="1" s="1"/>
  <c r="Y175" i="1" s="1"/>
  <c r="Y35" i="1"/>
  <c r="Y178" i="1"/>
  <c r="ER89" i="1"/>
  <c r="BO234" i="1"/>
  <c r="BO233" i="1"/>
  <c r="BN340" i="1" s="1"/>
  <c r="BK341" i="1"/>
  <c r="BP201" i="1"/>
  <c r="CO228" i="1"/>
  <c r="CO238" i="1"/>
  <c r="CO270" i="1"/>
  <c r="CO260" i="1"/>
  <c r="CO282" i="1"/>
  <c r="CO250" i="1"/>
  <c r="EB193" i="1"/>
  <c r="EB194" i="1"/>
  <c r="EB196" i="1" s="1"/>
  <c r="BP229" i="1"/>
  <c r="BP230" i="1" s="1"/>
  <c r="BP232" i="1" s="1"/>
  <c r="BP239" i="1"/>
  <c r="BS100" i="1"/>
  <c r="BS86" i="1"/>
  <c r="BN234" i="1"/>
  <c r="ED189" i="1"/>
  <c r="EC191" i="1"/>
  <c r="CI15" i="1"/>
  <c r="BR99" i="1"/>
  <c r="BR94" i="1"/>
  <c r="BR98" i="1" s="1"/>
  <c r="CU212" i="1"/>
  <c r="CT1" i="1"/>
  <c r="EC12" i="1"/>
  <c r="FA12" i="1" s="1"/>
  <c r="BQ175" i="1"/>
  <c r="BQ178" i="1"/>
  <c r="X178" i="1"/>
  <c r="BT11" i="1"/>
  <c r="BT21" i="1" s="1"/>
  <c r="BT28" i="1" s="1"/>
  <c r="BT32" i="1" s="1"/>
  <c r="BP241" i="1" l="1"/>
  <c r="BP243" i="1" s="1"/>
  <c r="FI65" i="1"/>
  <c r="BV65" i="1"/>
  <c r="BU75" i="1"/>
  <c r="BV11" i="1"/>
  <c r="EV65" i="1"/>
  <c r="BR175" i="1"/>
  <c r="BR178" i="1"/>
  <c r="BP233" i="1"/>
  <c r="BN341" i="1" s="1"/>
  <c r="ER91" i="1"/>
  <c r="ER94" i="1" s="1"/>
  <c r="ER98" i="1" s="1"/>
  <c r="CP238" i="1"/>
  <c r="CP228" i="1"/>
  <c r="CP282" i="1"/>
  <c r="CP270" i="1"/>
  <c r="CP250" i="1"/>
  <c r="CP260" i="1"/>
  <c r="X180" i="1"/>
  <c r="X179" i="1"/>
  <c r="BS99" i="1"/>
  <c r="BS94" i="1"/>
  <c r="BS98" i="1" s="1"/>
  <c r="BK298" i="1"/>
  <c r="ER178" i="1"/>
  <c r="Y180" i="1"/>
  <c r="ER180" i="1" s="1"/>
  <c r="Y179" i="1"/>
  <c r="CV212" i="1"/>
  <c r="CU1" i="1"/>
  <c r="Y37" i="1"/>
  <c r="ER35" i="1"/>
  <c r="ER37" i="1" s="1"/>
  <c r="ER40" i="1" s="1"/>
  <c r="CR214" i="1"/>
  <c r="CQ3" i="1"/>
  <c r="CQ217" i="1"/>
  <c r="BT51" i="1"/>
  <c r="BT53" i="1" s="1"/>
  <c r="BT40" i="1"/>
  <c r="BK342" i="1"/>
  <c r="BQ201" i="1"/>
  <c r="EC193" i="1"/>
  <c r="EC194" i="1"/>
  <c r="Y229" i="1"/>
  <c r="Y239" i="1"/>
  <c r="ER175" i="1"/>
  <c r="Y176" i="1"/>
  <c r="Y177" i="1"/>
  <c r="BO244" i="1"/>
  <c r="BU11" i="1"/>
  <c r="BQ239" i="1"/>
  <c r="BQ229" i="1"/>
  <c r="BQ230" i="1" s="1"/>
  <c r="BQ232" i="1" s="1"/>
  <c r="EE189" i="1"/>
  <c r="ED191" i="1"/>
  <c r="Z91" i="1"/>
  <c r="Z94" i="1" s="1"/>
  <c r="Z98" i="1" s="1"/>
  <c r="Z175" i="1" s="1"/>
  <c r="AA89" i="1"/>
  <c r="Z35" i="1"/>
  <c r="Z178" i="1"/>
  <c r="BT100" i="1"/>
  <c r="BT86" i="1"/>
  <c r="EE66" i="1"/>
  <c r="EE12" i="1"/>
  <c r="CK69" i="1"/>
  <c r="BO247" i="1" l="1"/>
  <c r="BO340" i="1" s="1"/>
  <c r="BO245" i="1"/>
  <c r="CW212" i="1"/>
  <c r="CV1" i="1"/>
  <c r="EV107" i="1"/>
  <c r="EV75" i="1"/>
  <c r="EV82" i="1" s="1"/>
  <c r="BK299" i="1"/>
  <c r="Z179" i="1"/>
  <c r="BL299" i="1" s="1"/>
  <c r="Z180" i="1"/>
  <c r="Y52" i="1"/>
  <c r="Y40" i="1"/>
  <c r="Y55" i="1" s="1"/>
  <c r="BL298" i="1"/>
  <c r="ER179" i="1"/>
  <c r="CQ238" i="1"/>
  <c r="CQ228" i="1"/>
  <c r="CQ282" i="1"/>
  <c r="CQ250" i="1"/>
  <c r="CQ260" i="1"/>
  <c r="CQ270" i="1"/>
  <c r="BV21" i="1"/>
  <c r="BV28" i="1" s="1"/>
  <c r="BV32" i="1" s="1"/>
  <c r="EF66" i="1"/>
  <c r="EF12" i="1"/>
  <c r="AA91" i="1"/>
  <c r="AA94" i="1" s="1"/>
  <c r="AA98" i="1" s="1"/>
  <c r="AA175" i="1" s="1"/>
  <c r="AA35" i="1"/>
  <c r="AA37" i="1" s="1"/>
  <c r="AB89" i="1"/>
  <c r="BU21" i="1"/>
  <c r="BU28" i="1" s="1"/>
  <c r="BU32" i="1" s="1"/>
  <c r="EV11" i="1"/>
  <c r="EV21" i="1" s="1"/>
  <c r="EV28" i="1" s="1"/>
  <c r="EV32" i="1" s="1"/>
  <c r="ER239" i="1"/>
  <c r="Y241" i="1"/>
  <c r="BP234" i="1"/>
  <c r="BU82" i="1"/>
  <c r="FI75" i="1"/>
  <c r="FI82" i="1" s="1"/>
  <c r="BP244" i="1"/>
  <c r="CL69" i="1"/>
  <c r="Z37" i="1"/>
  <c r="BT99" i="1"/>
  <c r="BT94" i="1"/>
  <c r="BT98" i="1" s="1"/>
  <c r="ED193" i="1"/>
  <c r="ED194" i="1"/>
  <c r="ED196" i="1" s="1"/>
  <c r="BQ234" i="1"/>
  <c r="BQ233" i="1"/>
  <c r="BN342" i="1" s="1"/>
  <c r="Y271" i="1"/>
  <c r="Y251" i="1"/>
  <c r="ER177" i="1"/>
  <c r="ER229" i="1"/>
  <c r="Y230" i="1"/>
  <c r="CS214" i="1"/>
  <c r="CR3" i="1"/>
  <c r="CR217" i="1"/>
  <c r="ER131" i="1"/>
  <c r="BK343" i="1"/>
  <c r="BR201" i="1"/>
  <c r="BR179" i="1"/>
  <c r="BL343" i="1" s="1"/>
  <c r="BW65" i="1"/>
  <c r="BV75" i="1"/>
  <c r="BV82" i="1" s="1"/>
  <c r="Z239" i="1"/>
  <c r="Z229" i="1"/>
  <c r="Z177" i="1"/>
  <c r="Z176" i="1"/>
  <c r="CK15" i="1"/>
  <c r="EF189" i="1"/>
  <c r="EE191" i="1"/>
  <c r="BQ244" i="1"/>
  <c r="BQ241" i="1"/>
  <c r="BQ243" i="1" s="1"/>
  <c r="Y283" i="1"/>
  <c r="Y261" i="1"/>
  <c r="ER176" i="1"/>
  <c r="FA186" i="1"/>
  <c r="FA187" i="1" s="1"/>
  <c r="EC196" i="1"/>
  <c r="BO246" i="1"/>
  <c r="BS175" i="1"/>
  <c r="BS178" i="1"/>
  <c r="BR239" i="1"/>
  <c r="BR229" i="1"/>
  <c r="BR230" i="1" s="1"/>
  <c r="BR232" i="1" s="1"/>
  <c r="BR176" i="1"/>
  <c r="BK344" i="1" l="1"/>
  <c r="BS201" i="1"/>
  <c r="BS179" i="1"/>
  <c r="BL344" i="1" s="1"/>
  <c r="BS180" i="1"/>
  <c r="EE193" i="1"/>
  <c r="EE194" i="1"/>
  <c r="EE196" i="1" s="1"/>
  <c r="Z230" i="1"/>
  <c r="Z232" i="1" s="1"/>
  <c r="BX65" i="1"/>
  <c r="BX11" i="1"/>
  <c r="BX21" i="1" s="1"/>
  <c r="BX28" i="1" s="1"/>
  <c r="BX32" i="1" s="1"/>
  <c r="BW75" i="1"/>
  <c r="BW82" i="1" s="1"/>
  <c r="BT175" i="1"/>
  <c r="BT178" i="1"/>
  <c r="CM69" i="1"/>
  <c r="CM15" i="1"/>
  <c r="AA239" i="1"/>
  <c r="AA229" i="1"/>
  <c r="AA177" i="1"/>
  <c r="AA176" i="1"/>
  <c r="BR241" i="1"/>
  <c r="BR243" i="1" s="1"/>
  <c r="BS239" i="1"/>
  <c r="BS229" i="1"/>
  <c r="BS230" i="1" s="1"/>
  <c r="BS232" i="1" s="1"/>
  <c r="BS177" i="1"/>
  <c r="BS176" i="1"/>
  <c r="ER261" i="1"/>
  <c r="Y262" i="1"/>
  <c r="EG189" i="1"/>
  <c r="EF191" i="1"/>
  <c r="Z241" i="1"/>
  <c r="Z243" i="1" s="1"/>
  <c r="BP247" i="1"/>
  <c r="BO341" i="1" s="1"/>
  <c r="BP245" i="1"/>
  <c r="EV51" i="1"/>
  <c r="EV53" i="1" s="1"/>
  <c r="EV40" i="1"/>
  <c r="BR283" i="1"/>
  <c r="BR261" i="1"/>
  <c r="BR262" i="1" s="1"/>
  <c r="BR264" i="1" s="1"/>
  <c r="ER283" i="1"/>
  <c r="Y285" i="1"/>
  <c r="Z283" i="1"/>
  <c r="Z261" i="1"/>
  <c r="Z262" i="1" s="1"/>
  <c r="Z264" i="1" s="1"/>
  <c r="CR238" i="1"/>
  <c r="CR228" i="1"/>
  <c r="CR270" i="1"/>
  <c r="CR282" i="1"/>
  <c r="CR250" i="1"/>
  <c r="CR260" i="1"/>
  <c r="Z52" i="1"/>
  <c r="Z40" i="1"/>
  <c r="FI100" i="1"/>
  <c r="FI86" i="1"/>
  <c r="BU51" i="1"/>
  <c r="BU53" i="1" s="1"/>
  <c r="BU40" i="1"/>
  <c r="EV100" i="1"/>
  <c r="EV86" i="1"/>
  <c r="Z271" i="1"/>
  <c r="Z251" i="1"/>
  <c r="Z252" i="1" s="1"/>
  <c r="Z254" i="1" s="1"/>
  <c r="BV86" i="1"/>
  <c r="BV100" i="1"/>
  <c r="ER251" i="1"/>
  <c r="Y252" i="1"/>
  <c r="BU86" i="1"/>
  <c r="BU100" i="1"/>
  <c r="ER241" i="1"/>
  <c r="Y243" i="1"/>
  <c r="AA178" i="1"/>
  <c r="EG66" i="1"/>
  <c r="EG12" i="1" s="1"/>
  <c r="BW11" i="1"/>
  <c r="CT214" i="1"/>
  <c r="CS3" i="1"/>
  <c r="CS217" i="1"/>
  <c r="ER271" i="1"/>
  <c r="Y276" i="1"/>
  <c r="Y273" i="1"/>
  <c r="AB91" i="1"/>
  <c r="AB94" i="1" s="1"/>
  <c r="AB98" i="1" s="1"/>
  <c r="AB175" i="1" s="1"/>
  <c r="AC89" i="1"/>
  <c r="AB35" i="1"/>
  <c r="AB178" i="1"/>
  <c r="BP246" i="1"/>
  <c r="CX212" i="1"/>
  <c r="CW1" i="1"/>
  <c r="BR233" i="1"/>
  <c r="BN343" i="1" s="1"/>
  <c r="BQ245" i="1"/>
  <c r="BQ246" i="1" s="1"/>
  <c r="ER230" i="1"/>
  <c r="Y232" i="1"/>
  <c r="CL15" i="1"/>
  <c r="Y244" i="1"/>
  <c r="AA52" i="1"/>
  <c r="AA53" i="1" s="1"/>
  <c r="AA40" i="1"/>
  <c r="BV40" i="1"/>
  <c r="BV51" i="1"/>
  <c r="BV53" i="1" s="1"/>
  <c r="Y53" i="1"/>
  <c r="ER52" i="1"/>
  <c r="ER53" i="1" s="1"/>
  <c r="ER136" i="1" s="1"/>
  <c r="BQ247" i="1" l="1"/>
  <c r="BO342" i="1" s="1"/>
  <c r="AB239" i="1"/>
  <c r="AB229" i="1"/>
  <c r="AB177" i="1"/>
  <c r="AB176" i="1"/>
  <c r="BV99" i="1"/>
  <c r="BV94" i="1"/>
  <c r="BV98" i="1" s="1"/>
  <c r="Z53" i="1"/>
  <c r="BR265" i="1"/>
  <c r="BR266" i="1" s="1"/>
  <c r="EH189" i="1"/>
  <c r="EG191" i="1"/>
  <c r="AA241" i="1"/>
  <c r="AA243" i="1" s="1"/>
  <c r="CU214" i="1"/>
  <c r="CT3" i="1"/>
  <c r="CT217" i="1"/>
  <c r="Z255" i="1"/>
  <c r="BP299" i="1" s="1"/>
  <c r="Z265" i="1"/>
  <c r="Z266" i="1" s="1"/>
  <c r="BR285" i="1"/>
  <c r="BR287" i="1" s="1"/>
  <c r="ER262" i="1"/>
  <c r="Y264" i="1"/>
  <c r="BS233" i="1"/>
  <c r="BN344" i="1" s="1"/>
  <c r="BS234" i="1"/>
  <c r="AA283" i="1"/>
  <c r="AA261" i="1"/>
  <c r="AA262" i="1" s="1"/>
  <c r="AA264" i="1" s="1"/>
  <c r="BX51" i="1"/>
  <c r="BX53" i="1" s="1"/>
  <c r="BX40" i="1"/>
  <c r="Y234" i="1"/>
  <c r="ER234" i="1" s="1"/>
  <c r="ER232" i="1"/>
  <c r="Y233" i="1"/>
  <c r="BR234" i="1"/>
  <c r="ER273" i="1"/>
  <c r="Y275" i="1"/>
  <c r="BU99" i="1"/>
  <c r="BU94" i="1"/>
  <c r="BU98" i="1" s="1"/>
  <c r="Z273" i="1"/>
  <c r="Z275" i="1" s="1"/>
  <c r="Z288" i="1"/>
  <c r="Z285" i="1"/>
  <c r="Z287" i="1" s="1"/>
  <c r="BS241" i="1"/>
  <c r="BS243" i="1" s="1"/>
  <c r="AA271" i="1"/>
  <c r="AA251" i="1"/>
  <c r="AA252" i="1" s="1"/>
  <c r="AA254" i="1" s="1"/>
  <c r="CN69" i="1"/>
  <c r="CN15" i="1"/>
  <c r="BY65" i="1"/>
  <c r="BY11" i="1"/>
  <c r="BY21" i="1" s="1"/>
  <c r="BY28" i="1" s="1"/>
  <c r="BY32" i="1" s="1"/>
  <c r="BX75" i="1"/>
  <c r="BX82" i="1" s="1"/>
  <c r="BK301" i="1"/>
  <c r="ER181" i="1"/>
  <c r="AB179" i="1"/>
  <c r="BL301" i="1" s="1"/>
  <c r="AB180" i="1"/>
  <c r="ER182" i="1" s="1"/>
  <c r="Y279" i="1"/>
  <c r="BQ298" i="1" s="1"/>
  <c r="ER276" i="1"/>
  <c r="Y277" i="1"/>
  <c r="ER277" i="1" s="1"/>
  <c r="EH66" i="1"/>
  <c r="EH12" i="1"/>
  <c r="ER252" i="1"/>
  <c r="Y254" i="1"/>
  <c r="FI99" i="1"/>
  <c r="FI94" i="1"/>
  <c r="FI98" i="1" s="1"/>
  <c r="ER285" i="1"/>
  <c r="Y287" i="1"/>
  <c r="BS283" i="1"/>
  <c r="BS261" i="1"/>
  <c r="BS262" i="1" s="1"/>
  <c r="BS264" i="1" s="1"/>
  <c r="BK345" i="1"/>
  <c r="BT201" i="1"/>
  <c r="BT180" i="1"/>
  <c r="BT179" i="1"/>
  <c r="BL345" i="1" s="1"/>
  <c r="Z233" i="1"/>
  <c r="BN299" i="1" s="1"/>
  <c r="AB37" i="1"/>
  <c r="BW21" i="1"/>
  <c r="BW28" i="1" s="1"/>
  <c r="BW32" i="1" s="1"/>
  <c r="BK300" i="1"/>
  <c r="AA180" i="1"/>
  <c r="AA179" i="1"/>
  <c r="BL300" i="1" s="1"/>
  <c r="EV99" i="1"/>
  <c r="EV94" i="1"/>
  <c r="EV98" i="1" s="1"/>
  <c r="EV136" i="1" s="1"/>
  <c r="Y288" i="1"/>
  <c r="Z244" i="1"/>
  <c r="BS251" i="1"/>
  <c r="BS252" i="1" s="1"/>
  <c r="BS254" i="1" s="1"/>
  <c r="BS271" i="1"/>
  <c r="BT229" i="1"/>
  <c r="BT230" i="1" s="1"/>
  <c r="BT232" i="1" s="1"/>
  <c r="BT239" i="1"/>
  <c r="BT177" i="1"/>
  <c r="BT176" i="1"/>
  <c r="BS198" i="1"/>
  <c r="BS200" i="1" s="1"/>
  <c r="BM344" i="1" s="1"/>
  <c r="Y245" i="1"/>
  <c r="ER245" i="1" s="1"/>
  <c r="ER244" i="1"/>
  <c r="CY212" i="1"/>
  <c r="CX1" i="1"/>
  <c r="AD89" i="1"/>
  <c r="AC35" i="1"/>
  <c r="AC37" i="1" s="1"/>
  <c r="AC91" i="1"/>
  <c r="AC94" i="1" s="1"/>
  <c r="AC98" i="1" s="1"/>
  <c r="AC175" i="1" s="1"/>
  <c r="AC178" i="1"/>
  <c r="CS228" i="1"/>
  <c r="CS238" i="1"/>
  <c r="CS250" i="1"/>
  <c r="CS270" i="1"/>
  <c r="CS282" i="1"/>
  <c r="CS260" i="1"/>
  <c r="ER243" i="1"/>
  <c r="EF193" i="1"/>
  <c r="EF194" i="1"/>
  <c r="BR244" i="1"/>
  <c r="AA230" i="1"/>
  <c r="AA232" i="1" s="1"/>
  <c r="BW86" i="1"/>
  <c r="BW100" i="1"/>
  <c r="BW99" i="1" l="1"/>
  <c r="BW94" i="1"/>
  <c r="BW98" i="1" s="1"/>
  <c r="EX250" i="1"/>
  <c r="BS255" i="1"/>
  <c r="BP344" i="1" s="1"/>
  <c r="BS256" i="1"/>
  <c r="AB52" i="1"/>
  <c r="AB40" i="1"/>
  <c r="AB55" i="1" s="1"/>
  <c r="BS285" i="1"/>
  <c r="BS287" i="1" s="1"/>
  <c r="BU175" i="1"/>
  <c r="BU178" i="1"/>
  <c r="AA288" i="1"/>
  <c r="AA285" i="1"/>
  <c r="AA287" i="1" s="1"/>
  <c r="AA233" i="1"/>
  <c r="BN300" i="1" s="1"/>
  <c r="EX238" i="1"/>
  <c r="CZ212" i="1"/>
  <c r="CY1" i="1"/>
  <c r="BT241" i="1"/>
  <c r="BT243" i="1" s="1"/>
  <c r="Z245" i="1"/>
  <c r="Z246" i="1" s="1"/>
  <c r="CO69" i="1"/>
  <c r="CO15" i="1"/>
  <c r="BR288" i="1"/>
  <c r="Z256" i="1"/>
  <c r="BV175" i="1"/>
  <c r="BV178" i="1"/>
  <c r="AB230" i="1"/>
  <c r="AB232" i="1" s="1"/>
  <c r="BK302" i="1"/>
  <c r="AC180" i="1"/>
  <c r="AC179" i="1"/>
  <c r="BL302" i="1" s="1"/>
  <c r="BT233" i="1"/>
  <c r="BN345" i="1" s="1"/>
  <c r="BX86" i="1"/>
  <c r="BX100" i="1"/>
  <c r="AA255" i="1"/>
  <c r="BP300" i="1" s="1"/>
  <c r="AA256" i="1"/>
  <c r="Z289" i="1"/>
  <c r="Z290" i="1" s="1"/>
  <c r="Y278" i="1"/>
  <c r="ER278" i="1" s="1"/>
  <c r="ER275" i="1"/>
  <c r="AB244" i="1"/>
  <c r="AB241" i="1"/>
  <c r="AB243" i="1" s="1"/>
  <c r="BR245" i="1"/>
  <c r="BR247" i="1"/>
  <c r="BO343" i="1" s="1"/>
  <c r="EX260" i="1"/>
  <c r="AC239" i="1"/>
  <c r="AC229" i="1"/>
  <c r="AC177" i="1"/>
  <c r="AC176" i="1"/>
  <c r="BT283" i="1"/>
  <c r="BT261" i="1"/>
  <c r="BT262" i="1" s="1"/>
  <c r="BT264" i="1" s="1"/>
  <c r="Y289" i="1"/>
  <c r="ER289" i="1" s="1"/>
  <c r="ER288" i="1"/>
  <c r="Z234" i="1"/>
  <c r="ER287" i="1"/>
  <c r="EI66" i="1"/>
  <c r="EI12" i="1" s="1"/>
  <c r="AA276" i="1"/>
  <c r="AA273" i="1"/>
  <c r="AA275" i="1" s="1"/>
  <c r="CT228" i="1"/>
  <c r="CT238" i="1"/>
  <c r="CT250" i="1"/>
  <c r="CT282" i="1"/>
  <c r="CT270" i="1"/>
  <c r="CT260" i="1"/>
  <c r="AA244" i="1"/>
  <c r="AB283" i="1"/>
  <c r="AB261" i="1"/>
  <c r="AB262" i="1" s="1"/>
  <c r="AB264" i="1" s="1"/>
  <c r="FA191" i="1"/>
  <c r="FA192" i="1" s="1"/>
  <c r="EF196" i="1"/>
  <c r="EX282" i="1"/>
  <c r="AC52" i="1"/>
  <c r="AC53" i="1" s="1"/>
  <c r="AC40" i="1"/>
  <c r="BT271" i="1"/>
  <c r="BT251" i="1"/>
  <c r="BT252" i="1" s="1"/>
  <c r="BT254" i="1" s="1"/>
  <c r="BR246" i="1"/>
  <c r="BW51" i="1"/>
  <c r="BW53" i="1" s="1"/>
  <c r="BW40" i="1"/>
  <c r="BY51" i="1"/>
  <c r="BY53" i="1" s="1"/>
  <c r="BY40" i="1"/>
  <c r="Y265" i="1"/>
  <c r="ER265" i="1" s="1"/>
  <c r="ER264" i="1"/>
  <c r="EG193" i="1"/>
  <c r="EG194" i="1"/>
  <c r="EG196" i="1" s="1"/>
  <c r="AB271" i="1"/>
  <c r="AB251" i="1"/>
  <c r="AB252" i="1" s="1"/>
  <c r="AB254" i="1" s="1"/>
  <c r="EX228" i="1"/>
  <c r="Y246" i="1"/>
  <c r="ER246" i="1" s="1"/>
  <c r="EX270" i="1"/>
  <c r="AE89" i="1"/>
  <c r="AD91" i="1"/>
  <c r="AD94" i="1" s="1"/>
  <c r="AD98" i="1" s="1"/>
  <c r="AD175" i="1" s="1"/>
  <c r="AD35" i="1"/>
  <c r="AD37" i="1" s="1"/>
  <c r="Y247" i="1"/>
  <c r="BO298" i="1" s="1"/>
  <c r="BS273" i="1"/>
  <c r="BS275" i="1" s="1"/>
  <c r="BT198" i="1"/>
  <c r="BT200" i="1" s="1"/>
  <c r="BM345" i="1" s="1"/>
  <c r="BS265" i="1"/>
  <c r="BS266" i="1" s="1"/>
  <c r="Y256" i="1"/>
  <c r="ER256" i="1" s="1"/>
  <c r="ER254" i="1"/>
  <c r="Y255" i="1"/>
  <c r="BZ65" i="1"/>
  <c r="BZ11" i="1" s="1"/>
  <c r="BY75" i="1"/>
  <c r="BY82" i="1" s="1"/>
  <c r="BS244" i="1"/>
  <c r="Z276" i="1"/>
  <c r="BN298" i="1"/>
  <c r="ER233" i="1"/>
  <c r="AA266" i="1"/>
  <c r="AA265" i="1"/>
  <c r="CV214" i="1"/>
  <c r="CU3" i="1"/>
  <c r="CU217" i="1"/>
  <c r="EI189" i="1"/>
  <c r="EH191" i="1"/>
  <c r="BZ21" i="1" l="1"/>
  <c r="BZ28" i="1" s="1"/>
  <c r="BZ32" i="1" s="1"/>
  <c r="AD229" i="1"/>
  <c r="AD239" i="1"/>
  <c r="AD177" i="1"/>
  <c r="AD176" i="1"/>
  <c r="Y266" i="1"/>
  <c r="ER266" i="1" s="1"/>
  <c r="AA245" i="1"/>
  <c r="AA247" i="1"/>
  <c r="BO300" i="1" s="1"/>
  <c r="BU229" i="1"/>
  <c r="BU239" i="1"/>
  <c r="EV175" i="1"/>
  <c r="BU177" i="1"/>
  <c r="BU176" i="1"/>
  <c r="EH193" i="1"/>
  <c r="EH194" i="1"/>
  <c r="EH196" i="1" s="1"/>
  <c r="AF89" i="1"/>
  <c r="AE91" i="1"/>
  <c r="AE94" i="1" s="1"/>
  <c r="AE98" i="1" s="1"/>
  <c r="AE175" i="1" s="1"/>
  <c r="AE35" i="1"/>
  <c r="AE178" i="1"/>
  <c r="BT255" i="1"/>
  <c r="BP345" i="1" s="1"/>
  <c r="AA277" i="1"/>
  <c r="AA278" i="1" s="1"/>
  <c r="AA279" i="1"/>
  <c r="BQ300" i="1" s="1"/>
  <c r="BX99" i="1"/>
  <c r="BX94" i="1"/>
  <c r="BX98" i="1" s="1"/>
  <c r="BK347" i="1"/>
  <c r="BV201" i="1"/>
  <c r="BV179" i="1"/>
  <c r="BL347" i="1" s="1"/>
  <c r="BV180" i="1"/>
  <c r="Z247" i="1"/>
  <c r="BO299" i="1" s="1"/>
  <c r="EJ189" i="1"/>
  <c r="EI191" i="1"/>
  <c r="BY100" i="1"/>
  <c r="BY86" i="1"/>
  <c r="BS276" i="1"/>
  <c r="BT276" i="1"/>
  <c r="BT273" i="1"/>
  <c r="BT275" i="1" s="1"/>
  <c r="BT265" i="1"/>
  <c r="BT266" i="1"/>
  <c r="AC230" i="1"/>
  <c r="AC232" i="1" s="1"/>
  <c r="BV229" i="1"/>
  <c r="BV230" i="1" s="1"/>
  <c r="BV232" i="1" s="1"/>
  <c r="BV239" i="1"/>
  <c r="BV177" i="1"/>
  <c r="BV176" i="1"/>
  <c r="CP69" i="1"/>
  <c r="CP15" i="1" s="1"/>
  <c r="BW175" i="1"/>
  <c r="BW178" i="1"/>
  <c r="CU228" i="1"/>
  <c r="CU238" i="1"/>
  <c r="CU282" i="1"/>
  <c r="CU270" i="1"/>
  <c r="CU250" i="1"/>
  <c r="CU260" i="1"/>
  <c r="AB255" i="1"/>
  <c r="BP301" i="1" s="1"/>
  <c r="AB256" i="1"/>
  <c r="BT285" i="1"/>
  <c r="BT287" i="1" s="1"/>
  <c r="AC241" i="1"/>
  <c r="AC243" i="1" s="1"/>
  <c r="Z291" i="1"/>
  <c r="BT234" i="1"/>
  <c r="BT244" i="1"/>
  <c r="BS288" i="1"/>
  <c r="Z277" i="1"/>
  <c r="Z279" i="1" s="1"/>
  <c r="BQ299" i="1" s="1"/>
  <c r="BZ75" i="1"/>
  <c r="BZ82" i="1" s="1"/>
  <c r="CA65" i="1"/>
  <c r="AD178" i="1"/>
  <c r="AB273" i="1"/>
  <c r="AB275" i="1" s="1"/>
  <c r="AB266" i="1"/>
  <c r="AB265" i="1"/>
  <c r="EJ66" i="1"/>
  <c r="AC261" i="1"/>
  <c r="AC262" i="1" s="1"/>
  <c r="AC264" i="1" s="1"/>
  <c r="AC283" i="1"/>
  <c r="AB245" i="1"/>
  <c r="AB246" i="1" s="1"/>
  <c r="AB233" i="1"/>
  <c r="BN301" i="1" s="1"/>
  <c r="AB234" i="1"/>
  <c r="BR289" i="1"/>
  <c r="BR291" i="1" s="1"/>
  <c r="AA289" i="1"/>
  <c r="AA290" i="1" s="1"/>
  <c r="CW214" i="1"/>
  <c r="CV3" i="1"/>
  <c r="CV217" i="1"/>
  <c r="BS245" i="1"/>
  <c r="BS246" i="1" s="1"/>
  <c r="BS247" i="1"/>
  <c r="BO344" i="1" s="1"/>
  <c r="BP298" i="1"/>
  <c r="ER255" i="1"/>
  <c r="AD52" i="1"/>
  <c r="AD53" i="1" s="1"/>
  <c r="AD40" i="1"/>
  <c r="AB288" i="1"/>
  <c r="AB285" i="1"/>
  <c r="AB287" i="1" s="1"/>
  <c r="Y290" i="1"/>
  <c r="ER290" i="1" s="1"/>
  <c r="Y291" i="1"/>
  <c r="AC271" i="1"/>
  <c r="AC251" i="1"/>
  <c r="AC252" i="1" s="1"/>
  <c r="AC254" i="1" s="1"/>
  <c r="AA246" i="1"/>
  <c r="DA212" i="1"/>
  <c r="CZ1" i="1"/>
  <c r="AA234" i="1"/>
  <c r="BK346" i="1"/>
  <c r="BU201" i="1"/>
  <c r="EV178" i="1"/>
  <c r="BU180" i="1"/>
  <c r="BU179" i="1"/>
  <c r="AB53" i="1"/>
  <c r="EK66" i="1" l="1"/>
  <c r="EK12" i="1"/>
  <c r="CB65" i="1"/>
  <c r="CA75" i="1"/>
  <c r="CA82" i="1" s="1"/>
  <c r="CB11" i="1"/>
  <c r="CB21" i="1" s="1"/>
  <c r="CB28" i="1" s="1"/>
  <c r="CB32" i="1" s="1"/>
  <c r="BT245" i="1"/>
  <c r="BT247" i="1"/>
  <c r="BO345" i="1" s="1"/>
  <c r="BK348" i="1"/>
  <c r="BW201" i="1"/>
  <c r="BW180" i="1"/>
  <c r="BW179" i="1"/>
  <c r="BL348" i="1" s="1"/>
  <c r="BV283" i="1"/>
  <c r="BV261" i="1"/>
  <c r="BV262" i="1" s="1"/>
  <c r="BV264" i="1" s="1"/>
  <c r="AC233" i="1"/>
  <c r="BN302" i="1" s="1"/>
  <c r="BK304" i="1"/>
  <c r="AE180" i="1"/>
  <c r="AE179" i="1"/>
  <c r="BL304" i="1" s="1"/>
  <c r="BR290" i="1"/>
  <c r="AA291" i="1"/>
  <c r="AB247" i="1"/>
  <c r="BO301" i="1" s="1"/>
  <c r="BZ100" i="1"/>
  <c r="BZ86" i="1"/>
  <c r="BT288" i="1"/>
  <c r="BW239" i="1"/>
  <c r="BW229" i="1"/>
  <c r="BW230" i="1" s="1"/>
  <c r="BW232" i="1" s="1"/>
  <c r="BW177" i="1"/>
  <c r="BW176" i="1"/>
  <c r="BV251" i="1"/>
  <c r="BV252" i="1" s="1"/>
  <c r="BV254" i="1" s="1"/>
  <c r="BV271" i="1"/>
  <c r="EI193" i="1"/>
  <c r="EI194" i="1"/>
  <c r="EI196" i="1" s="1"/>
  <c r="AE37" i="1"/>
  <c r="Z278" i="1"/>
  <c r="BL346" i="1"/>
  <c r="EV179" i="1"/>
  <c r="AC255" i="1"/>
  <c r="BP302" i="1" s="1"/>
  <c r="CV238" i="1"/>
  <c r="CV228" i="1"/>
  <c r="CV260" i="1"/>
  <c r="CV250" i="1"/>
  <c r="CV282" i="1"/>
  <c r="CV270" i="1"/>
  <c r="AC285" i="1"/>
  <c r="AC287" i="1" s="1"/>
  <c r="AB276" i="1"/>
  <c r="BT277" i="1"/>
  <c r="BT278" i="1" s="1"/>
  <c r="BT279" i="1"/>
  <c r="BQ345" i="1" s="1"/>
  <c r="EK189" i="1"/>
  <c r="EJ191" i="1"/>
  <c r="AE229" i="1"/>
  <c r="AE239" i="1"/>
  <c r="AE177" i="1"/>
  <c r="AE176" i="1"/>
  <c r="AD241" i="1"/>
  <c r="AD243" i="1" s="1"/>
  <c r="AB289" i="1"/>
  <c r="AB291" i="1" s="1"/>
  <c r="EV180" i="1"/>
  <c r="BU198" i="1"/>
  <c r="BU200" i="1" s="1"/>
  <c r="AC276" i="1"/>
  <c r="AC273" i="1"/>
  <c r="AC275" i="1" s="1"/>
  <c r="AC265" i="1"/>
  <c r="AC266" i="1" s="1"/>
  <c r="BK303" i="1"/>
  <c r="AD180" i="1"/>
  <c r="AD179" i="1"/>
  <c r="BL303" i="1" s="1"/>
  <c r="BT246" i="1"/>
  <c r="BT256" i="1"/>
  <c r="AF91" i="1"/>
  <c r="AF94" i="1" s="1"/>
  <c r="AF98" i="1" s="1"/>
  <c r="AF175" i="1" s="1"/>
  <c r="AG89" i="1"/>
  <c r="AF35" i="1"/>
  <c r="AF37" i="1" s="1"/>
  <c r="AF178" i="1"/>
  <c r="EV239" i="1"/>
  <c r="BU241" i="1"/>
  <c r="AD230" i="1"/>
  <c r="AD232" i="1" s="1"/>
  <c r="CX214" i="1"/>
  <c r="CW3" i="1"/>
  <c r="CW217" i="1"/>
  <c r="BS291" i="1"/>
  <c r="BS289" i="1"/>
  <c r="BS290" i="1" s="1"/>
  <c r="BV241" i="1"/>
  <c r="BV243" i="1" s="1"/>
  <c r="BS277" i="1"/>
  <c r="BS278" i="1" s="1"/>
  <c r="BV198" i="1"/>
  <c r="BV200" i="1" s="1"/>
  <c r="BM347" i="1" s="1"/>
  <c r="BX175" i="1"/>
  <c r="BX178" i="1"/>
  <c r="BU283" i="1"/>
  <c r="BU261" i="1"/>
  <c r="EV176" i="1"/>
  <c r="EV229" i="1"/>
  <c r="BU230" i="1"/>
  <c r="AD283" i="1"/>
  <c r="AD261" i="1"/>
  <c r="AD262" i="1" s="1"/>
  <c r="AD264" i="1" s="1"/>
  <c r="DB212" i="1"/>
  <c r="DA1" i="1"/>
  <c r="AB290" i="1"/>
  <c r="EJ12" i="1"/>
  <c r="CA11" i="1"/>
  <c r="AC244" i="1"/>
  <c r="CQ69" i="1"/>
  <c r="CQ15" i="1"/>
  <c r="BV233" i="1"/>
  <c r="BN347" i="1" s="1"/>
  <c r="BY99" i="1"/>
  <c r="BY94" i="1"/>
  <c r="BY98" i="1" s="1"/>
  <c r="BU271" i="1"/>
  <c r="BU251" i="1"/>
  <c r="EV177" i="1"/>
  <c r="AD271" i="1"/>
  <c r="AD251" i="1"/>
  <c r="AD252" i="1" s="1"/>
  <c r="AD254" i="1" s="1"/>
  <c r="BZ51" i="1"/>
  <c r="BZ53" i="1" s="1"/>
  <c r="BZ40" i="1"/>
  <c r="BX239" i="1" l="1"/>
  <c r="BX229" i="1"/>
  <c r="BX230" i="1" s="1"/>
  <c r="BX232" i="1" s="1"/>
  <c r="BX177" i="1"/>
  <c r="BX176" i="1"/>
  <c r="BK305" i="1"/>
  <c r="AF180" i="1"/>
  <c r="AF179" i="1"/>
  <c r="BL305" i="1" s="1"/>
  <c r="AC277" i="1"/>
  <c r="AC279" i="1" s="1"/>
  <c r="BQ302" i="1" s="1"/>
  <c r="AE283" i="1"/>
  <c r="AE261" i="1"/>
  <c r="AE262" i="1" s="1"/>
  <c r="AE264" i="1" s="1"/>
  <c r="EJ193" i="1"/>
  <c r="EJ194" i="1"/>
  <c r="EJ196" i="1" s="1"/>
  <c r="BT289" i="1"/>
  <c r="BT291" i="1" s="1"/>
  <c r="EV251" i="1"/>
  <c r="BU252" i="1"/>
  <c r="EV241" i="1"/>
  <c r="BU243" i="1"/>
  <c r="AF52" i="1"/>
  <c r="AF53" i="1" s="1"/>
  <c r="AF40" i="1"/>
  <c r="BM346" i="1"/>
  <c r="EV194" i="1"/>
  <c r="AD244" i="1"/>
  <c r="AE251" i="1"/>
  <c r="AE252" i="1" s="1"/>
  <c r="AE254" i="1" s="1"/>
  <c r="AE271" i="1"/>
  <c r="EL189" i="1"/>
  <c r="EK191" i="1"/>
  <c r="BV273" i="1"/>
  <c r="BV275" i="1" s="1"/>
  <c r="BW233" i="1"/>
  <c r="BN348" i="1" s="1"/>
  <c r="BZ94" i="1"/>
  <c r="BZ98" i="1" s="1"/>
  <c r="BZ99" i="1"/>
  <c r="BV265" i="1"/>
  <c r="BV266" i="1"/>
  <c r="EL66" i="1"/>
  <c r="EV271" i="1"/>
  <c r="BU273" i="1"/>
  <c r="BV234" i="1"/>
  <c r="AD265" i="1"/>
  <c r="AD266" i="1" s="1"/>
  <c r="EV261" i="1"/>
  <c r="BU262" i="1"/>
  <c r="BS279" i="1"/>
  <c r="BQ344" i="1" s="1"/>
  <c r="AG91" i="1"/>
  <c r="AG94" i="1" s="1"/>
  <c r="AG98" i="1" s="1"/>
  <c r="AG175" i="1" s="1"/>
  <c r="AH89" i="1"/>
  <c r="AG35" i="1"/>
  <c r="AG37" i="1" s="1"/>
  <c r="AE52" i="1"/>
  <c r="AE40" i="1"/>
  <c r="AE55" i="1" s="1"/>
  <c r="BV255" i="1"/>
  <c r="BP347" i="1" s="1"/>
  <c r="BW241" i="1"/>
  <c r="BW243" i="1" s="1"/>
  <c r="BV285" i="1"/>
  <c r="BV287" i="1" s="1"/>
  <c r="AD255" i="1"/>
  <c r="BP303" i="1" s="1"/>
  <c r="DC212" i="1"/>
  <c r="DB1" i="1"/>
  <c r="AD288" i="1"/>
  <c r="AD285" i="1"/>
  <c r="AD287" i="1" s="1"/>
  <c r="EV283" i="1"/>
  <c r="BU285" i="1"/>
  <c r="CW238" i="1"/>
  <c r="CW228" i="1"/>
  <c r="CW270" i="1"/>
  <c r="CW250" i="1"/>
  <c r="CW282" i="1"/>
  <c r="CW260" i="1"/>
  <c r="AD233" i="1"/>
  <c r="BN303" i="1" s="1"/>
  <c r="AD234" i="1"/>
  <c r="BU244" i="1"/>
  <c r="AF229" i="1"/>
  <c r="AF239" i="1"/>
  <c r="AF176" i="1"/>
  <c r="AF177" i="1"/>
  <c r="AB277" i="1"/>
  <c r="AB278" i="1" s="1"/>
  <c r="AB279" i="1"/>
  <c r="BQ301" i="1" s="1"/>
  <c r="BW283" i="1"/>
  <c r="BW261" i="1"/>
  <c r="BW262" i="1" s="1"/>
  <c r="BW264" i="1" s="1"/>
  <c r="CB51" i="1"/>
  <c r="CB53" i="1" s="1"/>
  <c r="CB40" i="1"/>
  <c r="AD276" i="1"/>
  <c r="AD273" i="1"/>
  <c r="AD275" i="1" s="1"/>
  <c r="CR69" i="1"/>
  <c r="CR15" i="1"/>
  <c r="AC245" i="1"/>
  <c r="AC246" i="1" s="1"/>
  <c r="AE241" i="1"/>
  <c r="AE243" i="1" s="1"/>
  <c r="BW271" i="1"/>
  <c r="BW251" i="1"/>
  <c r="BW252" i="1" s="1"/>
  <c r="BW254" i="1" s="1"/>
  <c r="BW198" i="1"/>
  <c r="BW200" i="1" s="1"/>
  <c r="BM348" i="1" s="1"/>
  <c r="CA86" i="1"/>
  <c r="CA100" i="1"/>
  <c r="BY175" i="1"/>
  <c r="BY178" i="1"/>
  <c r="CA21" i="1"/>
  <c r="CA28" i="1" s="1"/>
  <c r="CA32" i="1" s="1"/>
  <c r="EV230" i="1"/>
  <c r="BU232" i="1"/>
  <c r="BK349" i="1"/>
  <c r="BX201" i="1"/>
  <c r="EV181" i="1"/>
  <c r="BX180" i="1"/>
  <c r="BX179" i="1"/>
  <c r="BL349" i="1" s="1"/>
  <c r="BV244" i="1"/>
  <c r="CY214" i="1"/>
  <c r="CX3" i="1"/>
  <c r="CX217" i="1"/>
  <c r="AC278" i="1"/>
  <c r="AE230" i="1"/>
  <c r="AE232" i="1" s="1"/>
  <c r="AC288" i="1"/>
  <c r="AC256" i="1"/>
  <c r="AC234" i="1"/>
  <c r="BT290" i="1"/>
  <c r="CC65" i="1"/>
  <c r="CC11" i="1" s="1"/>
  <c r="CB75" i="1"/>
  <c r="CB82" i="1" s="1"/>
  <c r="CC21" i="1" l="1"/>
  <c r="CC28" i="1" s="1"/>
  <c r="CC32" i="1" s="1"/>
  <c r="CB86" i="1"/>
  <c r="CB100" i="1"/>
  <c r="BY229" i="1"/>
  <c r="BY230" i="1" s="1"/>
  <c r="BY232" i="1" s="1"/>
  <c r="BY239" i="1"/>
  <c r="BY177" i="1"/>
  <c r="BY176" i="1"/>
  <c r="BW276" i="1"/>
  <c r="BW273" i="1"/>
  <c r="BW275" i="1" s="1"/>
  <c r="AD277" i="1"/>
  <c r="AD279" i="1"/>
  <c r="BQ303" i="1" s="1"/>
  <c r="BW265" i="1"/>
  <c r="BW266" i="1"/>
  <c r="AF241" i="1"/>
  <c r="AF243" i="1" s="1"/>
  <c r="AD289" i="1"/>
  <c r="AD291" i="1" s="1"/>
  <c r="AG239" i="1"/>
  <c r="AG229" i="1"/>
  <c r="AG177" i="1"/>
  <c r="AG176" i="1"/>
  <c r="EM66" i="1"/>
  <c r="EM12" i="1"/>
  <c r="BZ175" i="1"/>
  <c r="BZ178" i="1"/>
  <c r="AE255" i="1"/>
  <c r="BP304" i="1" s="1"/>
  <c r="EV252" i="1"/>
  <c r="BU254" i="1"/>
  <c r="AE233" i="1"/>
  <c r="BN304" i="1" s="1"/>
  <c r="BV245" i="1"/>
  <c r="BV247" i="1"/>
  <c r="BO347" i="1" s="1"/>
  <c r="BX198" i="1"/>
  <c r="BX200" i="1" s="1"/>
  <c r="EV182" i="1"/>
  <c r="BQ235" i="1"/>
  <c r="BK235" i="1"/>
  <c r="BP235" i="1"/>
  <c r="BJ235" i="1"/>
  <c r="BR235" i="1"/>
  <c r="BO235" i="1"/>
  <c r="BU233" i="1"/>
  <c r="BN235" i="1"/>
  <c r="BU234" i="1"/>
  <c r="EV234" i="1" s="1"/>
  <c r="EV232" i="1"/>
  <c r="BS235" i="1"/>
  <c r="BM235" i="1"/>
  <c r="BL235" i="1"/>
  <c r="BU235" i="1"/>
  <c r="BT235" i="1"/>
  <c r="AE244" i="1"/>
  <c r="AC247" i="1"/>
  <c r="BO302" i="1" s="1"/>
  <c r="BW285" i="1"/>
  <c r="BW287" i="1" s="1"/>
  <c r="AF230" i="1"/>
  <c r="AF232" i="1" s="1"/>
  <c r="BV288" i="1"/>
  <c r="AD245" i="1"/>
  <c r="AD247" i="1"/>
  <c r="BO303" i="1" s="1"/>
  <c r="BX233" i="1"/>
  <c r="BN349" i="1" s="1"/>
  <c r="CD65" i="1"/>
  <c r="CD11" i="1"/>
  <c r="CD21" i="1" s="1"/>
  <c r="CD28" i="1" s="1"/>
  <c r="CD32" i="1" s="1"/>
  <c r="CC75" i="1"/>
  <c r="CC82" i="1" s="1"/>
  <c r="AF271" i="1"/>
  <c r="AF251" i="1"/>
  <c r="AF252" i="1" s="1"/>
  <c r="AF254" i="1" s="1"/>
  <c r="BU247" i="1"/>
  <c r="BO346" i="1" s="1"/>
  <c r="EV244" i="1"/>
  <c r="BU245" i="1"/>
  <c r="EV245" i="1" s="1"/>
  <c r="EV285" i="1"/>
  <c r="BU287" i="1"/>
  <c r="AE53" i="1"/>
  <c r="EV273" i="1"/>
  <c r="BU275" i="1"/>
  <c r="BW234" i="1"/>
  <c r="AE265" i="1"/>
  <c r="AE266" i="1"/>
  <c r="BX244" i="1"/>
  <c r="BX241" i="1"/>
  <c r="BX243" i="1" s="1"/>
  <c r="CA99" i="1"/>
  <c r="CA94" i="1"/>
  <c r="CA98" i="1" s="1"/>
  <c r="CS69" i="1"/>
  <c r="CS15" i="1"/>
  <c r="EX15" i="1" s="1"/>
  <c r="AF283" i="1"/>
  <c r="AF261" i="1"/>
  <c r="AF262" i="1" s="1"/>
  <c r="AF264" i="1" s="1"/>
  <c r="DD212" i="1"/>
  <c r="DC1" i="1"/>
  <c r="AG178" i="1"/>
  <c r="EV262" i="1"/>
  <c r="BU264" i="1"/>
  <c r="EK193" i="1"/>
  <c r="EK194" i="1"/>
  <c r="EK196" i="1" s="1"/>
  <c r="AE288" i="1"/>
  <c r="AE285" i="1"/>
  <c r="AE287" i="1" s="1"/>
  <c r="BX283" i="1"/>
  <c r="BX261" i="1"/>
  <c r="BX262" i="1" s="1"/>
  <c r="BX264" i="1" s="1"/>
  <c r="CZ214" i="1"/>
  <c r="CY3" i="1"/>
  <c r="CY217" i="1"/>
  <c r="CX228" i="1"/>
  <c r="CX238" i="1"/>
  <c r="CX270" i="1"/>
  <c r="CX250" i="1"/>
  <c r="CX260" i="1"/>
  <c r="CX282" i="1"/>
  <c r="CA51" i="1"/>
  <c r="CA53" i="1" s="1"/>
  <c r="CA40" i="1"/>
  <c r="BU288" i="1"/>
  <c r="BW244" i="1"/>
  <c r="AG52" i="1"/>
  <c r="AG53" i="1" s="1"/>
  <c r="AG40" i="1"/>
  <c r="BU276" i="1"/>
  <c r="BV276" i="1"/>
  <c r="EM189" i="1"/>
  <c r="EL191" i="1"/>
  <c r="BU246" i="1"/>
  <c r="EV246" i="1" s="1"/>
  <c r="EV243" i="1"/>
  <c r="AD246" i="1"/>
  <c r="BX271" i="1"/>
  <c r="BX251" i="1"/>
  <c r="BX252" i="1" s="1"/>
  <c r="BX254" i="1" s="1"/>
  <c r="AC291" i="1"/>
  <c r="AC289" i="1"/>
  <c r="AC290" i="1" s="1"/>
  <c r="BK350" i="1"/>
  <c r="BY201" i="1"/>
  <c r="BY179" i="1"/>
  <c r="BL350" i="1" s="1"/>
  <c r="BY180" i="1"/>
  <c r="BY198" i="1" s="1"/>
  <c r="BY200" i="1" s="1"/>
  <c r="BM350" i="1" s="1"/>
  <c r="BW255" i="1"/>
  <c r="BP348" i="1" s="1"/>
  <c r="BV246" i="1"/>
  <c r="AD278" i="1"/>
  <c r="AD290" i="1"/>
  <c r="AD256" i="1"/>
  <c r="BV256" i="1"/>
  <c r="AH91" i="1"/>
  <c r="AH94" i="1" s="1"/>
  <c r="AH98" i="1" s="1"/>
  <c r="AH175" i="1" s="1"/>
  <c r="AI89" i="1"/>
  <c r="AH35" i="1"/>
  <c r="AH37" i="1" s="1"/>
  <c r="EL12" i="1"/>
  <c r="AE273" i="1"/>
  <c r="AE275" i="1" s="1"/>
  <c r="AJ89" i="1" l="1"/>
  <c r="AI35" i="1"/>
  <c r="AI37" i="1" s="1"/>
  <c r="AI91" i="1"/>
  <c r="AI94" i="1" s="1"/>
  <c r="AI98" i="1" s="1"/>
  <c r="AI175" i="1" s="1"/>
  <c r="AI178" i="1"/>
  <c r="EV287" i="1"/>
  <c r="AG283" i="1"/>
  <c r="AG261" i="1"/>
  <c r="AG262" i="1" s="1"/>
  <c r="AG264" i="1" s="1"/>
  <c r="BY271" i="1"/>
  <c r="BY251" i="1"/>
  <c r="BY252" i="1" s="1"/>
  <c r="BY254" i="1" s="1"/>
  <c r="CB99" i="1"/>
  <c r="CB94" i="1"/>
  <c r="CB98" i="1" s="1"/>
  <c r="EL193" i="1"/>
  <c r="EL194" i="1"/>
  <c r="EL196" i="1" s="1"/>
  <c r="DA214" i="1"/>
  <c r="CZ3" i="1"/>
  <c r="CZ217" i="1"/>
  <c r="AF265" i="1"/>
  <c r="AF266" i="1" s="1"/>
  <c r="CA175" i="1"/>
  <c r="CA178" i="1"/>
  <c r="BX245" i="1"/>
  <c r="BX246" i="1" s="1"/>
  <c r="AF255" i="1"/>
  <c r="BP305" i="1" s="1"/>
  <c r="CD51" i="1"/>
  <c r="CD53" i="1" s="1"/>
  <c r="CD40" i="1"/>
  <c r="AE245" i="1"/>
  <c r="AE246" i="1" s="1"/>
  <c r="BM349" i="1"/>
  <c r="EV195" i="1"/>
  <c r="BK351" i="1"/>
  <c r="BZ201" i="1"/>
  <c r="BZ180" i="1"/>
  <c r="BZ179" i="1"/>
  <c r="BL351" i="1" s="1"/>
  <c r="AG271" i="1"/>
  <c r="AG251" i="1"/>
  <c r="AG252" i="1" s="1"/>
  <c r="AG254" i="1" s="1"/>
  <c r="AE276" i="1"/>
  <c r="BW256" i="1"/>
  <c r="BX256" i="1"/>
  <c r="BX255" i="1"/>
  <c r="BP349" i="1" s="1"/>
  <c r="EN189" i="1"/>
  <c r="EM191" i="1"/>
  <c r="BW245" i="1"/>
  <c r="BW246" i="1" s="1"/>
  <c r="BW247" i="1"/>
  <c r="BO348" i="1" s="1"/>
  <c r="BX265" i="1"/>
  <c r="BX266" i="1" s="1"/>
  <c r="DE212" i="1"/>
  <c r="DD1" i="1"/>
  <c r="AF285" i="1"/>
  <c r="AF287" i="1" s="1"/>
  <c r="EV275" i="1"/>
  <c r="AF276" i="1"/>
  <c r="AF273" i="1"/>
  <c r="AF275" i="1" s="1"/>
  <c r="CE65" i="1"/>
  <c r="CE11" i="1"/>
  <c r="CE21" i="1" s="1"/>
  <c r="CE28" i="1" s="1"/>
  <c r="CE32" i="1" s="1"/>
  <c r="CD75" i="1"/>
  <c r="CD82" i="1" s="1"/>
  <c r="AF234" i="1"/>
  <c r="AF233" i="1"/>
  <c r="BN305" i="1" s="1"/>
  <c r="EV254" i="1"/>
  <c r="BU255" i="1"/>
  <c r="BZ229" i="1"/>
  <c r="BZ230" i="1" s="1"/>
  <c r="BZ232" i="1" s="1"/>
  <c r="BZ239" i="1"/>
  <c r="BZ177" i="1"/>
  <c r="BZ176" i="1"/>
  <c r="BX273" i="1"/>
  <c r="BX275" i="1" s="1"/>
  <c r="BV279" i="1"/>
  <c r="BQ347" i="1" s="1"/>
  <c r="BV277" i="1"/>
  <c r="BV278" i="1" s="1"/>
  <c r="EV288" i="1"/>
  <c r="BU289" i="1"/>
  <c r="EV289" i="1" s="1"/>
  <c r="BX285" i="1"/>
  <c r="BX287" i="1" s="1"/>
  <c r="EV264" i="1"/>
  <c r="BU266" i="1"/>
  <c r="EV266" i="1" s="1"/>
  <c r="BU265" i="1"/>
  <c r="EV265" i="1" s="1"/>
  <c r="BX234" i="1"/>
  <c r="BV289" i="1"/>
  <c r="BV290" i="1" s="1"/>
  <c r="AF244" i="1"/>
  <c r="BY241" i="1"/>
  <c r="BY243" i="1" s="1"/>
  <c r="AH239" i="1"/>
  <c r="AH229" i="1"/>
  <c r="AH177" i="1"/>
  <c r="AH176" i="1"/>
  <c r="AH178" i="1"/>
  <c r="EN66" i="1"/>
  <c r="AG230" i="1"/>
  <c r="AG232" i="1" s="1"/>
  <c r="BW277" i="1"/>
  <c r="BW278" i="1" s="1"/>
  <c r="BY234" i="1"/>
  <c r="BY233" i="1"/>
  <c r="BN350" i="1" s="1"/>
  <c r="AH52" i="1"/>
  <c r="AH53" i="1" s="1"/>
  <c r="AH40" i="1"/>
  <c r="AH55" i="1" s="1"/>
  <c r="BU279" i="1"/>
  <c r="BQ346" i="1" s="1"/>
  <c r="BU277" i="1"/>
  <c r="EV277" i="1" s="1"/>
  <c r="EV276" i="1"/>
  <c r="CY228" i="1"/>
  <c r="CY238" i="1"/>
  <c r="CY270" i="1"/>
  <c r="CY282" i="1"/>
  <c r="CY250" i="1"/>
  <c r="CY260" i="1"/>
  <c r="AE289" i="1"/>
  <c r="AE290" i="1" s="1"/>
  <c r="BK306" i="1"/>
  <c r="AG180" i="1"/>
  <c r="AG179" i="1"/>
  <c r="BL306" i="1" s="1"/>
  <c r="FK69" i="1"/>
  <c r="CT69" i="1"/>
  <c r="CT15" i="1"/>
  <c r="EX69" i="1"/>
  <c r="EX111" i="1" s="1"/>
  <c r="CC86" i="1"/>
  <c r="CC100" i="1"/>
  <c r="BW288" i="1"/>
  <c r="BN346" i="1"/>
  <c r="EV233" i="1"/>
  <c r="AE234" i="1"/>
  <c r="AE256" i="1"/>
  <c r="AG241" i="1"/>
  <c r="AG243" i="1" s="1"/>
  <c r="BY283" i="1"/>
  <c r="BY261" i="1"/>
  <c r="BY262" i="1" s="1"/>
  <c r="BY264" i="1" s="1"/>
  <c r="CC51" i="1"/>
  <c r="CC53" i="1" s="1"/>
  <c r="CC40" i="1"/>
  <c r="EO66" i="1" l="1"/>
  <c r="AF245" i="1"/>
  <c r="AF247" i="1" s="1"/>
  <c r="BO305" i="1" s="1"/>
  <c r="AF246" i="1"/>
  <c r="AG276" i="1"/>
  <c r="AG273" i="1"/>
  <c r="AG275" i="1" s="1"/>
  <c r="BZ198" i="1"/>
  <c r="BZ200" i="1" s="1"/>
  <c r="BM351" i="1" s="1"/>
  <c r="AF256" i="1"/>
  <c r="BY255" i="1"/>
  <c r="BP350" i="1" s="1"/>
  <c r="BY266" i="1"/>
  <c r="BY265" i="1"/>
  <c r="AH230" i="1"/>
  <c r="AH232" i="1" s="1"/>
  <c r="BZ244" i="1"/>
  <c r="BZ241" i="1"/>
  <c r="BZ243" i="1" s="1"/>
  <c r="AF277" i="1"/>
  <c r="AF279" i="1" s="1"/>
  <c r="BQ305" i="1" s="1"/>
  <c r="DF212" i="1"/>
  <c r="DE1" i="1"/>
  <c r="BY273" i="1"/>
  <c r="BY275" i="1" s="1"/>
  <c r="BK308" i="1"/>
  <c r="AI180" i="1"/>
  <c r="AI179" i="1"/>
  <c r="BL308" i="1" s="1"/>
  <c r="BY288" i="1"/>
  <c r="BY285" i="1"/>
  <c r="BY287" i="1" s="1"/>
  <c r="CU69" i="1"/>
  <c r="BW279" i="1"/>
  <c r="BQ348" i="1" s="1"/>
  <c r="AH244" i="1"/>
  <c r="AH241" i="1"/>
  <c r="AH243" i="1" s="1"/>
  <c r="BV291" i="1"/>
  <c r="BX276" i="1"/>
  <c r="BZ233" i="1"/>
  <c r="BN351" i="1" s="1"/>
  <c r="CD86" i="1"/>
  <c r="CD100" i="1"/>
  <c r="AE247" i="1"/>
  <c r="BO304" i="1" s="1"/>
  <c r="CZ228" i="1"/>
  <c r="CZ238" i="1"/>
  <c r="CZ250" i="1"/>
  <c r="CZ282" i="1"/>
  <c r="CZ270" i="1"/>
  <c r="CZ260" i="1"/>
  <c r="BU290" i="1"/>
  <c r="EV290" i="1" s="1"/>
  <c r="AI239" i="1"/>
  <c r="AI229" i="1"/>
  <c r="AI177" i="1"/>
  <c r="AI176" i="1"/>
  <c r="BW291" i="1"/>
  <c r="BW289" i="1"/>
  <c r="BW290" i="1" s="1"/>
  <c r="AE291" i="1"/>
  <c r="AG233" i="1"/>
  <c r="BN306" i="1" s="1"/>
  <c r="AH283" i="1"/>
  <c r="AH261" i="1"/>
  <c r="AH262" i="1" s="1"/>
  <c r="AH264" i="1" s="1"/>
  <c r="BX288" i="1"/>
  <c r="BZ283" i="1"/>
  <c r="BZ261" i="1"/>
  <c r="BZ262" i="1" s="1"/>
  <c r="BZ264" i="1" s="1"/>
  <c r="BP346" i="1"/>
  <c r="EV255" i="1"/>
  <c r="BU278" i="1"/>
  <c r="EV278" i="1" s="1"/>
  <c r="AE277" i="1"/>
  <c r="AE278" i="1" s="1"/>
  <c r="BX247" i="1"/>
  <c r="BO349" i="1" s="1"/>
  <c r="AG265" i="1"/>
  <c r="AG266" i="1"/>
  <c r="AI52" i="1"/>
  <c r="AI53" i="1" s="1"/>
  <c r="AI40" i="1"/>
  <c r="BK307" i="1"/>
  <c r="AH180" i="1"/>
  <c r="AH179" i="1"/>
  <c r="BL307" i="1" s="1"/>
  <c r="AH271" i="1"/>
  <c r="AH251" i="1"/>
  <c r="AH252" i="1" s="1"/>
  <c r="AH254" i="1" s="1"/>
  <c r="BY244" i="1"/>
  <c r="BU291" i="1"/>
  <c r="BZ271" i="1"/>
  <c r="BZ251" i="1"/>
  <c r="BZ252" i="1" s="1"/>
  <c r="BZ254" i="1" s="1"/>
  <c r="CE51" i="1"/>
  <c r="CE53" i="1" s="1"/>
  <c r="CE40" i="1"/>
  <c r="EM193" i="1"/>
  <c r="EM194" i="1"/>
  <c r="EM196" i="1" s="1"/>
  <c r="BK352" i="1"/>
  <c r="CA201" i="1"/>
  <c r="CA180" i="1"/>
  <c r="CA179" i="1"/>
  <c r="BL352" i="1" s="1"/>
  <c r="DB214" i="1"/>
  <c r="DA3" i="1"/>
  <c r="DA217" i="1"/>
  <c r="CB175" i="1"/>
  <c r="CB178" i="1"/>
  <c r="AG285" i="1"/>
  <c r="AG287" i="1" s="1"/>
  <c r="AK89" i="1"/>
  <c r="AJ91" i="1"/>
  <c r="AJ94" i="1" s="1"/>
  <c r="AJ98" i="1" s="1"/>
  <c r="AJ175" i="1" s="1"/>
  <c r="AJ35" i="1"/>
  <c r="AJ37" i="1" s="1"/>
  <c r="AJ178" i="1"/>
  <c r="AG244" i="1"/>
  <c r="CC99" i="1"/>
  <c r="CC94" i="1"/>
  <c r="CC98" i="1" s="1"/>
  <c r="EN12" i="1"/>
  <c r="BU256" i="1"/>
  <c r="EV256" i="1" s="1"/>
  <c r="CF65" i="1"/>
  <c r="CF11" i="1"/>
  <c r="CF21" i="1" s="1"/>
  <c r="CF28" i="1" s="1"/>
  <c r="CF32" i="1" s="1"/>
  <c r="CE75" i="1"/>
  <c r="CE82" i="1" s="1"/>
  <c r="AF288" i="1"/>
  <c r="EO189" i="1"/>
  <c r="EO191" i="1" s="1"/>
  <c r="EN191" i="1"/>
  <c r="AG256" i="1"/>
  <c r="AG255" i="1"/>
  <c r="BP306" i="1" s="1"/>
  <c r="CA229" i="1"/>
  <c r="CA230" i="1" s="1"/>
  <c r="CA232" i="1" s="1"/>
  <c r="CA239" i="1"/>
  <c r="CA176" i="1"/>
  <c r="CA177" i="1"/>
  <c r="CF51" i="1" l="1"/>
  <c r="CF53" i="1" s="1"/>
  <c r="CF40" i="1"/>
  <c r="DC214" i="1"/>
  <c r="DB3" i="1"/>
  <c r="DB217" i="1"/>
  <c r="AH255" i="1"/>
  <c r="BP307" i="1" s="1"/>
  <c r="AH256" i="1"/>
  <c r="BZ285" i="1"/>
  <c r="BZ287" i="1" s="1"/>
  <c r="AI230" i="1"/>
  <c r="AI232" i="1" s="1"/>
  <c r="AH245" i="1"/>
  <c r="AH247" i="1"/>
  <c r="BO307" i="1" s="1"/>
  <c r="CV69" i="1"/>
  <c r="CV15" i="1"/>
  <c r="AH233" i="1"/>
  <c r="BN307" i="1" s="1"/>
  <c r="AG277" i="1"/>
  <c r="AG279" i="1" s="1"/>
  <c r="BQ306" i="1" s="1"/>
  <c r="FO66" i="1"/>
  <c r="FB66" i="1"/>
  <c r="FB108" i="1" s="1"/>
  <c r="CA283" i="1"/>
  <c r="CA261" i="1"/>
  <c r="CA262" i="1" s="1"/>
  <c r="CA264" i="1" s="1"/>
  <c r="EN193" i="1"/>
  <c r="EN194" i="1"/>
  <c r="EN196" i="1" s="1"/>
  <c r="CG65" i="1"/>
  <c r="CF75" i="1"/>
  <c r="CF82" i="1" s="1"/>
  <c r="CG11" i="1"/>
  <c r="AG245" i="1"/>
  <c r="AG247" i="1"/>
  <c r="BO306" i="1" s="1"/>
  <c r="AG288" i="1"/>
  <c r="AH276" i="1"/>
  <c r="AH273" i="1"/>
  <c r="AH275" i="1" s="1"/>
  <c r="AE279" i="1"/>
  <c r="BQ304" i="1" s="1"/>
  <c r="BX289" i="1"/>
  <c r="BX291" i="1"/>
  <c r="AG234" i="1"/>
  <c r="AG246" i="1"/>
  <c r="AI241" i="1"/>
  <c r="AI243" i="1" s="1"/>
  <c r="BZ234" i="1"/>
  <c r="BY256" i="1"/>
  <c r="AF278" i="1"/>
  <c r="BK353" i="1"/>
  <c r="CB201" i="1"/>
  <c r="CB180" i="1"/>
  <c r="CB179" i="1"/>
  <c r="BL353" i="1" s="1"/>
  <c r="BZ255" i="1"/>
  <c r="BP351" i="1" s="1"/>
  <c r="AI283" i="1"/>
  <c r="AI261" i="1"/>
  <c r="AI262" i="1" s="1"/>
  <c r="AI264" i="1" s="1"/>
  <c r="BX277" i="1"/>
  <c r="BX279" i="1" s="1"/>
  <c r="BQ349" i="1" s="1"/>
  <c r="BY289" i="1"/>
  <c r="BY290" i="1" s="1"/>
  <c r="BK309" i="1"/>
  <c r="AJ180" i="1"/>
  <c r="AJ179" i="1"/>
  <c r="BL309" i="1" s="1"/>
  <c r="CA241" i="1"/>
  <c r="CA243" i="1" s="1"/>
  <c r="AF289" i="1"/>
  <c r="AF291" i="1"/>
  <c r="AJ52" i="1"/>
  <c r="AJ53" i="1" s="1"/>
  <c r="AJ40" i="1"/>
  <c r="CB239" i="1"/>
  <c r="CB229" i="1"/>
  <c r="CB230" i="1" s="1"/>
  <c r="CB232" i="1" s="1"/>
  <c r="CB177" i="1"/>
  <c r="CB176" i="1"/>
  <c r="BZ276" i="1"/>
  <c r="BZ273" i="1"/>
  <c r="BZ275" i="1" s="1"/>
  <c r="AH265" i="1"/>
  <c r="AH266" i="1" s="1"/>
  <c r="AI251" i="1"/>
  <c r="AI252" i="1" s="1"/>
  <c r="AI254" i="1" s="1"/>
  <c r="AI271" i="1"/>
  <c r="BX290" i="1"/>
  <c r="BY276" i="1"/>
  <c r="EO193" i="1"/>
  <c r="EO194" i="1"/>
  <c r="CA233" i="1"/>
  <c r="BN352" i="1" s="1"/>
  <c r="AJ229" i="1"/>
  <c r="AJ239" i="1"/>
  <c r="AJ176" i="1"/>
  <c r="AJ177" i="1"/>
  <c r="DA228" i="1"/>
  <c r="DA238" i="1"/>
  <c r="DA282" i="1"/>
  <c r="DA270" i="1"/>
  <c r="DA250" i="1"/>
  <c r="DA260" i="1"/>
  <c r="CA198" i="1"/>
  <c r="CA200" i="1" s="1"/>
  <c r="BM352" i="1" s="1"/>
  <c r="AH288" i="1"/>
  <c r="AH285" i="1"/>
  <c r="AH287" i="1" s="1"/>
  <c r="CU15" i="1"/>
  <c r="BZ247" i="1"/>
  <c r="BO351" i="1" s="1"/>
  <c r="BZ245" i="1"/>
  <c r="BZ246" i="1" s="1"/>
  <c r="CA271" i="1"/>
  <c r="CA251" i="1"/>
  <c r="CA252" i="1" s="1"/>
  <c r="CA254" i="1" s="1"/>
  <c r="CE100" i="1"/>
  <c r="CE86" i="1"/>
  <c r="CC175" i="1"/>
  <c r="CC178" i="1"/>
  <c r="FF89" i="1"/>
  <c r="FF91" i="1" s="1"/>
  <c r="FF94" i="1" s="1"/>
  <c r="FF98" i="1" s="1"/>
  <c r="AL89" i="1"/>
  <c r="AK91" i="1"/>
  <c r="AK94" i="1" s="1"/>
  <c r="AK98" i="1" s="1"/>
  <c r="AK175" i="1" s="1"/>
  <c r="AK35" i="1"/>
  <c r="ES89" i="1"/>
  <c r="AF290" i="1"/>
  <c r="BY245" i="1"/>
  <c r="BY246" i="1" s="1"/>
  <c r="BZ265" i="1"/>
  <c r="BZ266" i="1"/>
  <c r="CD99" i="1"/>
  <c r="CD94" i="1"/>
  <c r="CD98" i="1" s="1"/>
  <c r="AH246" i="1"/>
  <c r="DG212" i="1"/>
  <c r="BX278" i="1"/>
  <c r="AG278" i="1"/>
  <c r="EO12" i="1"/>
  <c r="FB12" i="1" s="1"/>
  <c r="CD175" i="1" l="1"/>
  <c r="CD178" i="1"/>
  <c r="AK37" i="1"/>
  <c r="ES35" i="1"/>
  <c r="ES37" i="1" s="1"/>
  <c r="ES40" i="1" s="1"/>
  <c r="CE99" i="1"/>
  <c r="CE94" i="1"/>
  <c r="CE98" i="1" s="1"/>
  <c r="AH289" i="1"/>
  <c r="AH291" i="1" s="1"/>
  <c r="AJ230" i="1"/>
  <c r="AJ232" i="1" s="1"/>
  <c r="AI273" i="1"/>
  <c r="AI275" i="1" s="1"/>
  <c r="AH277" i="1"/>
  <c r="AH279" i="1" s="1"/>
  <c r="BQ307" i="1" s="1"/>
  <c r="CG21" i="1"/>
  <c r="CG28" i="1" s="1"/>
  <c r="CG32" i="1" s="1"/>
  <c r="EW11" i="1"/>
  <c r="EW21" i="1" s="1"/>
  <c r="EW28" i="1" s="1"/>
  <c r="EW32" i="1" s="1"/>
  <c r="CA285" i="1"/>
  <c r="CA287" i="1" s="1"/>
  <c r="AK229" i="1"/>
  <c r="AK239" i="1"/>
  <c r="ES175" i="1"/>
  <c r="AK177" i="1"/>
  <c r="AK176" i="1"/>
  <c r="AJ271" i="1"/>
  <c r="AJ251" i="1"/>
  <c r="AJ252" i="1" s="1"/>
  <c r="AJ254" i="1" s="1"/>
  <c r="BY277" i="1"/>
  <c r="BY279" i="1"/>
  <c r="BQ350" i="1" s="1"/>
  <c r="AI255" i="1"/>
  <c r="BP308" i="1" s="1"/>
  <c r="BY291" i="1"/>
  <c r="CF100" i="1"/>
  <c r="CF86" i="1"/>
  <c r="DH212" i="1"/>
  <c r="AL91" i="1"/>
  <c r="AL94" i="1" s="1"/>
  <c r="AL98" i="1" s="1"/>
  <c r="AL175" i="1" s="1"/>
  <c r="AM89" i="1"/>
  <c r="AL35" i="1"/>
  <c r="CA255" i="1"/>
  <c r="BP352" i="1" s="1"/>
  <c r="AJ283" i="1"/>
  <c r="AJ261" i="1"/>
  <c r="AJ262" i="1" s="1"/>
  <c r="AJ264" i="1" s="1"/>
  <c r="CB233" i="1"/>
  <c r="BN353" i="1" s="1"/>
  <c r="AI265" i="1"/>
  <c r="AI266" i="1" s="1"/>
  <c r="CB198" i="1"/>
  <c r="CB200" i="1" s="1"/>
  <c r="BM353" i="1" s="1"/>
  <c r="AG289" i="1"/>
  <c r="AG290" i="1" s="1"/>
  <c r="FJ65" i="1"/>
  <c r="CG75" i="1"/>
  <c r="CH65" i="1"/>
  <c r="CH11" i="1" s="1"/>
  <c r="EW65" i="1"/>
  <c r="CW69" i="1"/>
  <c r="CW15" i="1"/>
  <c r="AI233" i="1"/>
  <c r="BN308" i="1" s="1"/>
  <c r="CA273" i="1"/>
  <c r="CA275" i="1" s="1"/>
  <c r="CA234" i="1"/>
  <c r="CB244" i="1"/>
  <c r="CB241" i="1"/>
  <c r="CB243" i="1" s="1"/>
  <c r="AI285" i="1"/>
  <c r="AI287" i="1" s="1"/>
  <c r="DB238" i="1"/>
  <c r="DB228" i="1"/>
  <c r="DB250" i="1"/>
  <c r="DB270" i="1"/>
  <c r="DB260" i="1"/>
  <c r="DB282" i="1"/>
  <c r="ES131" i="1"/>
  <c r="ES91" i="1"/>
  <c r="ES94" i="1" s="1"/>
  <c r="ES98" i="1" s="1"/>
  <c r="BK354" i="1"/>
  <c r="CC201" i="1"/>
  <c r="CC180" i="1"/>
  <c r="CC179" i="1"/>
  <c r="BL354" i="1" s="1"/>
  <c r="FG292" i="1"/>
  <c r="FG270" i="1"/>
  <c r="FB186" i="1"/>
  <c r="FB187" i="1" s="1"/>
  <c r="EO196" i="1"/>
  <c r="BZ278" i="1"/>
  <c r="CB283" i="1"/>
  <c r="CB261" i="1"/>
  <c r="CB262" i="1" s="1"/>
  <c r="CB264" i="1" s="1"/>
  <c r="CA244" i="1"/>
  <c r="BZ256" i="1"/>
  <c r="AI244" i="1"/>
  <c r="BY247" i="1"/>
  <c r="BO350" i="1" s="1"/>
  <c r="AK178" i="1"/>
  <c r="CC239" i="1"/>
  <c r="CC229" i="1"/>
  <c r="CC230" i="1" s="1"/>
  <c r="CC232" i="1" s="1"/>
  <c r="CC176" i="1"/>
  <c r="CC177" i="1"/>
  <c r="AH290" i="1"/>
  <c r="AJ244" i="1"/>
  <c r="AJ241" i="1"/>
  <c r="AJ243" i="1" s="1"/>
  <c r="BZ277" i="1"/>
  <c r="BZ279" i="1" s="1"/>
  <c r="BQ351" i="1" s="1"/>
  <c r="CB271" i="1"/>
  <c r="CB251" i="1"/>
  <c r="CB252" i="1" s="1"/>
  <c r="CB254" i="1" s="1"/>
  <c r="BY278" i="1"/>
  <c r="AH278" i="1"/>
  <c r="CA266" i="1"/>
  <c r="CA265" i="1"/>
  <c r="AH234" i="1"/>
  <c r="BZ288" i="1"/>
  <c r="DD214" i="1"/>
  <c r="DC3" i="1"/>
  <c r="DC217" i="1"/>
  <c r="CH21" i="1" l="1"/>
  <c r="CH28" i="1" s="1"/>
  <c r="CH32" i="1" s="1"/>
  <c r="CB265" i="1"/>
  <c r="CB266" i="1"/>
  <c r="CB247" i="1"/>
  <c r="BO353" i="1" s="1"/>
  <c r="CB245" i="1"/>
  <c r="FJ75" i="1"/>
  <c r="FJ82" i="1" s="1"/>
  <c r="CG82" i="1"/>
  <c r="AJ285" i="1"/>
  <c r="AJ287" i="1" s="1"/>
  <c r="AL229" i="1"/>
  <c r="AL239" i="1"/>
  <c r="AL177" i="1"/>
  <c r="AL176" i="1"/>
  <c r="CG51" i="1"/>
  <c r="CG53" i="1" s="1"/>
  <c r="CG40" i="1"/>
  <c r="CD239" i="1"/>
  <c r="CD229" i="1"/>
  <c r="CD230" i="1" s="1"/>
  <c r="CD232" i="1" s="1"/>
  <c r="CD177" i="1"/>
  <c r="CD176" i="1"/>
  <c r="BZ291" i="1"/>
  <c r="BZ289" i="1"/>
  <c r="CB255" i="1"/>
  <c r="BP353" i="1" s="1"/>
  <c r="CB256" i="1"/>
  <c r="AI245" i="1"/>
  <c r="AI246" i="1" s="1"/>
  <c r="CB288" i="1"/>
  <c r="CB285" i="1"/>
  <c r="CB287" i="1" s="1"/>
  <c r="CC198" i="1"/>
  <c r="CC200" i="1" s="1"/>
  <c r="BM354" i="1" s="1"/>
  <c r="CA276" i="1"/>
  <c r="CX69" i="1"/>
  <c r="CX15" i="1" s="1"/>
  <c r="CA256" i="1"/>
  <c r="AK244" i="1"/>
  <c r="ES239" i="1"/>
  <c r="AK241" i="1"/>
  <c r="AI276" i="1"/>
  <c r="CE175" i="1"/>
  <c r="CE178" i="1"/>
  <c r="CB276" i="1"/>
  <c r="CB273" i="1"/>
  <c r="CB275" i="1" s="1"/>
  <c r="CC233" i="1"/>
  <c r="BN354" i="1" s="1"/>
  <c r="EW107" i="1"/>
  <c r="EW75" i="1"/>
  <c r="EW82" i="1" s="1"/>
  <c r="AL178" i="1"/>
  <c r="DI212" i="1"/>
  <c r="AJ256" i="1"/>
  <c r="AJ255" i="1"/>
  <c r="BP309" i="1" s="1"/>
  <c r="AK283" i="1"/>
  <c r="AK261" i="1"/>
  <c r="ES176" i="1"/>
  <c r="ES229" i="1"/>
  <c r="AK230" i="1"/>
  <c r="AJ233" i="1"/>
  <c r="BN309" i="1" s="1"/>
  <c r="AJ234" i="1"/>
  <c r="DC238" i="1"/>
  <c r="DC228" i="1"/>
  <c r="DC270" i="1"/>
  <c r="DC250" i="1"/>
  <c r="DC260" i="1"/>
  <c r="DC282" i="1"/>
  <c r="CC244" i="1"/>
  <c r="CC241" i="1"/>
  <c r="CC243" i="1" s="1"/>
  <c r="AI288" i="1"/>
  <c r="AG291" i="1"/>
  <c r="CB234" i="1"/>
  <c r="AL37" i="1"/>
  <c r="CF99" i="1"/>
  <c r="CF94" i="1"/>
  <c r="CF98" i="1" s="1"/>
  <c r="AJ273" i="1"/>
  <c r="AJ275" i="1" s="1"/>
  <c r="AK271" i="1"/>
  <c r="AK251" i="1"/>
  <c r="ES177" i="1"/>
  <c r="BZ290" i="1"/>
  <c r="CC271" i="1"/>
  <c r="CC251" i="1"/>
  <c r="CC252" i="1" s="1"/>
  <c r="CC254" i="1" s="1"/>
  <c r="BK310" i="1"/>
  <c r="ES178" i="1"/>
  <c r="AK180" i="1"/>
  <c r="ES180" i="1" s="1"/>
  <c r="AK179" i="1"/>
  <c r="AI234" i="1"/>
  <c r="AI256" i="1"/>
  <c r="CA288" i="1"/>
  <c r="AK52" i="1"/>
  <c r="AK40" i="1"/>
  <c r="AK55" i="1" s="1"/>
  <c r="AJ245" i="1"/>
  <c r="AJ247" i="1"/>
  <c r="BO309" i="1" s="1"/>
  <c r="DE214" i="1"/>
  <c r="DD3" i="1"/>
  <c r="DD217" i="1"/>
  <c r="AJ246" i="1"/>
  <c r="CC283" i="1"/>
  <c r="CC261" i="1"/>
  <c r="CC262" i="1" s="1"/>
  <c r="CC264" i="1" s="1"/>
  <c r="CA247" i="1"/>
  <c r="BO352" i="1" s="1"/>
  <c r="CA245" i="1"/>
  <c r="CA246" i="1" s="1"/>
  <c r="CB246" i="1"/>
  <c r="CI65" i="1"/>
  <c r="CI11" i="1"/>
  <c r="CI21" i="1" s="1"/>
  <c r="CI28" i="1" s="1"/>
  <c r="CI32" i="1" s="1"/>
  <c r="CH75" i="1"/>
  <c r="CH82" i="1" s="1"/>
  <c r="AJ265" i="1"/>
  <c r="AJ266" i="1"/>
  <c r="AM91" i="1"/>
  <c r="AM94" i="1" s="1"/>
  <c r="AM98" i="1" s="1"/>
  <c r="AM175" i="1" s="1"/>
  <c r="AM35" i="1"/>
  <c r="AM37" i="1" s="1"/>
  <c r="AN89" i="1"/>
  <c r="AM178" i="1"/>
  <c r="EW51" i="1"/>
  <c r="EW53" i="1" s="1"/>
  <c r="EW40" i="1"/>
  <c r="BK355" i="1"/>
  <c r="CD201" i="1"/>
  <c r="CD179" i="1"/>
  <c r="BL355" i="1" s="1"/>
  <c r="CD180" i="1"/>
  <c r="CD198" i="1" s="1"/>
  <c r="CD200" i="1" s="1"/>
  <c r="BM355" i="1" s="1"/>
  <c r="AM52" i="1" l="1"/>
  <c r="AM53" i="1" s="1"/>
  <c r="AM40" i="1"/>
  <c r="CI51" i="1"/>
  <c r="CI53" i="1" s="1"/>
  <c r="CI40" i="1"/>
  <c r="DD238" i="1"/>
  <c r="DD228" i="1"/>
  <c r="DD260" i="1"/>
  <c r="DD250" i="1"/>
  <c r="DD270" i="1"/>
  <c r="DD282" i="1"/>
  <c r="AK53" i="1"/>
  <c r="ES52" i="1"/>
  <c r="ES53" i="1" s="1"/>
  <c r="ES136" i="1" s="1"/>
  <c r="ES251" i="1"/>
  <c r="AK252" i="1"/>
  <c r="AL52" i="1"/>
  <c r="AL40" i="1"/>
  <c r="CB277" i="1"/>
  <c r="CB279" i="1" s="1"/>
  <c r="BQ353" i="1" s="1"/>
  <c r="CA277" i="1"/>
  <c r="CA279" i="1" s="1"/>
  <c r="BQ352" i="1" s="1"/>
  <c r="CB291" i="1"/>
  <c r="CB289" i="1"/>
  <c r="CD241" i="1"/>
  <c r="CD243" i="1" s="1"/>
  <c r="AL283" i="1"/>
  <c r="AL261" i="1"/>
  <c r="AL262" i="1" s="1"/>
  <c r="AL264" i="1" s="1"/>
  <c r="AM239" i="1"/>
  <c r="AM229" i="1"/>
  <c r="AM177" i="1"/>
  <c r="AM176" i="1"/>
  <c r="CJ65" i="1"/>
  <c r="CJ11" i="1"/>
  <c r="CJ21" i="1" s="1"/>
  <c r="CJ28" i="1" s="1"/>
  <c r="CJ32" i="1" s="1"/>
  <c r="CI75" i="1"/>
  <c r="CI82" i="1" s="1"/>
  <c r="BL310" i="1"/>
  <c r="ES179" i="1"/>
  <c r="CC255" i="1"/>
  <c r="BP354" i="1" s="1"/>
  <c r="ES271" i="1"/>
  <c r="AK273" i="1"/>
  <c r="AK276" i="1" s="1"/>
  <c r="ES244" i="1"/>
  <c r="CD283" i="1"/>
  <c r="CD261" i="1"/>
  <c r="CD262" i="1" s="1"/>
  <c r="CD264" i="1" s="1"/>
  <c r="AL271" i="1"/>
  <c r="AL251" i="1"/>
  <c r="AL252" i="1" s="1"/>
  <c r="AL254" i="1" s="1"/>
  <c r="AJ288" i="1"/>
  <c r="DF214" i="1"/>
  <c r="DE3" i="1"/>
  <c r="DE217" i="1"/>
  <c r="CC273" i="1"/>
  <c r="CC275" i="1" s="1"/>
  <c r="DJ212" i="1"/>
  <c r="BK356" i="1"/>
  <c r="CE201" i="1"/>
  <c r="CE180" i="1"/>
  <c r="CE179" i="1"/>
  <c r="BL356" i="1" s="1"/>
  <c r="AI247" i="1"/>
  <c r="BO308" i="1" s="1"/>
  <c r="CD271" i="1"/>
  <c r="CD251" i="1"/>
  <c r="CD252" i="1" s="1"/>
  <c r="CD254" i="1" s="1"/>
  <c r="CG100" i="1"/>
  <c r="CG86" i="1"/>
  <c r="CC265" i="1"/>
  <c r="CC266" i="1" s="1"/>
  <c r="CA291" i="1"/>
  <c r="CA289" i="1"/>
  <c r="AJ276" i="1"/>
  <c r="ES261" i="1"/>
  <c r="AK262" i="1"/>
  <c r="BK311" i="1"/>
  <c r="AL180" i="1"/>
  <c r="AL179" i="1"/>
  <c r="BL311" i="1" s="1"/>
  <c r="CE239" i="1"/>
  <c r="CE229" i="1"/>
  <c r="CE230" i="1" s="1"/>
  <c r="CE232" i="1" s="1"/>
  <c r="CE176" i="1"/>
  <c r="CE177" i="1"/>
  <c r="FJ86" i="1"/>
  <c r="FJ100" i="1"/>
  <c r="CH51" i="1"/>
  <c r="CH53" i="1" s="1"/>
  <c r="CH40" i="1"/>
  <c r="BK312" i="1"/>
  <c r="AM180" i="1"/>
  <c r="AM179" i="1"/>
  <c r="BL312" i="1" s="1"/>
  <c r="CH86" i="1"/>
  <c r="CH100" i="1"/>
  <c r="CC288" i="1"/>
  <c r="CC285" i="1"/>
  <c r="CC287" i="1" s="1"/>
  <c r="CA290" i="1"/>
  <c r="CF175" i="1"/>
  <c r="CF178" i="1"/>
  <c r="AK288" i="1"/>
  <c r="ES283" i="1"/>
  <c r="AK285" i="1"/>
  <c r="EW86" i="1"/>
  <c r="EW100" i="1"/>
  <c r="CC234" i="1"/>
  <c r="AI277" i="1"/>
  <c r="AI278" i="1" s="1"/>
  <c r="AL244" i="1"/>
  <c r="AL241" i="1"/>
  <c r="AL243" i="1" s="1"/>
  <c r="CA278" i="1"/>
  <c r="AN91" i="1"/>
  <c r="AN94" i="1" s="1"/>
  <c r="AN98" i="1" s="1"/>
  <c r="AN175" i="1" s="1"/>
  <c r="AO89" i="1"/>
  <c r="AN35" i="1"/>
  <c r="AN37" i="1" s="1"/>
  <c r="AI289" i="1"/>
  <c r="AI290" i="1" s="1"/>
  <c r="CC245" i="1"/>
  <c r="CC246" i="1" s="1"/>
  <c r="CC247" i="1"/>
  <c r="BO354" i="1" s="1"/>
  <c r="ES230" i="1"/>
  <c r="AK232" i="1"/>
  <c r="CB278" i="1"/>
  <c r="ES241" i="1"/>
  <c r="AK243" i="1"/>
  <c r="CY69" i="1"/>
  <c r="CY15" i="1"/>
  <c r="CB290" i="1"/>
  <c r="CD233" i="1"/>
  <c r="BN355" i="1" s="1"/>
  <c r="CD234" i="1"/>
  <c r="AL230" i="1"/>
  <c r="AL232" i="1" s="1"/>
  <c r="ES276" i="1" l="1"/>
  <c r="AI291" i="1"/>
  <c r="AN239" i="1"/>
  <c r="AN229" i="1"/>
  <c r="AN177" i="1"/>
  <c r="AN176" i="1"/>
  <c r="ES285" i="1"/>
  <c r="AK287" i="1"/>
  <c r="CE271" i="1"/>
  <c r="CE251" i="1"/>
  <c r="CE252" i="1" s="1"/>
  <c r="CE254" i="1" s="1"/>
  <c r="CC276" i="1"/>
  <c r="CJ51" i="1"/>
  <c r="CJ53" i="1" s="1"/>
  <c r="CJ40" i="1"/>
  <c r="AM271" i="1"/>
  <c r="AM251" i="1"/>
  <c r="AM252" i="1" s="1"/>
  <c r="AM254" i="1" s="1"/>
  <c r="AL265" i="1"/>
  <c r="AL266" i="1"/>
  <c r="ES252" i="1"/>
  <c r="AK254" i="1"/>
  <c r="AK246" i="1"/>
  <c r="ES246" i="1" s="1"/>
  <c r="ES243" i="1"/>
  <c r="AI279" i="1"/>
  <c r="BQ308" i="1" s="1"/>
  <c r="CE283" i="1"/>
  <c r="CE261" i="1"/>
  <c r="CE262" i="1" s="1"/>
  <c r="CE264" i="1" s="1"/>
  <c r="AJ291" i="1"/>
  <c r="AJ289" i="1"/>
  <c r="AJ290" i="1" s="1"/>
  <c r="AK245" i="1"/>
  <c r="CK65" i="1"/>
  <c r="CK11" i="1"/>
  <c r="CJ75" i="1"/>
  <c r="CJ82" i="1" s="1"/>
  <c r="AL285" i="1"/>
  <c r="AL287" i="1" s="1"/>
  <c r="AK289" i="1"/>
  <c r="ES289" i="1" s="1"/>
  <c r="ES288" i="1"/>
  <c r="BK357" i="1"/>
  <c r="CF201" i="1"/>
  <c r="CF180" i="1"/>
  <c r="CF179" i="1"/>
  <c r="BL357" i="1" s="1"/>
  <c r="CC289" i="1"/>
  <c r="CC290" i="1" s="1"/>
  <c r="FJ99" i="1"/>
  <c r="FJ94" i="1"/>
  <c r="FJ98" i="1" s="1"/>
  <c r="CD255" i="1"/>
  <c r="BP355" i="1" s="1"/>
  <c r="CD256" i="1"/>
  <c r="DK212" i="1"/>
  <c r="DE228" i="1"/>
  <c r="DE238" i="1"/>
  <c r="DE260" i="1"/>
  <c r="DE250" i="1"/>
  <c r="DE282" i="1"/>
  <c r="DE270" i="1"/>
  <c r="AL255" i="1"/>
  <c r="BP311" i="1" s="1"/>
  <c r="AL256" i="1"/>
  <c r="ES232" i="1"/>
  <c r="AK233" i="1"/>
  <c r="AL233" i="1"/>
  <c r="BN311" i="1" s="1"/>
  <c r="AN178" i="1"/>
  <c r="CF229" i="1"/>
  <c r="CF230" i="1" s="1"/>
  <c r="CF232" i="1" s="1"/>
  <c r="CF239" i="1"/>
  <c r="CF177" i="1"/>
  <c r="CF176" i="1"/>
  <c r="CD273" i="1"/>
  <c r="CD275" i="1" s="1"/>
  <c r="CE198" i="1"/>
  <c r="CE200" i="1" s="1"/>
  <c r="BM356" i="1" s="1"/>
  <c r="AL276" i="1"/>
  <c r="AL273" i="1"/>
  <c r="AL275" i="1" s="1"/>
  <c r="CC256" i="1"/>
  <c r="AM230" i="1"/>
  <c r="AM232" i="1" s="1"/>
  <c r="CD244" i="1"/>
  <c r="CZ69" i="1"/>
  <c r="CZ15" i="1" s="1"/>
  <c r="AN52" i="1"/>
  <c r="AN53" i="1" s="1"/>
  <c r="AN40" i="1"/>
  <c r="AL245" i="1"/>
  <c r="AL246" i="1" s="1"/>
  <c r="AL247" i="1"/>
  <c r="BO311" i="1" s="1"/>
  <c r="CE233" i="1"/>
  <c r="BN356" i="1" s="1"/>
  <c r="DG214" i="1"/>
  <c r="DF217" i="1"/>
  <c r="CD266" i="1"/>
  <c r="CD265" i="1"/>
  <c r="CI86" i="1"/>
  <c r="CI100" i="1"/>
  <c r="AM241" i="1"/>
  <c r="AM243" i="1" s="1"/>
  <c r="AP89" i="1"/>
  <c r="AO35" i="1"/>
  <c r="AO37" i="1" s="1"/>
  <c r="AO91" i="1"/>
  <c r="AO94" i="1" s="1"/>
  <c r="AO98" i="1" s="1"/>
  <c r="AO175" i="1" s="1"/>
  <c r="AO178" i="1"/>
  <c r="EW99" i="1"/>
  <c r="EW94" i="1"/>
  <c r="EW98" i="1" s="1"/>
  <c r="EW136" i="1" s="1"/>
  <c r="CH99" i="1"/>
  <c r="CH94" i="1"/>
  <c r="CH98" i="1" s="1"/>
  <c r="CE241" i="1"/>
  <c r="CE243" i="1" s="1"/>
  <c r="ES262" i="1"/>
  <c r="AK264" i="1"/>
  <c r="AJ277" i="1"/>
  <c r="AJ278" i="1" s="1"/>
  <c r="AJ279" i="1"/>
  <c r="BQ309" i="1" s="1"/>
  <c r="CG99" i="1"/>
  <c r="CG94" i="1"/>
  <c r="CG98" i="1" s="1"/>
  <c r="CD285" i="1"/>
  <c r="CD287" i="1" s="1"/>
  <c r="ES273" i="1"/>
  <c r="AK275" i="1"/>
  <c r="AM283" i="1"/>
  <c r="AM261" i="1"/>
  <c r="AM262" i="1" s="1"/>
  <c r="AM264" i="1" s="1"/>
  <c r="AL53" i="1"/>
  <c r="ES275" i="1" l="1"/>
  <c r="CF233" i="1"/>
  <c r="BN357" i="1" s="1"/>
  <c r="BN310" i="1"/>
  <c r="ES233" i="1"/>
  <c r="EY270" i="1"/>
  <c r="AK255" i="1"/>
  <c r="ES254" i="1"/>
  <c r="CE276" i="1"/>
  <c r="CE273" i="1"/>
  <c r="CE275" i="1" s="1"/>
  <c r="ES264" i="1"/>
  <c r="AK265" i="1"/>
  <c r="ES265" i="1" s="1"/>
  <c r="DF228" i="1"/>
  <c r="DF238" i="1"/>
  <c r="DF270" i="1"/>
  <c r="DF250" i="1"/>
  <c r="DF260" i="1"/>
  <c r="DF282" i="1"/>
  <c r="CD245" i="1"/>
  <c r="CD247" i="1" s="1"/>
  <c r="BO355" i="1" s="1"/>
  <c r="CD276" i="1"/>
  <c r="CF283" i="1"/>
  <c r="CF261" i="1"/>
  <c r="CF262" i="1" s="1"/>
  <c r="CF264" i="1" s="1"/>
  <c r="EY282" i="1"/>
  <c r="CJ86" i="1"/>
  <c r="CJ100" i="1"/>
  <c r="AK290" i="1"/>
  <c r="ES290" i="1" s="1"/>
  <c r="ES287" i="1"/>
  <c r="BK314" i="1"/>
  <c r="AO180" i="1"/>
  <c r="AO179" i="1"/>
  <c r="BL314" i="1" s="1"/>
  <c r="DH214" i="1"/>
  <c r="DG217" i="1"/>
  <c r="DA69" i="1"/>
  <c r="DA15" i="1"/>
  <c r="AM233" i="1"/>
  <c r="BN312" i="1" s="1"/>
  <c r="AL279" i="1"/>
  <c r="BQ311" i="1" s="1"/>
  <c r="AL277" i="1"/>
  <c r="AL278" i="1" s="1"/>
  <c r="CF271" i="1"/>
  <c r="CF251" i="1"/>
  <c r="CF252" i="1" s="1"/>
  <c r="CF254" i="1" s="1"/>
  <c r="BK313" i="1"/>
  <c r="ES181" i="1"/>
  <c r="AN180" i="1"/>
  <c r="ES182" i="1" s="1"/>
  <c r="AN179" i="1"/>
  <c r="BL313" i="1" s="1"/>
  <c r="EY250" i="1"/>
  <c r="CK21" i="1"/>
  <c r="CK28" i="1" s="1"/>
  <c r="CK32" i="1" s="1"/>
  <c r="CC277" i="1"/>
  <c r="CC278" i="1" s="1"/>
  <c r="AN230" i="1"/>
  <c r="AN232" i="1" s="1"/>
  <c r="CG175" i="1"/>
  <c r="CG178" i="1"/>
  <c r="CD288" i="1"/>
  <c r="CE244" i="1"/>
  <c r="AO229" i="1"/>
  <c r="AO239" i="1"/>
  <c r="AO176" i="1"/>
  <c r="AO177" i="1"/>
  <c r="EY260" i="1"/>
  <c r="AL288" i="1"/>
  <c r="CL65" i="1"/>
  <c r="CL11" i="1"/>
  <c r="CL21" i="1" s="1"/>
  <c r="CL28" i="1" s="1"/>
  <c r="CL32" i="1" s="1"/>
  <c r="CK75" i="1"/>
  <c r="CK82" i="1" s="1"/>
  <c r="CE266" i="1"/>
  <c r="CE265" i="1"/>
  <c r="AN241" i="1"/>
  <c r="AN243" i="1" s="1"/>
  <c r="AK277" i="1"/>
  <c r="AM266" i="1"/>
  <c r="AM265" i="1"/>
  <c r="CH175" i="1"/>
  <c r="CH178" i="1"/>
  <c r="AO52" i="1"/>
  <c r="AO40" i="1"/>
  <c r="AL234" i="1"/>
  <c r="EY238" i="1"/>
  <c r="DL212" i="1"/>
  <c r="CF198" i="1"/>
  <c r="CF200" i="1" s="1"/>
  <c r="BM357" i="1" s="1"/>
  <c r="ES245" i="1"/>
  <c r="AK247" i="1"/>
  <c r="BO310" i="1" s="1"/>
  <c r="CE285" i="1"/>
  <c r="CE287" i="1" s="1"/>
  <c r="AM255" i="1"/>
  <c r="BP312" i="1" s="1"/>
  <c r="AN283" i="1"/>
  <c r="AN261" i="1"/>
  <c r="AN262" i="1" s="1"/>
  <c r="AN264" i="1" s="1"/>
  <c r="CI99" i="1"/>
  <c r="CI94" i="1"/>
  <c r="CI98" i="1" s="1"/>
  <c r="AM288" i="1"/>
  <c r="AM285" i="1"/>
  <c r="AM287" i="1" s="1"/>
  <c r="AQ89" i="1"/>
  <c r="AP91" i="1"/>
  <c r="AP94" i="1" s="1"/>
  <c r="AP98" i="1" s="1"/>
  <c r="AP175" i="1" s="1"/>
  <c r="AP35" i="1"/>
  <c r="AP37" i="1" s="1"/>
  <c r="AP178" i="1"/>
  <c r="AM244" i="1"/>
  <c r="CE234" i="1"/>
  <c r="CF241" i="1"/>
  <c r="CF243" i="1" s="1"/>
  <c r="AK234" i="1"/>
  <c r="ES234" i="1" s="1"/>
  <c r="CD246" i="1"/>
  <c r="EY228" i="1"/>
  <c r="CC291" i="1"/>
  <c r="AK291" i="1"/>
  <c r="AM276" i="1"/>
  <c r="AM273" i="1"/>
  <c r="AM275" i="1" s="1"/>
  <c r="CE255" i="1"/>
  <c r="BP356" i="1" s="1"/>
  <c r="CE256" i="1"/>
  <c r="AN271" i="1"/>
  <c r="AN251" i="1"/>
  <c r="AN252" i="1" s="1"/>
  <c r="AN254" i="1" s="1"/>
  <c r="AN256" i="1" l="1"/>
  <c r="AN255" i="1"/>
  <c r="BP313" i="1" s="1"/>
  <c r="AM289" i="1"/>
  <c r="AM291" i="1" s="1"/>
  <c r="BK358" i="1"/>
  <c r="CG201" i="1"/>
  <c r="EW178" i="1"/>
  <c r="CG179" i="1"/>
  <c r="CG180" i="1"/>
  <c r="DI214" i="1"/>
  <c r="DH217" i="1"/>
  <c r="CF288" i="1"/>
  <c r="CF285" i="1"/>
  <c r="CF287" i="1" s="1"/>
  <c r="CE277" i="1"/>
  <c r="CE279" i="1"/>
  <c r="BQ356" i="1" s="1"/>
  <c r="BK315" i="1"/>
  <c r="AP180" i="1"/>
  <c r="AP179" i="1"/>
  <c r="BL315" i="1" s="1"/>
  <c r="CI175" i="1"/>
  <c r="CI178" i="1"/>
  <c r="AM256" i="1"/>
  <c r="AO53" i="1"/>
  <c r="ES277" i="1"/>
  <c r="AK279" i="1"/>
  <c r="BQ310" i="1" s="1"/>
  <c r="CK100" i="1"/>
  <c r="CK86" i="1"/>
  <c r="CG229" i="1"/>
  <c r="CG239" i="1"/>
  <c r="EW175" i="1"/>
  <c r="CG177" i="1"/>
  <c r="CG176" i="1"/>
  <c r="CK51" i="1"/>
  <c r="CK53" i="1" s="1"/>
  <c r="CK40" i="1"/>
  <c r="CD277" i="1"/>
  <c r="CD279" i="1" s="1"/>
  <c r="BQ355" i="1" s="1"/>
  <c r="DM212" i="1"/>
  <c r="BK359" i="1"/>
  <c r="CH201" i="1"/>
  <c r="CH180" i="1"/>
  <c r="CH198" i="1" s="1"/>
  <c r="CH200" i="1" s="1"/>
  <c r="BM359" i="1" s="1"/>
  <c r="CH179" i="1"/>
  <c r="BL359" i="1" s="1"/>
  <c r="AO241" i="1"/>
  <c r="AO243" i="1" s="1"/>
  <c r="AN233" i="1"/>
  <c r="BN313" i="1" s="1"/>
  <c r="AN234" i="1"/>
  <c r="AM234" i="1"/>
  <c r="BP310" i="1"/>
  <c r="ES255" i="1"/>
  <c r="CF244" i="1"/>
  <c r="AP229" i="1"/>
  <c r="AP239" i="1"/>
  <c r="AP177" i="1"/>
  <c r="AP176" i="1"/>
  <c r="CE288" i="1"/>
  <c r="CH229" i="1"/>
  <c r="CH230" i="1" s="1"/>
  <c r="CH232" i="1" s="1"/>
  <c r="CH239" i="1"/>
  <c r="CH177" i="1"/>
  <c r="CH176" i="1"/>
  <c r="AN244" i="1"/>
  <c r="CL51" i="1"/>
  <c r="CL53" i="1" s="1"/>
  <c r="CL40" i="1"/>
  <c r="AO230" i="1"/>
  <c r="AO232" i="1" s="1"/>
  <c r="CF255" i="1"/>
  <c r="BP357" i="1" s="1"/>
  <c r="AK266" i="1"/>
  <c r="ES266" i="1" s="1"/>
  <c r="AK256" i="1"/>
  <c r="ES256" i="1" s="1"/>
  <c r="AK278" i="1"/>
  <c r="ES278" i="1" s="1"/>
  <c r="AP52" i="1"/>
  <c r="AP53" i="1" s="1"/>
  <c r="AP40" i="1"/>
  <c r="AR89" i="1"/>
  <c r="AQ91" i="1"/>
  <c r="AQ94" i="1" s="1"/>
  <c r="AQ98" i="1" s="1"/>
  <c r="AQ175" i="1" s="1"/>
  <c r="AQ35" i="1"/>
  <c r="AQ37" i="1" s="1"/>
  <c r="AQ178" i="1"/>
  <c r="AN265" i="1"/>
  <c r="AN266" i="1" s="1"/>
  <c r="CL75" i="1"/>
  <c r="CL82" i="1" s="1"/>
  <c r="CM65" i="1"/>
  <c r="CM11" i="1"/>
  <c r="CM21" i="1" s="1"/>
  <c r="CM28" i="1" s="1"/>
  <c r="CM32" i="1" s="1"/>
  <c r="AO271" i="1"/>
  <c r="AO251" i="1"/>
  <c r="AO252" i="1" s="1"/>
  <c r="AO254" i="1" s="1"/>
  <c r="CE247" i="1"/>
  <c r="BO356" i="1" s="1"/>
  <c r="CE245" i="1"/>
  <c r="CE246" i="1" s="1"/>
  <c r="CC279" i="1"/>
  <c r="BQ354" i="1" s="1"/>
  <c r="FE293" i="1"/>
  <c r="FE271" i="1"/>
  <c r="CF273" i="1"/>
  <c r="CF275" i="1" s="1"/>
  <c r="DB69" i="1"/>
  <c r="DB15" i="1" s="1"/>
  <c r="CF234" i="1"/>
  <c r="AN276" i="1"/>
  <c r="AN273" i="1"/>
  <c r="AN275" i="1" s="1"/>
  <c r="AM279" i="1"/>
  <c r="BQ312" i="1" s="1"/>
  <c r="AM277" i="1"/>
  <c r="AM278" i="1" s="1"/>
  <c r="AM245" i="1"/>
  <c r="AM247" i="1" s="1"/>
  <c r="BO312" i="1" s="1"/>
  <c r="AM290" i="1"/>
  <c r="AN285" i="1"/>
  <c r="AN287" i="1" s="1"/>
  <c r="AL291" i="1"/>
  <c r="AL289" i="1"/>
  <c r="AL290" i="1" s="1"/>
  <c r="AO283" i="1"/>
  <c r="AO261" i="1"/>
  <c r="AO262" i="1" s="1"/>
  <c r="AO264" i="1" s="1"/>
  <c r="CD289" i="1"/>
  <c r="CD290" i="1" s="1"/>
  <c r="DG228" i="1"/>
  <c r="DG238" i="1"/>
  <c r="DG282" i="1"/>
  <c r="DG250" i="1"/>
  <c r="DG270" i="1"/>
  <c r="DG260" i="1"/>
  <c r="CJ99" i="1"/>
  <c r="CJ94" i="1"/>
  <c r="CJ98" i="1" s="1"/>
  <c r="CF265" i="1"/>
  <c r="CF266" i="1"/>
  <c r="CE278" i="1"/>
  <c r="FE298" i="1" l="1"/>
  <c r="FE295" i="1"/>
  <c r="AO255" i="1"/>
  <c r="BP314" i="1" s="1"/>
  <c r="AR91" i="1"/>
  <c r="AR94" i="1" s="1"/>
  <c r="AR98" i="1" s="1"/>
  <c r="AR175" i="1" s="1"/>
  <c r="AS89" i="1"/>
  <c r="AR35" i="1"/>
  <c r="AR37" i="1" s="1"/>
  <c r="AR178" i="1"/>
  <c r="AP271" i="1"/>
  <c r="AP251" i="1"/>
  <c r="AP252" i="1" s="1"/>
  <c r="AP254" i="1" s="1"/>
  <c r="DN212" i="1"/>
  <c r="CG271" i="1"/>
  <c r="CG251" i="1"/>
  <c r="EW177" i="1"/>
  <c r="EW180" i="1"/>
  <c r="CG198" i="1"/>
  <c r="CG200" i="1" s="1"/>
  <c r="CD291" i="1"/>
  <c r="AM246" i="1"/>
  <c r="AO276" i="1"/>
  <c r="AO273" i="1"/>
  <c r="AO275" i="1" s="1"/>
  <c r="CF256" i="1"/>
  <c r="CK99" i="1"/>
  <c r="CK94" i="1"/>
  <c r="CK98" i="1" s="1"/>
  <c r="CF290" i="1"/>
  <c r="BL358" i="1"/>
  <c r="EW179" i="1"/>
  <c r="CD278" i="1"/>
  <c r="DC69" i="1"/>
  <c r="DC15" i="1"/>
  <c r="CH241" i="1"/>
  <c r="CH243" i="1" s="1"/>
  <c r="BK360" i="1"/>
  <c r="CI201" i="1"/>
  <c r="CI180" i="1"/>
  <c r="CI179" i="1"/>
  <c r="BL360" i="1" s="1"/>
  <c r="CF291" i="1"/>
  <c r="CF289" i="1"/>
  <c r="AO265" i="1"/>
  <c r="AO266" i="1" s="1"/>
  <c r="AN288" i="1"/>
  <c r="CM51" i="1"/>
  <c r="CM53" i="1" s="1"/>
  <c r="CM40" i="1"/>
  <c r="BK316" i="1"/>
  <c r="AQ180" i="1"/>
  <c r="AQ179" i="1"/>
  <c r="BL316" i="1" s="1"/>
  <c r="AN245" i="1"/>
  <c r="AN247" i="1" s="1"/>
  <c r="BO313" i="1" s="1"/>
  <c r="CH233" i="1"/>
  <c r="BN359" i="1" s="1"/>
  <c r="AP244" i="1"/>
  <c r="AP241" i="1"/>
  <c r="AP243" i="1" s="1"/>
  <c r="AO244" i="1"/>
  <c r="CI239" i="1"/>
  <c r="CI229" i="1"/>
  <c r="CI230" i="1" s="1"/>
  <c r="CI232" i="1" s="1"/>
  <c r="CI177" i="1"/>
  <c r="CI176" i="1"/>
  <c r="CJ175" i="1"/>
  <c r="CJ178" i="1"/>
  <c r="AO288" i="1"/>
  <c r="AO285" i="1"/>
  <c r="AO287" i="1" s="1"/>
  <c r="FE276" i="1"/>
  <c r="FE273" i="1"/>
  <c r="CN65" i="1"/>
  <c r="CM75" i="1"/>
  <c r="CM82" i="1" s="1"/>
  <c r="CN11" i="1"/>
  <c r="CN21" i="1" s="1"/>
  <c r="CN28" i="1" s="1"/>
  <c r="CN32" i="1" s="1"/>
  <c r="AQ52" i="1"/>
  <c r="AQ53" i="1" s="1"/>
  <c r="AQ40" i="1"/>
  <c r="AO234" i="1"/>
  <c r="AO233" i="1"/>
  <c r="BN314" i="1" s="1"/>
  <c r="CH283" i="1"/>
  <c r="CH261" i="1"/>
  <c r="CH262" i="1" s="1"/>
  <c r="CH264" i="1" s="1"/>
  <c r="CE291" i="1"/>
  <c r="CE289" i="1"/>
  <c r="CE290" i="1" s="1"/>
  <c r="AP230" i="1"/>
  <c r="AP232" i="1" s="1"/>
  <c r="EW239" i="1"/>
  <c r="CG241" i="1"/>
  <c r="CG244" i="1" s="1"/>
  <c r="DH238" i="1"/>
  <c r="DH228" i="1"/>
  <c r="DH250" i="1"/>
  <c r="DH282" i="1"/>
  <c r="DH270" i="1"/>
  <c r="DH260" i="1"/>
  <c r="AN277" i="1"/>
  <c r="AN278" i="1" s="1"/>
  <c r="CF276" i="1"/>
  <c r="CL100" i="1"/>
  <c r="CL86" i="1"/>
  <c r="AQ229" i="1"/>
  <c r="AQ239" i="1"/>
  <c r="AQ177" i="1"/>
  <c r="AQ176" i="1"/>
  <c r="CH271" i="1"/>
  <c r="CH251" i="1"/>
  <c r="CH252" i="1" s="1"/>
  <c r="CH254" i="1" s="1"/>
  <c r="AP283" i="1"/>
  <c r="AP261" i="1"/>
  <c r="AP262" i="1" s="1"/>
  <c r="AP264" i="1" s="1"/>
  <c r="CF245" i="1"/>
  <c r="CF246" i="1" s="1"/>
  <c r="CG283" i="1"/>
  <c r="CG261" i="1"/>
  <c r="EW176" i="1"/>
  <c r="EW229" i="1"/>
  <c r="CG230" i="1"/>
  <c r="DJ214" i="1"/>
  <c r="DI217" i="1"/>
  <c r="EW244" i="1" l="1"/>
  <c r="BK361" i="1"/>
  <c r="EW181" i="1"/>
  <c r="CJ201" i="1"/>
  <c r="CJ180" i="1"/>
  <c r="CJ179" i="1"/>
  <c r="BL361" i="1" s="1"/>
  <c r="AP245" i="1"/>
  <c r="AP247" i="1" s="1"/>
  <c r="BO315" i="1" s="1"/>
  <c r="AR52" i="1"/>
  <c r="AR40" i="1"/>
  <c r="AQ283" i="1"/>
  <c r="AQ261" i="1"/>
  <c r="AQ262" i="1" s="1"/>
  <c r="AQ264" i="1" s="1"/>
  <c r="CG288" i="1"/>
  <c r="EW283" i="1"/>
  <c r="CG285" i="1"/>
  <c r="CH276" i="1"/>
  <c r="CH273" i="1"/>
  <c r="CH275" i="1" s="1"/>
  <c r="CH265" i="1"/>
  <c r="CH266" i="1" s="1"/>
  <c r="CF247" i="1"/>
  <c r="BO357" i="1" s="1"/>
  <c r="AQ241" i="1"/>
  <c r="AQ243" i="1" s="1"/>
  <c r="AN279" i="1"/>
  <c r="BQ313" i="1" s="1"/>
  <c r="AN246" i="1"/>
  <c r="CH288" i="1"/>
  <c r="CH285" i="1"/>
  <c r="CH287" i="1" s="1"/>
  <c r="CJ239" i="1"/>
  <c r="CJ229" i="1"/>
  <c r="CJ230" i="1" s="1"/>
  <c r="CJ232" i="1" s="1"/>
  <c r="CJ176" i="1"/>
  <c r="CJ177" i="1"/>
  <c r="CI198" i="1"/>
  <c r="CI200" i="1" s="1"/>
  <c r="BM360" i="1" s="1"/>
  <c r="DO212" i="1"/>
  <c r="AS91" i="1"/>
  <c r="AS94" i="1" s="1"/>
  <c r="AS98" i="1" s="1"/>
  <c r="AS175" i="1" s="1"/>
  <c r="AT89" i="1"/>
  <c r="AS35" i="1"/>
  <c r="AS37" i="1" s="1"/>
  <c r="AS178" i="1"/>
  <c r="AP265" i="1"/>
  <c r="AP266" i="1" s="1"/>
  <c r="DK214" i="1"/>
  <c r="DJ217" i="1"/>
  <c r="EW230" i="1"/>
  <c r="CG232" i="1"/>
  <c r="AQ230" i="1"/>
  <c r="AQ232" i="1" s="1"/>
  <c r="AP233" i="1"/>
  <c r="BN315" i="1" s="1"/>
  <c r="CN51" i="1"/>
  <c r="CN53" i="1" s="1"/>
  <c r="CN40" i="1"/>
  <c r="CI233" i="1"/>
  <c r="BN360" i="1" s="1"/>
  <c r="CH234" i="1"/>
  <c r="AN289" i="1"/>
  <c r="AN291" i="1"/>
  <c r="CH244" i="1"/>
  <c r="AP255" i="1"/>
  <c r="BP315" i="1" s="1"/>
  <c r="AR239" i="1"/>
  <c r="AR229" i="1"/>
  <c r="AR177" i="1"/>
  <c r="AR176" i="1"/>
  <c r="BM358" i="1"/>
  <c r="EW194" i="1"/>
  <c r="EW251" i="1"/>
  <c r="CG252" i="1"/>
  <c r="AP273" i="1"/>
  <c r="AP275" i="1" s="1"/>
  <c r="AO256" i="1"/>
  <c r="AO289" i="1"/>
  <c r="AO290" i="1" s="1"/>
  <c r="AP285" i="1"/>
  <c r="AP287" i="1" s="1"/>
  <c r="AQ271" i="1"/>
  <c r="AQ251" i="1"/>
  <c r="AQ252" i="1" s="1"/>
  <c r="AQ254" i="1" s="1"/>
  <c r="CO65" i="1"/>
  <c r="CO11" i="1" s="1"/>
  <c r="CO21" i="1" s="1"/>
  <c r="CO28" i="1" s="1"/>
  <c r="CO32" i="1" s="1"/>
  <c r="CN75" i="1"/>
  <c r="CN82" i="1" s="1"/>
  <c r="CI283" i="1"/>
  <c r="CI261" i="1"/>
  <c r="CI262" i="1" s="1"/>
  <c r="CI264" i="1" s="1"/>
  <c r="AO245" i="1"/>
  <c r="AO246" i="1" s="1"/>
  <c r="DD69" i="1"/>
  <c r="DD15" i="1" s="1"/>
  <c r="CG276" i="1"/>
  <c r="EW271" i="1"/>
  <c r="CG273" i="1"/>
  <c r="CL94" i="1"/>
  <c r="CL98" i="1" s="1"/>
  <c r="CL99" i="1"/>
  <c r="EW241" i="1"/>
  <c r="CG243" i="1"/>
  <c r="CG245" i="1" s="1"/>
  <c r="CM86" i="1"/>
  <c r="CM100" i="1"/>
  <c r="CI244" i="1"/>
  <c r="CI241" i="1"/>
  <c r="CI243" i="1" s="1"/>
  <c r="DI238" i="1"/>
  <c r="DI228" i="1"/>
  <c r="DI270" i="1"/>
  <c r="DI250" i="1"/>
  <c r="DI260" i="1"/>
  <c r="DI282" i="1"/>
  <c r="EW261" i="1"/>
  <c r="CG262" i="1"/>
  <c r="CH255" i="1"/>
  <c r="BP359" i="1" s="1"/>
  <c r="CH256" i="1"/>
  <c r="CF277" i="1"/>
  <c r="CF279" i="1" s="1"/>
  <c r="BQ357" i="1" s="1"/>
  <c r="FE275" i="1"/>
  <c r="FE277" i="1"/>
  <c r="CI251" i="1"/>
  <c r="CI252" i="1" s="1"/>
  <c r="CI254" i="1" s="1"/>
  <c r="CI271" i="1"/>
  <c r="AP246" i="1"/>
  <c r="AN290" i="1"/>
  <c r="CK175" i="1"/>
  <c r="CK178" i="1"/>
  <c r="AO277" i="1"/>
  <c r="AO278" i="1" s="1"/>
  <c r="BK317" i="1"/>
  <c r="AR180" i="1"/>
  <c r="AR179" i="1"/>
  <c r="BL317" i="1" s="1"/>
  <c r="FE297" i="1"/>
  <c r="FE300" i="1" s="1"/>
  <c r="FE299" i="1"/>
  <c r="CO51" i="1" l="1"/>
  <c r="CO53" i="1" s="1"/>
  <c r="CO40" i="1"/>
  <c r="EW245" i="1"/>
  <c r="CG247" i="1"/>
  <c r="BO358" i="1" s="1"/>
  <c r="EW276" i="1"/>
  <c r="CI266" i="1"/>
  <c r="CI265" i="1"/>
  <c r="AR271" i="1"/>
  <c r="AR251" i="1"/>
  <c r="AR252" i="1" s="1"/>
  <c r="AR254" i="1" s="1"/>
  <c r="CC235" i="1"/>
  <c r="BW235" i="1"/>
  <c r="CB235" i="1"/>
  <c r="BV235" i="1"/>
  <c r="BZ235" i="1"/>
  <c r="CG235" i="1"/>
  <c r="BY235" i="1"/>
  <c r="EW232" i="1"/>
  <c r="CF235" i="1"/>
  <c r="BX235" i="1"/>
  <c r="CE235" i="1"/>
  <c r="CD235" i="1"/>
  <c r="CG233" i="1"/>
  <c r="CA235" i="1"/>
  <c r="BK318" i="1"/>
  <c r="AS180" i="1"/>
  <c r="AS179" i="1"/>
  <c r="BL318" i="1" s="1"/>
  <c r="CJ283" i="1"/>
  <c r="CJ261" i="1"/>
  <c r="CJ262" i="1" s="1"/>
  <c r="CJ264" i="1" s="1"/>
  <c r="CH291" i="1"/>
  <c r="CH289" i="1"/>
  <c r="EW288" i="1"/>
  <c r="AO279" i="1"/>
  <c r="BQ314" i="1" s="1"/>
  <c r="CI273" i="1"/>
  <c r="CI275" i="1" s="1"/>
  <c r="CI288" i="1"/>
  <c r="CI285" i="1"/>
  <c r="CI287" i="1" s="1"/>
  <c r="AQ255" i="1"/>
  <c r="BP316" i="1" s="1"/>
  <c r="AO291" i="1"/>
  <c r="CH245" i="1"/>
  <c r="CH246" i="1" s="1"/>
  <c r="CH247" i="1"/>
  <c r="BO359" i="1" s="1"/>
  <c r="CI234" i="1"/>
  <c r="AP234" i="1"/>
  <c r="AS52" i="1"/>
  <c r="AS53" i="1" s="1"/>
  <c r="AS40" i="1"/>
  <c r="AQ265" i="1"/>
  <c r="AQ266" i="1" s="1"/>
  <c r="CF278" i="1"/>
  <c r="CI256" i="1"/>
  <c r="CI255" i="1"/>
  <c r="BP360" i="1" s="1"/>
  <c r="AQ276" i="1"/>
  <c r="AQ273" i="1"/>
  <c r="AQ275" i="1" s="1"/>
  <c r="DJ238" i="1"/>
  <c r="DJ228" i="1"/>
  <c r="DJ270" i="1"/>
  <c r="DJ250" i="1"/>
  <c r="DJ282" i="1"/>
  <c r="DJ260" i="1"/>
  <c r="AT91" i="1"/>
  <c r="AT94" i="1" s="1"/>
  <c r="AT98" i="1" s="1"/>
  <c r="AT175" i="1" s="1"/>
  <c r="AU89" i="1"/>
  <c r="AT35" i="1"/>
  <c r="AT37" i="1" s="1"/>
  <c r="AT178" i="1"/>
  <c r="AQ244" i="1"/>
  <c r="AQ285" i="1"/>
  <c r="AQ287" i="1" s="1"/>
  <c r="EW262" i="1"/>
  <c r="CG264" i="1"/>
  <c r="CI245" i="1"/>
  <c r="CI246" i="1" s="1"/>
  <c r="CI247" i="1"/>
  <c r="BO360" i="1" s="1"/>
  <c r="CL175" i="1"/>
  <c r="CL178" i="1"/>
  <c r="DE69" i="1"/>
  <c r="DE15" i="1"/>
  <c r="EY15" i="1" s="1"/>
  <c r="CN86" i="1"/>
  <c r="CN100" i="1"/>
  <c r="AR230" i="1"/>
  <c r="AR232" i="1" s="1"/>
  <c r="DL214" i="1"/>
  <c r="DK217" i="1"/>
  <c r="AS239" i="1"/>
  <c r="AS229" i="1"/>
  <c r="AS177" i="1"/>
  <c r="AS176" i="1"/>
  <c r="CJ233" i="1"/>
  <c r="BN361" i="1" s="1"/>
  <c r="CJ234" i="1"/>
  <c r="CH277" i="1"/>
  <c r="CH279" i="1" s="1"/>
  <c r="BQ359" i="1" s="1"/>
  <c r="CG246" i="1"/>
  <c r="EW246" i="1" s="1"/>
  <c r="EW243" i="1"/>
  <c r="CK239" i="1"/>
  <c r="CK229" i="1"/>
  <c r="CK230" i="1" s="1"/>
  <c r="CK232" i="1" s="1"/>
  <c r="CK177" i="1"/>
  <c r="CK176" i="1"/>
  <c r="FE278" i="1"/>
  <c r="EW273" i="1"/>
  <c r="CG275" i="1"/>
  <c r="CG277" i="1" s="1"/>
  <c r="AO247" i="1"/>
  <c r="BO314" i="1" s="1"/>
  <c r="AP288" i="1"/>
  <c r="AP276" i="1"/>
  <c r="AR241" i="1"/>
  <c r="AR243" i="1" s="1"/>
  <c r="AQ233" i="1"/>
  <c r="BN316" i="1" s="1"/>
  <c r="CJ244" i="1"/>
  <c r="CJ241" i="1"/>
  <c r="CJ243" i="1" s="1"/>
  <c r="EW285" i="1"/>
  <c r="CG287" i="1"/>
  <c r="CG289" i="1" s="1"/>
  <c r="AR53" i="1"/>
  <c r="EW182" i="1"/>
  <c r="CJ198" i="1"/>
  <c r="CJ200" i="1" s="1"/>
  <c r="BK362" i="1"/>
  <c r="CK201" i="1"/>
  <c r="CK180" i="1"/>
  <c r="CK198" i="1" s="1"/>
  <c r="CK200" i="1" s="1"/>
  <c r="BM362" i="1" s="1"/>
  <c r="CK179" i="1"/>
  <c r="BL362" i="1" s="1"/>
  <c r="CM99" i="1"/>
  <c r="CM94" i="1"/>
  <c r="CM98" i="1" s="1"/>
  <c r="CP65" i="1"/>
  <c r="CP11" i="1" s="1"/>
  <c r="CP21" i="1" s="1"/>
  <c r="CP28" i="1" s="1"/>
  <c r="CP32" i="1" s="1"/>
  <c r="CO75" i="1"/>
  <c r="CO82" i="1" s="1"/>
  <c r="EW252" i="1"/>
  <c r="CG254" i="1"/>
  <c r="AR283" i="1"/>
  <c r="AR261" i="1"/>
  <c r="AR262" i="1" s="1"/>
  <c r="AR264" i="1" s="1"/>
  <c r="AP256" i="1"/>
  <c r="DP212" i="1"/>
  <c r="CJ271" i="1"/>
  <c r="CJ251" i="1"/>
  <c r="CJ252" i="1" s="1"/>
  <c r="CJ254" i="1" s="1"/>
  <c r="CH290" i="1"/>
  <c r="EW289" i="1" l="1"/>
  <c r="CG291" i="1"/>
  <c r="CP51" i="1"/>
  <c r="CP53" i="1" s="1"/>
  <c r="CP40" i="1"/>
  <c r="EW277" i="1"/>
  <c r="CG279" i="1"/>
  <c r="BQ358" i="1" s="1"/>
  <c r="CJ247" i="1"/>
  <c r="BO361" i="1" s="1"/>
  <c r="CJ245" i="1"/>
  <c r="CK251" i="1"/>
  <c r="CK252" i="1" s="1"/>
  <c r="CK254" i="1" s="1"/>
  <c r="CK271" i="1"/>
  <c r="BK363" i="1"/>
  <c r="CL201" i="1"/>
  <c r="CL180" i="1"/>
  <c r="CL179" i="1"/>
  <c r="BL363" i="1" s="1"/>
  <c r="CI290" i="1"/>
  <c r="AR265" i="1"/>
  <c r="AR266" i="1" s="1"/>
  <c r="CO86" i="1"/>
  <c r="CO100" i="1"/>
  <c r="AR244" i="1"/>
  <c r="AS241" i="1"/>
  <c r="AS243" i="1" s="1"/>
  <c r="CL229" i="1"/>
  <c r="CL230" i="1" s="1"/>
  <c r="CL232" i="1" s="1"/>
  <c r="CL239" i="1"/>
  <c r="CL177" i="1"/>
  <c r="CL176" i="1"/>
  <c r="AQ288" i="1"/>
  <c r="AQ277" i="1"/>
  <c r="AQ279" i="1" s="1"/>
  <c r="BQ316" i="1" s="1"/>
  <c r="CI289" i="1"/>
  <c r="CI291" i="1" s="1"/>
  <c r="CJ265" i="1"/>
  <c r="CJ266" i="1" s="1"/>
  <c r="BN358" i="1"/>
  <c r="EW233" i="1"/>
  <c r="AP277" i="1"/>
  <c r="AP278" i="1" s="1"/>
  <c r="AP279" i="1"/>
  <c r="BQ315" i="1" s="1"/>
  <c r="AS283" i="1"/>
  <c r="AS261" i="1"/>
  <c r="AS262" i="1" s="1"/>
  <c r="AS264" i="1" s="1"/>
  <c r="DK228" i="1"/>
  <c r="DK238" i="1"/>
  <c r="DK260" i="1"/>
  <c r="DK250" i="1"/>
  <c r="DK282" i="1"/>
  <c r="DK270" i="1"/>
  <c r="CG265" i="1"/>
  <c r="EW265" i="1" s="1"/>
  <c r="EW264" i="1"/>
  <c r="CH278" i="1"/>
  <c r="BK319" i="1"/>
  <c r="AT201" i="1"/>
  <c r="AT180" i="1"/>
  <c r="AT179" i="1"/>
  <c r="BL319" i="1" s="1"/>
  <c r="CJ285" i="1"/>
  <c r="CJ287" i="1" s="1"/>
  <c r="AR285" i="1"/>
  <c r="AR287" i="1" s="1"/>
  <c r="CJ273" i="1"/>
  <c r="CJ275" i="1" s="1"/>
  <c r="CG256" i="1"/>
  <c r="EW256" i="1" s="1"/>
  <c r="CG255" i="1"/>
  <c r="EW254" i="1"/>
  <c r="CG290" i="1"/>
  <c r="EW290" i="1" s="1"/>
  <c r="EW287" i="1"/>
  <c r="AP291" i="1"/>
  <c r="AP289" i="1"/>
  <c r="AP290" i="1" s="1"/>
  <c r="CK233" i="1"/>
  <c r="BN362" i="1" s="1"/>
  <c r="CK234" i="1"/>
  <c r="AS251" i="1"/>
  <c r="AS252" i="1" s="1"/>
  <c r="AS254" i="1" s="1"/>
  <c r="AS271" i="1"/>
  <c r="DM214" i="1"/>
  <c r="DL217" i="1"/>
  <c r="CN99" i="1"/>
  <c r="CN94" i="1"/>
  <c r="CN98" i="1" s="1"/>
  <c r="AQ245" i="1"/>
  <c r="AQ246" i="1" s="1"/>
  <c r="AT52" i="1"/>
  <c r="AT40" i="1"/>
  <c r="CG234" i="1"/>
  <c r="EW234" i="1" s="1"/>
  <c r="AR255" i="1"/>
  <c r="BP317" i="1" s="1"/>
  <c r="AR256" i="1"/>
  <c r="CJ255" i="1"/>
  <c r="BP361" i="1" s="1"/>
  <c r="DQ212" i="1"/>
  <c r="CQ65" i="1"/>
  <c r="CQ11" i="1"/>
  <c r="CQ21" i="1" s="1"/>
  <c r="CQ28" i="1" s="1"/>
  <c r="CQ32" i="1" s="1"/>
  <c r="CP75" i="1"/>
  <c r="CP82" i="1" s="1"/>
  <c r="CK241" i="1"/>
  <c r="CK243" i="1" s="1"/>
  <c r="AR233" i="1"/>
  <c r="BN317" i="1" s="1"/>
  <c r="AV89" i="1"/>
  <c r="AU35" i="1"/>
  <c r="AU37" i="1" s="1"/>
  <c r="AU91" i="1"/>
  <c r="AU94" i="1" s="1"/>
  <c r="AU98" i="1" s="1"/>
  <c r="AU175" i="1" s="1"/>
  <c r="AU178" i="1"/>
  <c r="AR276" i="1"/>
  <c r="AR273" i="1"/>
  <c r="AR275" i="1" s="1"/>
  <c r="CM175" i="1"/>
  <c r="CM178" i="1"/>
  <c r="BM361" i="1"/>
  <c r="EW195" i="1"/>
  <c r="CJ246" i="1"/>
  <c r="AQ234" i="1"/>
  <c r="CG278" i="1"/>
  <c r="EW278" i="1" s="1"/>
  <c r="EW275" i="1"/>
  <c r="CK283" i="1"/>
  <c r="CK261" i="1"/>
  <c r="CK262" i="1" s="1"/>
  <c r="CK264" i="1" s="1"/>
  <c r="AS230" i="1"/>
  <c r="AS232" i="1" s="1"/>
  <c r="DF69" i="1"/>
  <c r="FL69" i="1"/>
  <c r="DF15" i="1"/>
  <c r="EY69" i="1"/>
  <c r="EY111" i="1" s="1"/>
  <c r="AT239" i="1"/>
  <c r="AT229" i="1"/>
  <c r="AT177" i="1"/>
  <c r="AT176" i="1"/>
  <c r="AQ256" i="1"/>
  <c r="CI276" i="1"/>
  <c r="CP86" i="1" l="1"/>
  <c r="CP100" i="1"/>
  <c r="DL228" i="1"/>
  <c r="DL238" i="1"/>
  <c r="DL250" i="1"/>
  <c r="DL282" i="1"/>
  <c r="DL270" i="1"/>
  <c r="DL260" i="1"/>
  <c r="BP358" i="1"/>
  <c r="EW255" i="1"/>
  <c r="AT198" i="1"/>
  <c r="AT200" i="1" s="1"/>
  <c r="BM319" i="1" s="1"/>
  <c r="CL241" i="1"/>
  <c r="CL243" i="1" s="1"/>
  <c r="CK265" i="1"/>
  <c r="CK266" i="1" s="1"/>
  <c r="AR277" i="1"/>
  <c r="AR279" i="1" s="1"/>
  <c r="BQ317" i="1" s="1"/>
  <c r="CJ256" i="1"/>
  <c r="AT53" i="1"/>
  <c r="DN214" i="1"/>
  <c r="DM217" i="1"/>
  <c r="AS265" i="1"/>
  <c r="AS266" i="1"/>
  <c r="AQ291" i="1"/>
  <c r="AQ289" i="1"/>
  <c r="CL233" i="1"/>
  <c r="BN363" i="1" s="1"/>
  <c r="CL234" i="1"/>
  <c r="CO99" i="1"/>
  <c r="CO94" i="1"/>
  <c r="CO98" i="1" s="1"/>
  <c r="AQ278" i="1"/>
  <c r="AQ290" i="1"/>
  <c r="BK320" i="1"/>
  <c r="AU201" i="1"/>
  <c r="AU180" i="1"/>
  <c r="AU198" i="1" s="1"/>
  <c r="AU200" i="1" s="1"/>
  <c r="BM320" i="1" s="1"/>
  <c r="AU179" i="1"/>
  <c r="BL320" i="1" s="1"/>
  <c r="CQ51" i="1"/>
  <c r="CQ53" i="1" s="1"/>
  <c r="CQ40" i="1"/>
  <c r="AS273" i="1"/>
  <c r="AS275" i="1" s="1"/>
  <c r="CJ288" i="1"/>
  <c r="CG266" i="1"/>
  <c r="EW266" i="1" s="1"/>
  <c r="AS285" i="1"/>
  <c r="AS287" i="1" s="1"/>
  <c r="CL283" i="1"/>
  <c r="CL261" i="1"/>
  <c r="CL262" i="1" s="1"/>
  <c r="CL264" i="1" s="1"/>
  <c r="CK273" i="1"/>
  <c r="CK275" i="1" s="1"/>
  <c r="BK364" i="1"/>
  <c r="CM201" i="1"/>
  <c r="CM179" i="1"/>
  <c r="BL364" i="1" s="1"/>
  <c r="CM180" i="1"/>
  <c r="AU239" i="1"/>
  <c r="AU229" i="1"/>
  <c r="AU176" i="1"/>
  <c r="AU177" i="1"/>
  <c r="AR234" i="1"/>
  <c r="CR65" i="1"/>
  <c r="CQ75" i="1"/>
  <c r="CQ82" i="1" s="1"/>
  <c r="AQ247" i="1"/>
  <c r="BO316" i="1" s="1"/>
  <c r="AS256" i="1"/>
  <c r="AS255" i="1"/>
  <c r="BP318" i="1" s="1"/>
  <c r="CJ276" i="1"/>
  <c r="CL271" i="1"/>
  <c r="CL251" i="1"/>
  <c r="CL252" i="1" s="1"/>
  <c r="CL254" i="1" s="1"/>
  <c r="AS244" i="1"/>
  <c r="FF303" i="1"/>
  <c r="FF281" i="1"/>
  <c r="CL198" i="1"/>
  <c r="CL200" i="1" s="1"/>
  <c r="BM363" i="1" s="1"/>
  <c r="CK255" i="1"/>
  <c r="BP362" i="1" s="1"/>
  <c r="CK256" i="1"/>
  <c r="CI277" i="1"/>
  <c r="CI278" i="1" s="1"/>
  <c r="CI279" i="1"/>
  <c r="BQ360" i="1" s="1"/>
  <c r="AT283" i="1"/>
  <c r="AT261" i="1"/>
  <c r="AT262" i="1" s="1"/>
  <c r="AT264" i="1" s="1"/>
  <c r="AS234" i="1"/>
  <c r="AS233" i="1"/>
  <c r="BN318" i="1" s="1"/>
  <c r="CM229" i="1"/>
  <c r="CM230" i="1" s="1"/>
  <c r="CM232" i="1" s="1"/>
  <c r="CM239" i="1"/>
  <c r="CM177" i="1"/>
  <c r="CM176" i="1"/>
  <c r="AU52" i="1"/>
  <c r="AU53" i="1" s="1"/>
  <c r="AU40" i="1"/>
  <c r="DR212" i="1"/>
  <c r="CN175" i="1"/>
  <c r="CN178" i="1"/>
  <c r="AR245" i="1"/>
  <c r="AR247" i="1" s="1"/>
  <c r="BO317" i="1" s="1"/>
  <c r="AT230" i="1"/>
  <c r="AT232" i="1" s="1"/>
  <c r="CK288" i="1"/>
  <c r="CK285" i="1"/>
  <c r="CK287" i="1" s="1"/>
  <c r="AT244" i="1"/>
  <c r="AT241" i="1"/>
  <c r="AT243" i="1" s="1"/>
  <c r="DG69" i="1"/>
  <c r="DG15" i="1" s="1"/>
  <c r="AT271" i="1"/>
  <c r="AT251" i="1"/>
  <c r="AT252" i="1" s="1"/>
  <c r="AT254" i="1" s="1"/>
  <c r="AW89" i="1"/>
  <c r="AV91" i="1"/>
  <c r="AV94" i="1" s="1"/>
  <c r="AV98" i="1" s="1"/>
  <c r="AV175" i="1" s="1"/>
  <c r="AV35" i="1"/>
  <c r="AV37" i="1" s="1"/>
  <c r="CK244" i="1"/>
  <c r="AR288" i="1"/>
  <c r="AV52" i="1" l="1"/>
  <c r="AV53" i="1" s="1"/>
  <c r="AV40" i="1"/>
  <c r="AT273" i="1"/>
  <c r="AT275" i="1" s="1"/>
  <c r="AT247" i="1"/>
  <c r="BO319" i="1" s="1"/>
  <c r="AT245" i="1"/>
  <c r="CM271" i="1"/>
  <c r="CM251" i="1"/>
  <c r="CM252" i="1" s="1"/>
  <c r="CM254" i="1" s="1"/>
  <c r="CL255" i="1"/>
  <c r="BP363" i="1" s="1"/>
  <c r="CL256" i="1"/>
  <c r="CR75" i="1"/>
  <c r="CR82" i="1" s="1"/>
  <c r="CS65" i="1"/>
  <c r="CS11" i="1"/>
  <c r="CL265" i="1"/>
  <c r="CL266" i="1"/>
  <c r="AR278" i="1"/>
  <c r="AV229" i="1"/>
  <c r="AV239" i="1"/>
  <c r="AV177" i="1"/>
  <c r="AV176" i="1"/>
  <c r="AR246" i="1"/>
  <c r="AT265" i="1"/>
  <c r="AT266" i="1"/>
  <c r="FF293" i="1"/>
  <c r="FF271" i="1"/>
  <c r="CL273" i="1"/>
  <c r="CL275" i="1" s="1"/>
  <c r="AU230" i="1"/>
  <c r="AU232" i="1" s="1"/>
  <c r="CL285" i="1"/>
  <c r="CL287" i="1" s="1"/>
  <c r="AS276" i="1"/>
  <c r="CO175" i="1"/>
  <c r="CO178" i="1"/>
  <c r="CL244" i="1"/>
  <c r="AR289" i="1"/>
  <c r="AR291" i="1" s="1"/>
  <c r="AX89" i="1"/>
  <c r="AW91" i="1"/>
  <c r="AW94" i="1" s="1"/>
  <c r="AW98" i="1" s="1"/>
  <c r="AW175" i="1" s="1"/>
  <c r="FG89" i="1"/>
  <c r="FG91" i="1" s="1"/>
  <c r="FG94" i="1" s="1"/>
  <c r="FG98" i="1" s="1"/>
  <c r="AW35" i="1"/>
  <c r="AW178" i="1"/>
  <c r="ET89" i="1"/>
  <c r="CK290" i="1"/>
  <c r="AT285" i="1"/>
  <c r="AT287" i="1" s="1"/>
  <c r="AU241" i="1"/>
  <c r="AU243" i="1" s="1"/>
  <c r="DM228" i="1"/>
  <c r="DM238" i="1"/>
  <c r="DM250" i="1"/>
  <c r="DM270" i="1"/>
  <c r="DM282" i="1"/>
  <c r="DM260" i="1"/>
  <c r="DH69" i="1"/>
  <c r="DH15" i="1"/>
  <c r="CK289" i="1"/>
  <c r="CK291" i="1"/>
  <c r="BK365" i="1"/>
  <c r="CN201" i="1"/>
  <c r="CN180" i="1"/>
  <c r="CN179" i="1"/>
  <c r="BL365" i="1" s="1"/>
  <c r="CM241" i="1"/>
  <c r="CM243" i="1" s="1"/>
  <c r="CQ100" i="1"/>
  <c r="CQ86" i="1"/>
  <c r="AU271" i="1"/>
  <c r="AU251" i="1"/>
  <c r="AU252" i="1" s="1"/>
  <c r="AU254" i="1" s="1"/>
  <c r="CM198" i="1"/>
  <c r="CM200" i="1" s="1"/>
  <c r="BM364" i="1" s="1"/>
  <c r="AS288" i="1"/>
  <c r="DO214" i="1"/>
  <c r="DN217" i="1"/>
  <c r="CK247" i="1"/>
  <c r="BO362" i="1" s="1"/>
  <c r="CK245" i="1"/>
  <c r="CK246" i="1" s="1"/>
  <c r="AT233" i="1"/>
  <c r="BN319" i="1" s="1"/>
  <c r="AT234" i="1"/>
  <c r="CN229" i="1"/>
  <c r="CN230" i="1" s="1"/>
  <c r="CN232" i="1" s="1"/>
  <c r="CN239" i="1"/>
  <c r="CN177" i="1"/>
  <c r="CN176" i="1"/>
  <c r="CM233" i="1"/>
  <c r="BN364" i="1" s="1"/>
  <c r="CM234" i="1"/>
  <c r="CJ277" i="1"/>
  <c r="CJ279" i="1"/>
  <c r="BQ361" i="1" s="1"/>
  <c r="AU283" i="1"/>
  <c r="AU261" i="1"/>
  <c r="AU262" i="1" s="1"/>
  <c r="AU264" i="1" s="1"/>
  <c r="CK276" i="1"/>
  <c r="CJ289" i="1"/>
  <c r="CJ290" i="1" s="1"/>
  <c r="AV178" i="1"/>
  <c r="AT255" i="1"/>
  <c r="BP319" i="1" s="1"/>
  <c r="AT256" i="1"/>
  <c r="AT246" i="1"/>
  <c r="DS212" i="1"/>
  <c r="CM283" i="1"/>
  <c r="CM261" i="1"/>
  <c r="CM262" i="1" s="1"/>
  <c r="CM264" i="1" s="1"/>
  <c r="AS245" i="1"/>
  <c r="AS247" i="1"/>
  <c r="BO318" i="1" s="1"/>
  <c r="CR11" i="1"/>
  <c r="CR21" i="1" s="1"/>
  <c r="CR28" i="1" s="1"/>
  <c r="CR32" i="1" s="1"/>
  <c r="AS246" i="1"/>
  <c r="CJ278" i="1"/>
  <c r="CP99" i="1"/>
  <c r="CP94" i="1"/>
  <c r="CP98" i="1" s="1"/>
  <c r="CN244" i="1" l="1"/>
  <c r="CN241" i="1"/>
  <c r="CN243" i="1" s="1"/>
  <c r="AS289" i="1"/>
  <c r="AS291" i="1" s="1"/>
  <c r="CQ99" i="1"/>
  <c r="CQ94" i="1"/>
  <c r="CQ98" i="1" s="1"/>
  <c r="BK322" i="1"/>
  <c r="AW201" i="1"/>
  <c r="ET178" i="1"/>
  <c r="AW180" i="1"/>
  <c r="AW179" i="1"/>
  <c r="AS277" i="1"/>
  <c r="AS279" i="1" s="1"/>
  <c r="BQ318" i="1" s="1"/>
  <c r="AV283" i="1"/>
  <c r="AV261" i="1"/>
  <c r="AV262" i="1" s="1"/>
  <c r="AV264" i="1" s="1"/>
  <c r="CR100" i="1"/>
  <c r="CR86" i="1"/>
  <c r="CJ291" i="1"/>
  <c r="CN233" i="1"/>
  <c r="BN365" i="1" s="1"/>
  <c r="DI69" i="1"/>
  <c r="DI15" i="1"/>
  <c r="AS290" i="1"/>
  <c r="AT288" i="1"/>
  <c r="AW37" i="1"/>
  <c r="ET35" i="1"/>
  <c r="ET37" i="1" s="1"/>
  <c r="ET40" i="1" s="1"/>
  <c r="FF273" i="1"/>
  <c r="AV271" i="1"/>
  <c r="AV251" i="1"/>
  <c r="AV252" i="1" s="1"/>
  <c r="AV254" i="1" s="1"/>
  <c r="CM265" i="1"/>
  <c r="CM266" i="1" s="1"/>
  <c r="CN283" i="1"/>
  <c r="CN261" i="1"/>
  <c r="CN262" i="1" s="1"/>
  <c r="CN264" i="1" s="1"/>
  <c r="CL288" i="1"/>
  <c r="CL276" i="1"/>
  <c r="AT276" i="1"/>
  <c r="CM285" i="1"/>
  <c r="CM287" i="1" s="1"/>
  <c r="CK277" i="1"/>
  <c r="CK279" i="1" s="1"/>
  <c r="BQ362" i="1" s="1"/>
  <c r="CN271" i="1"/>
  <c r="CN251" i="1"/>
  <c r="CN252" i="1" s="1"/>
  <c r="CN254" i="1" s="1"/>
  <c r="AU255" i="1"/>
  <c r="BP320" i="1" s="1"/>
  <c r="AU256" i="1"/>
  <c r="CM244" i="1"/>
  <c r="AU244" i="1"/>
  <c r="AW229" i="1"/>
  <c r="AW239" i="1"/>
  <c r="ET175" i="1"/>
  <c r="AW177" i="1"/>
  <c r="AW176" i="1"/>
  <c r="CL247" i="1"/>
  <c r="BO363" i="1" s="1"/>
  <c r="CL245" i="1"/>
  <c r="AU233" i="1"/>
  <c r="BN320" i="1" s="1"/>
  <c r="AU234" i="1"/>
  <c r="FF295" i="1"/>
  <c r="CM255" i="1"/>
  <c r="BP364" i="1" s="1"/>
  <c r="BK321" i="1"/>
  <c r="AV201" i="1"/>
  <c r="AV180" i="1"/>
  <c r="AV198" i="1" s="1"/>
  <c r="AV200" i="1" s="1"/>
  <c r="BM321" i="1" s="1"/>
  <c r="AV179" i="1"/>
  <c r="BL321" i="1" s="1"/>
  <c r="AU266" i="1"/>
  <c r="AU265" i="1"/>
  <c r="DN238" i="1"/>
  <c r="DN228" i="1"/>
  <c r="DN250" i="1"/>
  <c r="DN270" i="1"/>
  <c r="DN282" i="1"/>
  <c r="DN260" i="1"/>
  <c r="AU273" i="1"/>
  <c r="AU275" i="1" s="1"/>
  <c r="AX91" i="1"/>
  <c r="AX94" i="1" s="1"/>
  <c r="AX98" i="1" s="1"/>
  <c r="AX175" i="1" s="1"/>
  <c r="AY89" i="1"/>
  <c r="AX35" i="1"/>
  <c r="AX178" i="1"/>
  <c r="BK366" i="1"/>
  <c r="CO201" i="1"/>
  <c r="CO180" i="1"/>
  <c r="CO179" i="1"/>
  <c r="BL366" i="1" s="1"/>
  <c r="AV241" i="1"/>
  <c r="AV243" i="1" s="1"/>
  <c r="CL246" i="1"/>
  <c r="CS21" i="1"/>
  <c r="CS28" i="1" s="1"/>
  <c r="CS32" i="1" s="1"/>
  <c r="EX11" i="1"/>
  <c r="EX21" i="1" s="1"/>
  <c r="EX28" i="1" s="1"/>
  <c r="EX32" i="1" s="1"/>
  <c r="CM273" i="1"/>
  <c r="CM275" i="1" s="1"/>
  <c r="AR290" i="1"/>
  <c r="CP175" i="1"/>
  <c r="CP178" i="1"/>
  <c r="DT212" i="1"/>
  <c r="CR51" i="1"/>
  <c r="CR53" i="1" s="1"/>
  <c r="CR40" i="1"/>
  <c r="AU285" i="1"/>
  <c r="AU287" i="1" s="1"/>
  <c r="DP214" i="1"/>
  <c r="DO217" i="1"/>
  <c r="CN198" i="1"/>
  <c r="CN200" i="1" s="1"/>
  <c r="BM365" i="1" s="1"/>
  <c r="ET131" i="1"/>
  <c r="ET91" i="1"/>
  <c r="ET94" i="1" s="1"/>
  <c r="ET98" i="1" s="1"/>
  <c r="CO239" i="1"/>
  <c r="CO229" i="1"/>
  <c r="CO230" i="1" s="1"/>
  <c r="CO232" i="1" s="1"/>
  <c r="CO177" i="1"/>
  <c r="CO176" i="1"/>
  <c r="AV230" i="1"/>
  <c r="AV232" i="1" s="1"/>
  <c r="AS278" i="1"/>
  <c r="CS75" i="1"/>
  <c r="CT65" i="1"/>
  <c r="FK65" i="1"/>
  <c r="EX65" i="1"/>
  <c r="CO283" i="1" l="1"/>
  <c r="CO261" i="1"/>
  <c r="CO262" i="1" s="1"/>
  <c r="CO264" i="1" s="1"/>
  <c r="CU65" i="1"/>
  <c r="CU11" i="1"/>
  <c r="CU21" i="1" s="1"/>
  <c r="CU28" i="1" s="1"/>
  <c r="CU32" i="1" s="1"/>
  <c r="CT75" i="1"/>
  <c r="CT82" i="1" s="1"/>
  <c r="CO244" i="1"/>
  <c r="CO241" i="1"/>
  <c r="CO243" i="1" s="1"/>
  <c r="AU288" i="1"/>
  <c r="CP239" i="1"/>
  <c r="CP229" i="1"/>
  <c r="CP230" i="1" s="1"/>
  <c r="CP232" i="1" s="1"/>
  <c r="CP177" i="1"/>
  <c r="CP176" i="1"/>
  <c r="CM245" i="1"/>
  <c r="CM246" i="1" s="1"/>
  <c r="CL289" i="1"/>
  <c r="CL291" i="1" s="1"/>
  <c r="CN245" i="1"/>
  <c r="CN247" i="1" s="1"/>
  <c r="BO365" i="1" s="1"/>
  <c r="BK323" i="1"/>
  <c r="AX201" i="1"/>
  <c r="AX179" i="1"/>
  <c r="BL323" i="1" s="1"/>
  <c r="AX180" i="1"/>
  <c r="ET239" i="1"/>
  <c r="AW241" i="1"/>
  <c r="CN265" i="1"/>
  <c r="CN266" i="1"/>
  <c r="AV255" i="1"/>
  <c r="BP321" i="1" s="1"/>
  <c r="CQ175" i="1"/>
  <c r="CQ178" i="1"/>
  <c r="EX107" i="1"/>
  <c r="EX75" i="1"/>
  <c r="EX82" i="1" s="1"/>
  <c r="CO271" i="1"/>
  <c r="CO251" i="1"/>
  <c r="CO252" i="1" s="1"/>
  <c r="CO254" i="1" s="1"/>
  <c r="AV244" i="1"/>
  <c r="CO198" i="1"/>
  <c r="CO200" i="1" s="1"/>
  <c r="BM366" i="1" s="1"/>
  <c r="AX37" i="1"/>
  <c r="FF299" i="1"/>
  <c r="FF297" i="1"/>
  <c r="AW283" i="1"/>
  <c r="AW261" i="1"/>
  <c r="ET176" i="1"/>
  <c r="ET229" i="1"/>
  <c r="AW230" i="1"/>
  <c r="CM288" i="1"/>
  <c r="CN288" i="1"/>
  <c r="CN285" i="1"/>
  <c r="CN287" i="1" s="1"/>
  <c r="AV273" i="1"/>
  <c r="AV275" i="1" s="1"/>
  <c r="AW52" i="1"/>
  <c r="AW40" i="1"/>
  <c r="CR94" i="1"/>
  <c r="CR98" i="1" s="1"/>
  <c r="CR99" i="1"/>
  <c r="FK75" i="1"/>
  <c r="FK82" i="1" s="1"/>
  <c r="CS82" i="1"/>
  <c r="AV233" i="1"/>
  <c r="BN321" i="1" s="1"/>
  <c r="AV234" i="1"/>
  <c r="DO238" i="1"/>
  <c r="DO228" i="1"/>
  <c r="DO250" i="1"/>
  <c r="DO270" i="1"/>
  <c r="DO260" i="1"/>
  <c r="DO282" i="1"/>
  <c r="DU212" i="1"/>
  <c r="CM276" i="1"/>
  <c r="AY91" i="1"/>
  <c r="AY94" i="1" s="1"/>
  <c r="AY98" i="1" s="1"/>
  <c r="AY175" i="1" s="1"/>
  <c r="AY35" i="1"/>
  <c r="AY37" i="1" s="1"/>
  <c r="AZ89" i="1"/>
  <c r="FF298" i="1"/>
  <c r="AW271" i="1"/>
  <c r="AW251" i="1"/>
  <c r="ET177" i="1"/>
  <c r="AU245" i="1"/>
  <c r="AU246" i="1" s="1"/>
  <c r="CN255" i="1"/>
  <c r="BP365" i="1" s="1"/>
  <c r="CN256" i="1"/>
  <c r="AT277" i="1"/>
  <c r="AT279" i="1"/>
  <c r="BQ319" i="1" s="1"/>
  <c r="AT289" i="1"/>
  <c r="AT290" i="1" s="1"/>
  <c r="AT291" i="1"/>
  <c r="DJ69" i="1"/>
  <c r="BL322" i="1"/>
  <c r="ET179" i="1"/>
  <c r="CK278" i="1"/>
  <c r="CT11" i="1"/>
  <c r="DQ214" i="1"/>
  <c r="DP217" i="1"/>
  <c r="EX51" i="1"/>
  <c r="EX53" i="1" s="1"/>
  <c r="EX40" i="1"/>
  <c r="AU276" i="1"/>
  <c r="CN273" i="1"/>
  <c r="CN275" i="1" s="1"/>
  <c r="FF277" i="1"/>
  <c r="FF275" i="1"/>
  <c r="FF278" i="1" s="1"/>
  <c r="AV265" i="1"/>
  <c r="AV266" i="1" s="1"/>
  <c r="AW198" i="1"/>
  <c r="AW200" i="1" s="1"/>
  <c r="ET180" i="1"/>
  <c r="CO233" i="1"/>
  <c r="BN366" i="1" s="1"/>
  <c r="BK367" i="1"/>
  <c r="CP201" i="1"/>
  <c r="CP179" i="1"/>
  <c r="BL367" i="1" s="1"/>
  <c r="CP180" i="1"/>
  <c r="CP198" i="1" s="1"/>
  <c r="CP200" i="1" s="1"/>
  <c r="BM367" i="1" s="1"/>
  <c r="CS51" i="1"/>
  <c r="CS53" i="1" s="1"/>
  <c r="CS40" i="1"/>
  <c r="AX229" i="1"/>
  <c r="AX239" i="1"/>
  <c r="AX177" i="1"/>
  <c r="AX176" i="1"/>
  <c r="CM256" i="1"/>
  <c r="CL277" i="1"/>
  <c r="CL278" i="1" s="1"/>
  <c r="AT278" i="1"/>
  <c r="FF276" i="1"/>
  <c r="CN234" i="1"/>
  <c r="AV285" i="1"/>
  <c r="AV287" i="1" s="1"/>
  <c r="CN246" i="1"/>
  <c r="BM322" i="1" l="1"/>
  <c r="ET194" i="1"/>
  <c r="AU277" i="1"/>
  <c r="AU279" i="1" s="1"/>
  <c r="BQ320" i="1" s="1"/>
  <c r="CT21" i="1"/>
  <c r="CT28" i="1" s="1"/>
  <c r="CT32" i="1" s="1"/>
  <c r="DK69" i="1"/>
  <c r="DK15" i="1"/>
  <c r="AW276" i="1"/>
  <c r="ET271" i="1"/>
  <c r="AW273" i="1"/>
  <c r="AY52" i="1"/>
  <c r="AY53" i="1" s="1"/>
  <c r="AY40" i="1"/>
  <c r="CR175" i="1"/>
  <c r="CR178" i="1"/>
  <c r="CN289" i="1"/>
  <c r="CN291" i="1" s="1"/>
  <c r="ET261" i="1"/>
  <c r="AW262" i="1"/>
  <c r="AX52" i="1"/>
  <c r="AX40" i="1"/>
  <c r="EX86" i="1"/>
  <c r="EX100" i="1"/>
  <c r="ET241" i="1"/>
  <c r="AW243" i="1"/>
  <c r="CO245" i="1"/>
  <c r="CO247" i="1" s="1"/>
  <c r="BO366" i="1" s="1"/>
  <c r="CO265" i="1"/>
  <c r="CO266" i="1"/>
  <c r="CL279" i="1"/>
  <c r="BQ363" i="1" s="1"/>
  <c r="CN276" i="1"/>
  <c r="AY239" i="1"/>
  <c r="AY229" i="1"/>
  <c r="AY177" i="1"/>
  <c r="AY176" i="1"/>
  <c r="CM291" i="1"/>
  <c r="CM289" i="1"/>
  <c r="ET283" i="1"/>
  <c r="AW285" i="1"/>
  <c r="AV256" i="1"/>
  <c r="AW244" i="1"/>
  <c r="CO288" i="1"/>
  <c r="CO285" i="1"/>
  <c r="CO287" i="1" s="1"/>
  <c r="AX244" i="1"/>
  <c r="AX241" i="1"/>
  <c r="AX243" i="1" s="1"/>
  <c r="CO234" i="1"/>
  <c r="AW53" i="1"/>
  <c r="ET52" i="1"/>
  <c r="ET53" i="1" s="1"/>
  <c r="ET136" i="1" s="1"/>
  <c r="ET230" i="1"/>
  <c r="AW232" i="1"/>
  <c r="FF300" i="1"/>
  <c r="AV245" i="1"/>
  <c r="AV247" i="1" s="1"/>
  <c r="BO321" i="1" s="1"/>
  <c r="CL290" i="1"/>
  <c r="CM247" i="1"/>
  <c r="BO364" i="1" s="1"/>
  <c r="CP233" i="1"/>
  <c r="BN367" i="1" s="1"/>
  <c r="CP234" i="1"/>
  <c r="CT86" i="1"/>
  <c r="CT100" i="1"/>
  <c r="AX230" i="1"/>
  <c r="AX232" i="1" s="1"/>
  <c r="AU247" i="1"/>
  <c r="BO320" i="1" s="1"/>
  <c r="AU278" i="1"/>
  <c r="CM279" i="1"/>
  <c r="BQ364" i="1" s="1"/>
  <c r="CM277" i="1"/>
  <c r="CS100" i="1"/>
  <c r="CS86" i="1"/>
  <c r="CM278" i="1"/>
  <c r="BK368" i="1"/>
  <c r="CQ201" i="1"/>
  <c r="CQ180" i="1"/>
  <c r="CQ179" i="1"/>
  <c r="BL368" i="1" s="1"/>
  <c r="CP244" i="1"/>
  <c r="CP241" i="1"/>
  <c r="CP243" i="1" s="1"/>
  <c r="CU51" i="1"/>
  <c r="CU53" i="1" s="1"/>
  <c r="CU40" i="1"/>
  <c r="AV288" i="1"/>
  <c r="AX283" i="1"/>
  <c r="AX261" i="1"/>
  <c r="AX262" i="1" s="1"/>
  <c r="AX264" i="1" s="1"/>
  <c r="DP228" i="1"/>
  <c r="DP238" i="1"/>
  <c r="DP250" i="1"/>
  <c r="DP260" i="1"/>
  <c r="DP282" i="1"/>
  <c r="DP270" i="1"/>
  <c r="AY178" i="1"/>
  <c r="FK86" i="1"/>
  <c r="FK100" i="1"/>
  <c r="AV276" i="1"/>
  <c r="CO255" i="1"/>
  <c r="BP366" i="1" s="1"/>
  <c r="CQ229" i="1"/>
  <c r="CQ230" i="1" s="1"/>
  <c r="CQ232" i="1" s="1"/>
  <c r="CQ239" i="1"/>
  <c r="CQ177" i="1"/>
  <c r="CQ176" i="1"/>
  <c r="CP283" i="1"/>
  <c r="CP261" i="1"/>
  <c r="CP262" i="1" s="1"/>
  <c r="CP264" i="1" s="1"/>
  <c r="AU289" i="1"/>
  <c r="AU290" i="1" s="1"/>
  <c r="CV65" i="1"/>
  <c r="CV11" i="1" s="1"/>
  <c r="CU75" i="1"/>
  <c r="CU82" i="1" s="1"/>
  <c r="AX271" i="1"/>
  <c r="AX251" i="1"/>
  <c r="AX252" i="1" s="1"/>
  <c r="AX254" i="1" s="1"/>
  <c r="DR214" i="1"/>
  <c r="DQ217" i="1"/>
  <c r="DJ15" i="1"/>
  <c r="ET251" i="1"/>
  <c r="AW252" i="1"/>
  <c r="AZ91" i="1"/>
  <c r="AZ94" i="1" s="1"/>
  <c r="AZ98" i="1" s="1"/>
  <c r="AZ175" i="1" s="1"/>
  <c r="BA89" i="1"/>
  <c r="AZ35" i="1"/>
  <c r="AZ37" i="1" s="1"/>
  <c r="AZ178" i="1"/>
  <c r="DV212" i="1"/>
  <c r="CN290" i="1"/>
  <c r="CO273" i="1"/>
  <c r="CO275" i="1" s="1"/>
  <c r="CM290" i="1"/>
  <c r="AX198" i="1"/>
  <c r="AX200" i="1" s="1"/>
  <c r="BM323" i="1" s="1"/>
  <c r="AV246" i="1"/>
  <c r="CP271" i="1"/>
  <c r="CP251" i="1"/>
  <c r="CP252" i="1" s="1"/>
  <c r="CP254" i="1" s="1"/>
  <c r="CO246" i="1"/>
  <c r="CV21" i="1" l="1"/>
  <c r="CV28" i="1" s="1"/>
  <c r="CV32" i="1" s="1"/>
  <c r="CQ251" i="1"/>
  <c r="CQ252" i="1" s="1"/>
  <c r="CQ254" i="1" s="1"/>
  <c r="CQ271" i="1"/>
  <c r="AX285" i="1"/>
  <c r="AX287" i="1" s="1"/>
  <c r="CP245" i="1"/>
  <c r="CP247" i="1" s="1"/>
  <c r="BO367" i="1" s="1"/>
  <c r="CQ198" i="1"/>
  <c r="CQ200" i="1" s="1"/>
  <c r="BM368" i="1" s="1"/>
  <c r="AX245" i="1"/>
  <c r="AX247" i="1" s="1"/>
  <c r="BO323" i="1" s="1"/>
  <c r="ET285" i="1"/>
  <c r="AW287" i="1"/>
  <c r="ET243" i="1"/>
  <c r="ET262" i="1"/>
  <c r="AW264" i="1"/>
  <c r="ET276" i="1"/>
  <c r="BK325" i="1"/>
  <c r="ET181" i="1"/>
  <c r="AZ201" i="1"/>
  <c r="AZ179" i="1"/>
  <c r="BL325" i="1" s="1"/>
  <c r="AZ180" i="1"/>
  <c r="CU86" i="1"/>
  <c r="CU100" i="1"/>
  <c r="CP265" i="1"/>
  <c r="CP266" i="1" s="1"/>
  <c r="AV277" i="1"/>
  <c r="AV279" i="1" s="1"/>
  <c r="BQ321" i="1" s="1"/>
  <c r="AV291" i="1"/>
  <c r="AV289" i="1"/>
  <c r="AV290" i="1" s="1"/>
  <c r="CS99" i="1"/>
  <c r="CS94" i="1"/>
  <c r="CS98" i="1" s="1"/>
  <c r="CT99" i="1"/>
  <c r="CT94" i="1"/>
  <c r="CT98" i="1" s="1"/>
  <c r="AZ52" i="1"/>
  <c r="AZ53" i="1" s="1"/>
  <c r="AZ40" i="1"/>
  <c r="DQ228" i="1"/>
  <c r="DQ238" i="1"/>
  <c r="DQ250" i="1"/>
  <c r="DQ270" i="1"/>
  <c r="DQ282" i="1"/>
  <c r="DQ260" i="1"/>
  <c r="CP288" i="1"/>
  <c r="CP285" i="1"/>
  <c r="CP287" i="1" s="1"/>
  <c r="BK324" i="1"/>
  <c r="AY201" i="1"/>
  <c r="AY180" i="1"/>
  <c r="AY198" i="1" s="1"/>
  <c r="AY200" i="1" s="1"/>
  <c r="BM324" i="1" s="1"/>
  <c r="AY179" i="1"/>
  <c r="BL324" i="1" s="1"/>
  <c r="CO289" i="1"/>
  <c r="CO290" i="1" s="1"/>
  <c r="AW288" i="1"/>
  <c r="AY230" i="1"/>
  <c r="AY232" i="1" s="1"/>
  <c r="DL69" i="1"/>
  <c r="DL15" i="1"/>
  <c r="BB89" i="1"/>
  <c r="BA35" i="1"/>
  <c r="BA37" i="1" s="1"/>
  <c r="BA91" i="1"/>
  <c r="BA94" i="1" s="1"/>
  <c r="BA98" i="1" s="1"/>
  <c r="BA175" i="1" s="1"/>
  <c r="DS214" i="1"/>
  <c r="DR217" i="1"/>
  <c r="CQ241" i="1"/>
  <c r="CQ243" i="1" s="1"/>
  <c r="FK99" i="1"/>
  <c r="FK94" i="1"/>
  <c r="FK98" i="1" s="1"/>
  <c r="AY244" i="1"/>
  <c r="AY241" i="1"/>
  <c r="AY243" i="1" s="1"/>
  <c r="EX99" i="1"/>
  <c r="EX94" i="1"/>
  <c r="EX98" i="1" s="1"/>
  <c r="EX136" i="1" s="1"/>
  <c r="CT51" i="1"/>
  <c r="CT53" i="1" s="1"/>
  <c r="CT40" i="1"/>
  <c r="CP256" i="1"/>
  <c r="CP255" i="1"/>
  <c r="BP367" i="1" s="1"/>
  <c r="AZ239" i="1"/>
  <c r="AZ229" i="1"/>
  <c r="AZ177" i="1"/>
  <c r="AZ176" i="1"/>
  <c r="AX255" i="1"/>
  <c r="BP323" i="1" s="1"/>
  <c r="AX256" i="1"/>
  <c r="CW65" i="1"/>
  <c r="CW11" i="1"/>
  <c r="CW21" i="1" s="1"/>
  <c r="CW28" i="1" s="1"/>
  <c r="CW32" i="1" s="1"/>
  <c r="CV75" i="1"/>
  <c r="CV82" i="1" s="1"/>
  <c r="CQ233" i="1"/>
  <c r="BN368" i="1" s="1"/>
  <c r="AX233" i="1"/>
  <c r="BN323" i="1" s="1"/>
  <c r="ET232" i="1"/>
  <c r="AW233" i="1"/>
  <c r="AW247" i="1"/>
  <c r="BO322" i="1" s="1"/>
  <c r="AW245" i="1"/>
  <c r="ET245" i="1" s="1"/>
  <c r="ET244" i="1"/>
  <c r="AY283" i="1"/>
  <c r="AY261" i="1"/>
  <c r="AY262" i="1" s="1"/>
  <c r="AY264" i="1" s="1"/>
  <c r="CN279" i="1"/>
  <c r="BQ365" i="1" s="1"/>
  <c r="CN277" i="1"/>
  <c r="CN278" i="1" s="1"/>
  <c r="BK369" i="1"/>
  <c r="CR201" i="1"/>
  <c r="CR180" i="1"/>
  <c r="CR198" i="1" s="1"/>
  <c r="CR200" i="1" s="1"/>
  <c r="BM369" i="1" s="1"/>
  <c r="CR179" i="1"/>
  <c r="BL369" i="1" s="1"/>
  <c r="ET273" i="1"/>
  <c r="AW275" i="1"/>
  <c r="AW277" i="1" s="1"/>
  <c r="CP276" i="1"/>
  <c r="CP273" i="1"/>
  <c r="CP275" i="1" s="1"/>
  <c r="CO276" i="1"/>
  <c r="DW212" i="1"/>
  <c r="ET252" i="1"/>
  <c r="AW254" i="1"/>
  <c r="AX276" i="1"/>
  <c r="AX273" i="1"/>
  <c r="AX275" i="1" s="1"/>
  <c r="AU291" i="1"/>
  <c r="CQ283" i="1"/>
  <c r="CQ261" i="1"/>
  <c r="CQ262" i="1" s="1"/>
  <c r="CQ264" i="1" s="1"/>
  <c r="CO256" i="1"/>
  <c r="AX265" i="1"/>
  <c r="AX266" i="1"/>
  <c r="CP246" i="1"/>
  <c r="AX246" i="1"/>
  <c r="AY251" i="1"/>
  <c r="AY252" i="1" s="1"/>
  <c r="AY254" i="1" s="1"/>
  <c r="AY271" i="1"/>
  <c r="AX53" i="1"/>
  <c r="CR229" i="1"/>
  <c r="CR230" i="1" s="1"/>
  <c r="CR232" i="1" s="1"/>
  <c r="CR239" i="1"/>
  <c r="CR177" i="1"/>
  <c r="CR176" i="1"/>
  <c r="ET277" i="1" l="1"/>
  <c r="AW279" i="1"/>
  <c r="BQ322" i="1" s="1"/>
  <c r="CR233" i="1"/>
  <c r="BN369" i="1" s="1"/>
  <c r="AW255" i="1"/>
  <c r="ET254" i="1"/>
  <c r="CP277" i="1"/>
  <c r="CP279" i="1" s="1"/>
  <c r="BQ367" i="1" s="1"/>
  <c r="BN322" i="1"/>
  <c r="ET233" i="1"/>
  <c r="CW51" i="1"/>
  <c r="CW53" i="1" s="1"/>
  <c r="CW40" i="1"/>
  <c r="BA239" i="1"/>
  <c r="BA229" i="1"/>
  <c r="BA177" i="1"/>
  <c r="BA176" i="1"/>
  <c r="CP289" i="1"/>
  <c r="CP291" i="1"/>
  <c r="EZ270" i="1"/>
  <c r="CT175" i="1"/>
  <c r="CT178" i="1"/>
  <c r="CQ273" i="1"/>
  <c r="CQ275" i="1" s="1"/>
  <c r="CR283" i="1"/>
  <c r="CR261" i="1"/>
  <c r="CR262" i="1" s="1"/>
  <c r="CR264" i="1" s="1"/>
  <c r="CQ266" i="1"/>
  <c r="CQ265" i="1"/>
  <c r="AW278" i="1"/>
  <c r="ET278" i="1" s="1"/>
  <c r="ET275" i="1"/>
  <c r="AY265" i="1"/>
  <c r="AY266" i="1"/>
  <c r="AW234" i="1"/>
  <c r="ET234" i="1" s="1"/>
  <c r="CX65" i="1"/>
  <c r="CX11" i="1"/>
  <c r="CX21" i="1" s="1"/>
  <c r="CX28" i="1" s="1"/>
  <c r="CX32" i="1" s="1"/>
  <c r="CW75" i="1"/>
  <c r="CW82" i="1" s="1"/>
  <c r="AZ230" i="1"/>
  <c r="AZ232" i="1" s="1"/>
  <c r="CQ244" i="1"/>
  <c r="BA52" i="1"/>
  <c r="BA40" i="1"/>
  <c r="AW291" i="1"/>
  <c r="ET288" i="1"/>
  <c r="AW289" i="1"/>
  <c r="ET289" i="1" s="1"/>
  <c r="EZ250" i="1"/>
  <c r="CQ255" i="1"/>
  <c r="BP368" i="1" s="1"/>
  <c r="CV51" i="1"/>
  <c r="CV53" i="1" s="1"/>
  <c r="CV40" i="1"/>
  <c r="CR251" i="1"/>
  <c r="CR252" i="1" s="1"/>
  <c r="CR254" i="1" s="1"/>
  <c r="CR271" i="1"/>
  <c r="CQ285" i="1"/>
  <c r="CQ287" i="1" s="1"/>
  <c r="DX212" i="1"/>
  <c r="AY285" i="1"/>
  <c r="AY287" i="1" s="1"/>
  <c r="AZ241" i="1"/>
  <c r="AZ243" i="1" s="1"/>
  <c r="DR228" i="1"/>
  <c r="DR238" i="1"/>
  <c r="DR270" i="1"/>
  <c r="DR250" i="1"/>
  <c r="DR282" i="1"/>
  <c r="DR260" i="1"/>
  <c r="BC89" i="1"/>
  <c r="BB91" i="1"/>
  <c r="BB94" i="1" s="1"/>
  <c r="BB98" i="1" s="1"/>
  <c r="BB175" i="1" s="1"/>
  <c r="BB35" i="1"/>
  <c r="BB37" i="1" s="1"/>
  <c r="EZ238" i="1"/>
  <c r="CS175" i="1"/>
  <c r="CS178" i="1"/>
  <c r="AW290" i="1"/>
  <c r="ET290" i="1" s="1"/>
  <c r="ET287" i="1"/>
  <c r="CQ234" i="1"/>
  <c r="AZ283" i="1"/>
  <c r="AZ261" i="1"/>
  <c r="AZ262" i="1" s="1"/>
  <c r="AZ264" i="1" s="1"/>
  <c r="DT214" i="1"/>
  <c r="DS217" i="1"/>
  <c r="CO291" i="1"/>
  <c r="ET264" i="1"/>
  <c r="AW265" i="1"/>
  <c r="ET265" i="1" s="1"/>
  <c r="AY276" i="1"/>
  <c r="AY273" i="1"/>
  <c r="AY275" i="1" s="1"/>
  <c r="AX278" i="1"/>
  <c r="CO277" i="1"/>
  <c r="CO279" i="1" s="1"/>
  <c r="BQ366" i="1" s="1"/>
  <c r="AX234" i="1"/>
  <c r="CV86" i="1"/>
  <c r="CV100" i="1"/>
  <c r="AZ271" i="1"/>
  <c r="AZ251" i="1"/>
  <c r="AZ252" i="1" s="1"/>
  <c r="AZ254" i="1" s="1"/>
  <c r="DM69" i="1"/>
  <c r="DM15" i="1"/>
  <c r="EZ260" i="1"/>
  <c r="EZ228" i="1"/>
  <c r="CU99" i="1"/>
  <c r="CU94" i="1"/>
  <c r="CU98" i="1" s="1"/>
  <c r="AX288" i="1"/>
  <c r="AV278" i="1"/>
  <c r="CR244" i="1"/>
  <c r="CR241" i="1"/>
  <c r="CR243" i="1" s="1"/>
  <c r="AY256" i="1"/>
  <c r="AY255" i="1"/>
  <c r="BP324" i="1" s="1"/>
  <c r="AX279" i="1"/>
  <c r="BQ323" i="1" s="1"/>
  <c r="AX277" i="1"/>
  <c r="CP278" i="1"/>
  <c r="AY245" i="1"/>
  <c r="AY246" i="1" s="1"/>
  <c r="AY247" i="1"/>
  <c r="BO324" i="1" s="1"/>
  <c r="BA178" i="1"/>
  <c r="AY234" i="1"/>
  <c r="AY233" i="1"/>
  <c r="BN324" i="1" s="1"/>
  <c r="CP290" i="1"/>
  <c r="EZ282" i="1"/>
  <c r="AZ198" i="1"/>
  <c r="AZ199" i="1" s="1"/>
  <c r="AZ200" i="1" s="1"/>
  <c r="ET182" i="1"/>
  <c r="AW246" i="1"/>
  <c r="ET246" i="1" s="1"/>
  <c r="CR245" i="1" l="1"/>
  <c r="CR247" i="1" s="1"/>
  <c r="BO369" i="1" s="1"/>
  <c r="CV99" i="1"/>
  <c r="CV94" i="1"/>
  <c r="CV98" i="1" s="1"/>
  <c r="AY277" i="1"/>
  <c r="AY279" i="1" s="1"/>
  <c r="BQ324" i="1" s="1"/>
  <c r="AZ285" i="1"/>
  <c r="AZ287" i="1" s="1"/>
  <c r="BB52" i="1"/>
  <c r="BB53" i="1" s="1"/>
  <c r="BB40" i="1"/>
  <c r="BK371" i="1"/>
  <c r="CT201" i="1"/>
  <c r="CT180" i="1"/>
  <c r="CT179" i="1"/>
  <c r="BL371" i="1" s="1"/>
  <c r="BA230" i="1"/>
  <c r="BA232" i="1" s="1"/>
  <c r="BK326" i="1"/>
  <c r="BA201" i="1"/>
  <c r="BA179" i="1"/>
  <c r="BL326" i="1" s="1"/>
  <c r="BA180" i="1"/>
  <c r="BA198" i="1" s="1"/>
  <c r="BA200" i="1" s="1"/>
  <c r="BM326" i="1" s="1"/>
  <c r="BB229" i="1"/>
  <c r="BB239" i="1"/>
  <c r="BB177" i="1"/>
  <c r="BB176" i="1"/>
  <c r="DY212" i="1"/>
  <c r="CR265" i="1"/>
  <c r="CR266" i="1"/>
  <c r="CT239" i="1"/>
  <c r="CT229" i="1"/>
  <c r="CT230" i="1" s="1"/>
  <c r="CT232" i="1" s="1"/>
  <c r="CT177" i="1"/>
  <c r="CT176" i="1"/>
  <c r="BA241" i="1"/>
  <c r="BA243" i="1" s="1"/>
  <c r="CR234" i="1"/>
  <c r="AZ256" i="1"/>
  <c r="AZ255" i="1"/>
  <c r="BP325" i="1" s="1"/>
  <c r="DS228" i="1"/>
  <c r="DS238" i="1"/>
  <c r="DS270" i="1"/>
  <c r="DS260" i="1"/>
  <c r="DS250" i="1"/>
  <c r="DS282" i="1"/>
  <c r="BD89" i="1"/>
  <c r="BC91" i="1"/>
  <c r="BC94" i="1" s="1"/>
  <c r="BC98" i="1" s="1"/>
  <c r="BC175" i="1" s="1"/>
  <c r="BC35" i="1"/>
  <c r="BC37" i="1" s="1"/>
  <c r="BC178" i="1"/>
  <c r="BA53" i="1"/>
  <c r="CW100" i="1"/>
  <c r="CW86" i="1"/>
  <c r="CR285" i="1"/>
  <c r="CR287" i="1" s="1"/>
  <c r="BA283" i="1"/>
  <c r="BA261" i="1"/>
  <c r="BA262" i="1" s="1"/>
  <c r="BA264" i="1" s="1"/>
  <c r="CO278" i="1"/>
  <c r="BM325" i="1"/>
  <c r="ET195" i="1"/>
  <c r="AX291" i="1"/>
  <c r="AX289" i="1"/>
  <c r="AX290" i="1" s="1"/>
  <c r="AZ276" i="1"/>
  <c r="AZ273" i="1"/>
  <c r="AZ275" i="1" s="1"/>
  <c r="DU214" i="1"/>
  <c r="DT217" i="1"/>
  <c r="AZ244" i="1"/>
  <c r="CQ288" i="1"/>
  <c r="CQ256" i="1"/>
  <c r="CQ245" i="1"/>
  <c r="CQ246" i="1" s="1"/>
  <c r="BA251" i="1"/>
  <c r="BA252" i="1" s="1"/>
  <c r="BA254" i="1" s="1"/>
  <c r="BA271" i="1"/>
  <c r="CU175" i="1"/>
  <c r="CU178" i="1"/>
  <c r="BK370" i="1"/>
  <c r="CS201" i="1"/>
  <c r="EX178" i="1"/>
  <c r="CS180" i="1"/>
  <c r="CS179" i="1"/>
  <c r="CR273" i="1"/>
  <c r="CR275" i="1" s="1"/>
  <c r="AZ233" i="1"/>
  <c r="BN325" i="1" s="1"/>
  <c r="CX51" i="1"/>
  <c r="CX53" i="1" s="1"/>
  <c r="CX40" i="1"/>
  <c r="BP322" i="1"/>
  <c r="ET255" i="1"/>
  <c r="CR246" i="1"/>
  <c r="DN69" i="1"/>
  <c r="DN15" i="1"/>
  <c r="AY278" i="1"/>
  <c r="AW266" i="1"/>
  <c r="ET266" i="1" s="1"/>
  <c r="AZ265" i="1"/>
  <c r="AZ266" i="1" s="1"/>
  <c r="CS229" i="1"/>
  <c r="CS239" i="1"/>
  <c r="EX175" i="1"/>
  <c r="CS176" i="1"/>
  <c r="CS177" i="1"/>
  <c r="BB178" i="1"/>
  <c r="AY288" i="1"/>
  <c r="CR255" i="1"/>
  <c r="BP369" i="1" s="1"/>
  <c r="CX75" i="1"/>
  <c r="CX82" i="1" s="1"/>
  <c r="CY65" i="1"/>
  <c r="CY11" i="1" s="1"/>
  <c r="CQ276" i="1"/>
  <c r="AW256" i="1"/>
  <c r="ET256" i="1" s="1"/>
  <c r="CY21" i="1" l="1"/>
  <c r="CY28" i="1" s="1"/>
  <c r="CY32" i="1" s="1"/>
  <c r="CX100" i="1"/>
  <c r="CX86" i="1"/>
  <c r="AZ234" i="1"/>
  <c r="CU239" i="1"/>
  <c r="CU229" i="1"/>
  <c r="CU230" i="1" s="1"/>
  <c r="CU232" i="1" s="1"/>
  <c r="CU176" i="1"/>
  <c r="CU177" i="1"/>
  <c r="BA285" i="1"/>
  <c r="BA287" i="1" s="1"/>
  <c r="CT271" i="1"/>
  <c r="CT251" i="1"/>
  <c r="CT252" i="1" s="1"/>
  <c r="CT254" i="1" s="1"/>
  <c r="BB283" i="1"/>
  <c r="BB261" i="1"/>
  <c r="BB262" i="1" s="1"/>
  <c r="BB264" i="1" s="1"/>
  <c r="BK328" i="1"/>
  <c r="BC201" i="1"/>
  <c r="BC180" i="1"/>
  <c r="BC179" i="1"/>
  <c r="BL328" i="1" s="1"/>
  <c r="DZ212" i="1"/>
  <c r="BB271" i="1"/>
  <c r="BB251" i="1"/>
  <c r="BB252" i="1" s="1"/>
  <c r="BB254" i="1" s="1"/>
  <c r="BA233" i="1"/>
  <c r="BN326" i="1" s="1"/>
  <c r="BA234" i="1"/>
  <c r="CQ277" i="1"/>
  <c r="CQ279" i="1"/>
  <c r="BQ368" i="1" s="1"/>
  <c r="CR256" i="1"/>
  <c r="BA273" i="1"/>
  <c r="BA275" i="1" s="1"/>
  <c r="DT238" i="1"/>
  <c r="DT228" i="1"/>
  <c r="DT270" i="1"/>
  <c r="DT250" i="1"/>
  <c r="DT282" i="1"/>
  <c r="DT260" i="1"/>
  <c r="BC52" i="1"/>
  <c r="BC40" i="1"/>
  <c r="CT233" i="1"/>
  <c r="BN371" i="1" s="1"/>
  <c r="AZ288" i="1"/>
  <c r="BK327" i="1"/>
  <c r="BB201" i="1"/>
  <c r="BB180" i="1"/>
  <c r="BB198" i="1" s="1"/>
  <c r="BB200" i="1" s="1"/>
  <c r="BM327" i="1" s="1"/>
  <c r="BB179" i="1"/>
  <c r="BL327" i="1" s="1"/>
  <c r="AY289" i="1"/>
  <c r="AY291" i="1" s="1"/>
  <c r="EX239" i="1"/>
  <c r="CS241" i="1"/>
  <c r="CQ278" i="1"/>
  <c r="BA255" i="1"/>
  <c r="BP326" i="1" s="1"/>
  <c r="CQ289" i="1"/>
  <c r="CQ290" i="1" s="1"/>
  <c r="DV214" i="1"/>
  <c r="DU217" i="1"/>
  <c r="CR288" i="1"/>
  <c r="BC229" i="1"/>
  <c r="BC239" i="1"/>
  <c r="BC177" i="1"/>
  <c r="BC176" i="1"/>
  <c r="CT244" i="1"/>
  <c r="CT241" i="1"/>
  <c r="CT243" i="1" s="1"/>
  <c r="CS271" i="1"/>
  <c r="CS251" i="1"/>
  <c r="EX177" i="1"/>
  <c r="EX229" i="1"/>
  <c r="CS230" i="1"/>
  <c r="DO69" i="1"/>
  <c r="DO15" i="1" s="1"/>
  <c r="CR276" i="1"/>
  <c r="BL370" i="1"/>
  <c r="EX179" i="1"/>
  <c r="AZ245" i="1"/>
  <c r="AZ246" i="1" s="1"/>
  <c r="CW99" i="1"/>
  <c r="CW94" i="1"/>
  <c r="CW98" i="1" s="1"/>
  <c r="BD91" i="1"/>
  <c r="BD94" i="1" s="1"/>
  <c r="BD98" i="1" s="1"/>
  <c r="BD175" i="1" s="1"/>
  <c r="BE89" i="1"/>
  <c r="BD35" i="1"/>
  <c r="BD37" i="1" s="1"/>
  <c r="BD178" i="1"/>
  <c r="BA244" i="1"/>
  <c r="BB241" i="1"/>
  <c r="BB243" i="1" s="1"/>
  <c r="CT198" i="1"/>
  <c r="CT200" i="1" s="1"/>
  <c r="BM371" i="1" s="1"/>
  <c r="CY75" i="1"/>
  <c r="CY82" i="1" s="1"/>
  <c r="CZ65" i="1"/>
  <c r="CZ11" i="1"/>
  <c r="CZ21" i="1" s="1"/>
  <c r="CZ28" i="1" s="1"/>
  <c r="CZ32" i="1" s="1"/>
  <c r="CS283" i="1"/>
  <c r="CS261" i="1"/>
  <c r="EX176" i="1"/>
  <c r="AY290" i="1"/>
  <c r="EX180" i="1"/>
  <c r="CS198" i="1"/>
  <c r="CS200" i="1" s="1"/>
  <c r="BK372" i="1"/>
  <c r="CU201" i="1"/>
  <c r="CU180" i="1"/>
  <c r="CU198" i="1" s="1"/>
  <c r="CU200" i="1" s="1"/>
  <c r="BM372" i="1" s="1"/>
  <c r="CU179" i="1"/>
  <c r="BL372" i="1" s="1"/>
  <c r="CQ247" i="1"/>
  <c r="BO368" i="1" s="1"/>
  <c r="AZ277" i="1"/>
  <c r="AZ279" i="1" s="1"/>
  <c r="BQ325" i="1" s="1"/>
  <c r="BA265" i="1"/>
  <c r="BA266" i="1" s="1"/>
  <c r="CT283" i="1"/>
  <c r="CT261" i="1"/>
  <c r="CT262" i="1" s="1"/>
  <c r="CT264" i="1" s="1"/>
  <c r="BB230" i="1"/>
  <c r="BB232" i="1" s="1"/>
  <c r="CV175" i="1"/>
  <c r="CV178" i="1"/>
  <c r="CV239" i="1" l="1"/>
  <c r="CV229" i="1"/>
  <c r="CV230" i="1" s="1"/>
  <c r="CV232" i="1" s="1"/>
  <c r="CV177" i="1"/>
  <c r="CV176" i="1"/>
  <c r="EX283" i="1"/>
  <c r="CS285" i="1"/>
  <c r="BK329" i="1"/>
  <c r="BD201" i="1"/>
  <c r="BD180" i="1"/>
  <c r="BD179" i="1"/>
  <c r="BL329" i="1" s="1"/>
  <c r="CT245" i="1"/>
  <c r="CT247" i="1" s="1"/>
  <c r="BO371" i="1" s="1"/>
  <c r="DW214" i="1"/>
  <c r="DV217" i="1"/>
  <c r="AZ289" i="1"/>
  <c r="AZ291" i="1"/>
  <c r="AZ290" i="1"/>
  <c r="EA212" i="1"/>
  <c r="BM370" i="1"/>
  <c r="EX194" i="1"/>
  <c r="BA245" i="1"/>
  <c r="BA247" i="1" s="1"/>
  <c r="BO326" i="1" s="1"/>
  <c r="BD52" i="1"/>
  <c r="BD53" i="1" s="1"/>
  <c r="BD40" i="1"/>
  <c r="AZ278" i="1"/>
  <c r="CR277" i="1"/>
  <c r="CR279" i="1"/>
  <c r="BQ369" i="1" s="1"/>
  <c r="EX251" i="1"/>
  <c r="CS252" i="1"/>
  <c r="BA246" i="1"/>
  <c r="BC241" i="1"/>
  <c r="BC243" i="1" s="1"/>
  <c r="EX241" i="1"/>
  <c r="CS243" i="1"/>
  <c r="BC53" i="1"/>
  <c r="BB265" i="1"/>
  <c r="BB266" i="1" s="1"/>
  <c r="CU233" i="1"/>
  <c r="BN372" i="1" s="1"/>
  <c r="CY51" i="1"/>
  <c r="CY53" i="1" s="1"/>
  <c r="CY40" i="1"/>
  <c r="CT285" i="1"/>
  <c r="CT287" i="1" s="1"/>
  <c r="BE91" i="1"/>
  <c r="BE94" i="1" s="1"/>
  <c r="BE98" i="1" s="1"/>
  <c r="BE175" i="1" s="1"/>
  <c r="BF89" i="1"/>
  <c r="BE35" i="1"/>
  <c r="BE37" i="1" s="1"/>
  <c r="AZ247" i="1"/>
  <c r="BO325" i="1" s="1"/>
  <c r="EX271" i="1"/>
  <c r="CS273" i="1"/>
  <c r="BC230" i="1"/>
  <c r="BC232" i="1" s="1"/>
  <c r="CQ291" i="1"/>
  <c r="CS244" i="1"/>
  <c r="CT234" i="1"/>
  <c r="BA276" i="1"/>
  <c r="BB285" i="1"/>
  <c r="BB287" i="1" s="1"/>
  <c r="BA288" i="1"/>
  <c r="CU241" i="1"/>
  <c r="CU243" i="1" s="1"/>
  <c r="CZ40" i="1"/>
  <c r="CZ51" i="1"/>
  <c r="CZ53" i="1" s="1"/>
  <c r="BD229" i="1"/>
  <c r="BD239" i="1"/>
  <c r="BD177" i="1"/>
  <c r="BD176" i="1"/>
  <c r="DP69" i="1"/>
  <c r="BC283" i="1"/>
  <c r="BC261" i="1"/>
  <c r="BC262" i="1" s="1"/>
  <c r="BC264" i="1" s="1"/>
  <c r="BB256" i="1"/>
  <c r="BB255" i="1"/>
  <c r="BP327" i="1" s="1"/>
  <c r="CT255" i="1"/>
  <c r="BP371" i="1" s="1"/>
  <c r="CU271" i="1"/>
  <c r="CU251" i="1"/>
  <c r="CU252" i="1" s="1"/>
  <c r="CU254" i="1" s="1"/>
  <c r="BB233" i="1"/>
  <c r="BN327" i="1" s="1"/>
  <c r="BB234" i="1"/>
  <c r="DA65" i="1"/>
  <c r="DA11" i="1"/>
  <c r="DA21" i="1" s="1"/>
  <c r="DA28" i="1" s="1"/>
  <c r="DA32" i="1" s="1"/>
  <c r="CZ75" i="1"/>
  <c r="CZ82" i="1" s="1"/>
  <c r="EX230" i="1"/>
  <c r="CS232" i="1"/>
  <c r="BC271" i="1"/>
  <c r="BC251" i="1"/>
  <c r="BC252" i="1" s="1"/>
  <c r="BC254" i="1" s="1"/>
  <c r="CR289" i="1"/>
  <c r="CR291" i="1" s="1"/>
  <c r="BA256" i="1"/>
  <c r="BB273" i="1"/>
  <c r="BB275" i="1" s="1"/>
  <c r="CT273" i="1"/>
  <c r="CT275" i="1" s="1"/>
  <c r="CU283" i="1"/>
  <c r="CU261" i="1"/>
  <c r="CU262" i="1" s="1"/>
  <c r="CU264" i="1" s="1"/>
  <c r="CX94" i="1"/>
  <c r="CX98" i="1" s="1"/>
  <c r="CX99" i="1"/>
  <c r="CT265" i="1"/>
  <c r="CT266" i="1" s="1"/>
  <c r="BK373" i="1"/>
  <c r="EX181" i="1"/>
  <c r="CV201" i="1"/>
  <c r="CV180" i="1"/>
  <c r="CV179" i="1"/>
  <c r="BL373" i="1" s="1"/>
  <c r="EX261" i="1"/>
  <c r="CS262" i="1"/>
  <c r="CY100" i="1"/>
  <c r="CY86" i="1"/>
  <c r="BB244" i="1"/>
  <c r="CW175" i="1"/>
  <c r="CW178" i="1"/>
  <c r="CT246" i="1"/>
  <c r="DU238" i="1"/>
  <c r="DU228" i="1"/>
  <c r="DU260" i="1"/>
  <c r="DU282" i="1"/>
  <c r="DU270" i="1"/>
  <c r="DU250" i="1"/>
  <c r="CR278" i="1"/>
  <c r="BC198" i="1"/>
  <c r="BC200" i="1" s="1"/>
  <c r="BM328" i="1" s="1"/>
  <c r="EX262" i="1" l="1"/>
  <c r="CS264" i="1"/>
  <c r="CU265" i="1"/>
  <c r="CU266" i="1" s="1"/>
  <c r="BC255" i="1"/>
  <c r="BP328" i="1" s="1"/>
  <c r="DQ69" i="1"/>
  <c r="DQ15" i="1"/>
  <c r="BE52" i="1"/>
  <c r="BE40" i="1"/>
  <c r="EB212" i="1"/>
  <c r="DV238" i="1"/>
  <c r="DV228" i="1"/>
  <c r="DV270" i="1"/>
  <c r="DV250" i="1"/>
  <c r="DV282" i="1"/>
  <c r="DV260" i="1"/>
  <c r="EX285" i="1"/>
  <c r="CS287" i="1"/>
  <c r="CV233" i="1"/>
  <c r="BN373" i="1" s="1"/>
  <c r="CV234" i="1"/>
  <c r="BK374" i="1"/>
  <c r="CW201" i="1"/>
  <c r="CW180" i="1"/>
  <c r="CW198" i="1" s="1"/>
  <c r="CW200" i="1" s="1"/>
  <c r="BM374" i="1" s="1"/>
  <c r="CW179" i="1"/>
  <c r="BL374" i="1" s="1"/>
  <c r="EX182" i="1"/>
  <c r="CV198" i="1"/>
  <c r="CV200" i="1" s="1"/>
  <c r="CU285" i="1"/>
  <c r="CU287" i="1" s="1"/>
  <c r="BC273" i="1"/>
  <c r="BC275" i="1" s="1"/>
  <c r="CZ86" i="1"/>
  <c r="CZ100" i="1"/>
  <c r="BL176" i="1"/>
  <c r="CU244" i="1"/>
  <c r="EX273" i="1"/>
  <c r="CS275" i="1"/>
  <c r="BF91" i="1"/>
  <c r="BF94" i="1" s="1"/>
  <c r="BF98" i="1" s="1"/>
  <c r="BF175" i="1" s="1"/>
  <c r="BF35" i="1"/>
  <c r="BF33" i="1"/>
  <c r="BF178" i="1"/>
  <c r="EU89" i="1"/>
  <c r="DX214" i="1"/>
  <c r="DW217" i="1"/>
  <c r="BD198" i="1"/>
  <c r="BD200" i="1" s="1"/>
  <c r="BM329" i="1" s="1"/>
  <c r="CS288" i="1"/>
  <c r="CV283" i="1"/>
  <c r="CV261" i="1"/>
  <c r="CV262" i="1" s="1"/>
  <c r="CV264" i="1" s="1"/>
  <c r="CV241" i="1"/>
  <c r="CV243" i="1" s="1"/>
  <c r="BC266" i="1"/>
  <c r="BC265" i="1"/>
  <c r="BD244" i="1"/>
  <c r="BD241" i="1"/>
  <c r="BD243" i="1" s="1"/>
  <c r="BA291" i="1"/>
  <c r="BA289" i="1"/>
  <c r="CS247" i="1"/>
  <c r="BO370" i="1" s="1"/>
  <c r="CS245" i="1"/>
  <c r="EX245" i="1" s="1"/>
  <c r="EX244" i="1"/>
  <c r="BE239" i="1"/>
  <c r="BE229" i="1"/>
  <c r="BP176" i="1"/>
  <c r="BE176" i="1"/>
  <c r="BE177" i="1"/>
  <c r="BL177" i="1"/>
  <c r="BK176" i="1"/>
  <c r="CS246" i="1"/>
  <c r="EX246" i="1" s="1"/>
  <c r="EX243" i="1"/>
  <c r="EX252" i="1"/>
  <c r="CS254" i="1"/>
  <c r="CR290" i="1"/>
  <c r="BB247" i="1"/>
  <c r="BO327" i="1" s="1"/>
  <c r="BB245" i="1"/>
  <c r="BB246" i="1" s="1"/>
  <c r="CT276" i="1"/>
  <c r="DA51" i="1"/>
  <c r="DA53" i="1" s="1"/>
  <c r="DA40" i="1"/>
  <c r="CU255" i="1"/>
  <c r="BP372" i="1" s="1"/>
  <c r="CU256" i="1"/>
  <c r="BC285" i="1"/>
  <c r="BC287" i="1" s="1"/>
  <c r="BD230" i="1"/>
  <c r="BD232" i="1" s="1"/>
  <c r="CS276" i="1"/>
  <c r="CU234" i="1"/>
  <c r="CV271" i="1"/>
  <c r="CV251" i="1"/>
  <c r="CV252" i="1" s="1"/>
  <c r="CV254" i="1" s="1"/>
  <c r="CY99" i="1"/>
  <c r="CY94" i="1"/>
  <c r="CY98" i="1" s="1"/>
  <c r="CO235" i="1"/>
  <c r="CI235" i="1"/>
  <c r="CN235" i="1"/>
  <c r="CH235" i="1"/>
  <c r="CR235" i="1"/>
  <c r="CJ235" i="1"/>
  <c r="EX232" i="1"/>
  <c r="CQ235" i="1"/>
  <c r="CP235" i="1"/>
  <c r="CK235" i="1"/>
  <c r="CS235" i="1"/>
  <c r="CS233" i="1"/>
  <c r="CM235" i="1"/>
  <c r="CL235" i="1"/>
  <c r="DB65" i="1"/>
  <c r="DB11" i="1" s="1"/>
  <c r="DB21" i="1" s="1"/>
  <c r="DB28" i="1" s="1"/>
  <c r="DB32" i="1" s="1"/>
  <c r="DA75" i="1"/>
  <c r="DA82" i="1" s="1"/>
  <c r="CU273" i="1"/>
  <c r="CU275" i="1" s="1"/>
  <c r="BD283" i="1"/>
  <c r="BD261" i="1"/>
  <c r="BD262" i="1" s="1"/>
  <c r="BD264" i="1" s="1"/>
  <c r="BB288" i="1"/>
  <c r="BC233" i="1"/>
  <c r="BN328" i="1" s="1"/>
  <c r="CT288" i="1"/>
  <c r="BA290" i="1"/>
  <c r="CW239" i="1"/>
  <c r="CW229" i="1"/>
  <c r="CW230" i="1" s="1"/>
  <c r="CW232" i="1" s="1"/>
  <c r="CW176" i="1"/>
  <c r="CW177" i="1"/>
  <c r="CX175" i="1"/>
  <c r="CX178" i="1"/>
  <c r="BB276" i="1"/>
  <c r="CT256" i="1"/>
  <c r="DP15" i="1"/>
  <c r="BD271" i="1"/>
  <c r="BD251" i="1"/>
  <c r="BD252" i="1" s="1"/>
  <c r="BD254" i="1" s="1"/>
  <c r="BA277" i="1"/>
  <c r="BA278" i="1" s="1"/>
  <c r="BA279" i="1"/>
  <c r="BQ326" i="1" s="1"/>
  <c r="BE178" i="1"/>
  <c r="BC244" i="1"/>
  <c r="DB51" i="1" l="1"/>
  <c r="DB53" i="1" s="1"/>
  <c r="DB40" i="1"/>
  <c r="CY175" i="1"/>
  <c r="CY178" i="1"/>
  <c r="BD233" i="1"/>
  <c r="BN329" i="1" s="1"/>
  <c r="BK283" i="1"/>
  <c r="BK261" i="1"/>
  <c r="BK262" i="1" s="1"/>
  <c r="BK264" i="1" s="1"/>
  <c r="BE230" i="1"/>
  <c r="BE232" i="1" s="1"/>
  <c r="BK331" i="1"/>
  <c r="BQ179" i="1"/>
  <c r="BL342" i="1" s="1"/>
  <c r="BR180" i="1"/>
  <c r="BF201" i="1"/>
  <c r="BF180" i="1"/>
  <c r="BG180" i="1"/>
  <c r="BF179" i="1"/>
  <c r="BL331" i="1" s="1"/>
  <c r="BG179" i="1"/>
  <c r="BL332" i="1" s="1"/>
  <c r="BH180" i="1"/>
  <c r="BH179" i="1"/>
  <c r="BL333" i="1" s="1"/>
  <c r="BI180" i="1"/>
  <c r="BJ180" i="1"/>
  <c r="BL180" i="1"/>
  <c r="BI179" i="1"/>
  <c r="CU245" i="1"/>
  <c r="CU247" i="1"/>
  <c r="BO372" i="1" s="1"/>
  <c r="BB289" i="1"/>
  <c r="BB291" i="1" s="1"/>
  <c r="DA86" i="1"/>
  <c r="DA100" i="1"/>
  <c r="BN370" i="1"/>
  <c r="EX233" i="1"/>
  <c r="EX254" i="1"/>
  <c r="CS255" i="1"/>
  <c r="BL271" i="1"/>
  <c r="BL251" i="1"/>
  <c r="BL252" i="1" s="1"/>
  <c r="BL254" i="1" s="1"/>
  <c r="BE244" i="1"/>
  <c r="BE241" i="1"/>
  <c r="BE243" i="1" s="1"/>
  <c r="CS289" i="1"/>
  <c r="EX289" i="1" s="1"/>
  <c r="CS291" i="1"/>
  <c r="EX288" i="1"/>
  <c r="BL283" i="1"/>
  <c r="BL261" i="1"/>
  <c r="BL262" i="1" s="1"/>
  <c r="BL264" i="1" s="1"/>
  <c r="CU288" i="1"/>
  <c r="BC256" i="1"/>
  <c r="CW261" i="1"/>
  <c r="CW262" i="1" s="1"/>
  <c r="CW264" i="1" s="1"/>
  <c r="CW283" i="1"/>
  <c r="BE271" i="1"/>
  <c r="BE251" i="1"/>
  <c r="BE252" i="1" s="1"/>
  <c r="BE254" i="1" s="1"/>
  <c r="BD245" i="1"/>
  <c r="BD247" i="1" s="1"/>
  <c r="BO329" i="1" s="1"/>
  <c r="BF37" i="1"/>
  <c r="EU35" i="1"/>
  <c r="EU37" i="1" s="1"/>
  <c r="EU40" i="1" s="1"/>
  <c r="BM373" i="1"/>
  <c r="EX195" i="1"/>
  <c r="BE53" i="1"/>
  <c r="BD266" i="1"/>
  <c r="BD265" i="1"/>
  <c r="BD276" i="1"/>
  <c r="BD273" i="1"/>
  <c r="BD275" i="1" s="1"/>
  <c r="CX229" i="1"/>
  <c r="CX230" i="1" s="1"/>
  <c r="CX232" i="1" s="1"/>
  <c r="CX239" i="1"/>
  <c r="CX177" i="1"/>
  <c r="CX176" i="1"/>
  <c r="CW233" i="1"/>
  <c r="BN374" i="1" s="1"/>
  <c r="BD288" i="1"/>
  <c r="BD285" i="1"/>
  <c r="BD287" i="1" s="1"/>
  <c r="CS234" i="1"/>
  <c r="EX234" i="1" s="1"/>
  <c r="BC288" i="1"/>
  <c r="CT277" i="1"/>
  <c r="CT279" i="1" s="1"/>
  <c r="BQ371" i="1" s="1"/>
  <c r="BE283" i="1"/>
  <c r="BE261" i="1"/>
  <c r="BE262" i="1" s="1"/>
  <c r="BE264" i="1" s="1"/>
  <c r="CV244" i="1"/>
  <c r="DW228" i="1"/>
  <c r="DW238" i="1"/>
  <c r="DW282" i="1"/>
  <c r="DW270" i="1"/>
  <c r="DW250" i="1"/>
  <c r="DW260" i="1"/>
  <c r="BF239" i="1"/>
  <c r="BF229" i="1"/>
  <c r="BR177" i="1"/>
  <c r="BQ176" i="1"/>
  <c r="BG177" i="1"/>
  <c r="BF177" i="1"/>
  <c r="BH177" i="1"/>
  <c r="BG176" i="1"/>
  <c r="BF176" i="1"/>
  <c r="BH176" i="1"/>
  <c r="BI177" i="1"/>
  <c r="BJ177" i="1"/>
  <c r="BO177" i="1"/>
  <c r="BI176" i="1"/>
  <c r="BK177" i="1"/>
  <c r="BM177" i="1"/>
  <c r="BJ176" i="1"/>
  <c r="BM176" i="1"/>
  <c r="BN177" i="1"/>
  <c r="BP177" i="1"/>
  <c r="CZ99" i="1"/>
  <c r="CZ94" i="1"/>
  <c r="CZ98" i="1" s="1"/>
  <c r="CU246" i="1"/>
  <c r="BO176" i="1"/>
  <c r="BB277" i="1"/>
  <c r="BB278" i="1" s="1"/>
  <c r="BD255" i="1"/>
  <c r="BP329" i="1" s="1"/>
  <c r="BC247" i="1"/>
  <c r="BO328" i="1" s="1"/>
  <c r="BC245" i="1"/>
  <c r="BC246" i="1" s="1"/>
  <c r="CW241" i="1"/>
  <c r="CW243" i="1" s="1"/>
  <c r="CT289" i="1"/>
  <c r="CT290" i="1" s="1"/>
  <c r="DC65" i="1"/>
  <c r="DC11" i="1" s="1"/>
  <c r="DC21" i="1" s="1"/>
  <c r="DC28" i="1" s="1"/>
  <c r="DC32" i="1" s="1"/>
  <c r="DB75" i="1"/>
  <c r="DB82" i="1" s="1"/>
  <c r="CV255" i="1"/>
  <c r="BP373" i="1" s="1"/>
  <c r="CV256" i="1"/>
  <c r="EX276" i="1"/>
  <c r="CS277" i="1"/>
  <c r="EX277" i="1" s="1"/>
  <c r="BP283" i="1"/>
  <c r="BP261" i="1"/>
  <c r="BP262" i="1" s="1"/>
  <c r="BP264" i="1" s="1"/>
  <c r="CV266" i="1"/>
  <c r="CV265" i="1"/>
  <c r="DY214" i="1"/>
  <c r="DX217" i="1"/>
  <c r="CS278" i="1"/>
  <c r="EX278" i="1" s="1"/>
  <c r="EX275" i="1"/>
  <c r="EX287" i="1"/>
  <c r="CS290" i="1"/>
  <c r="EX290" i="1" s="1"/>
  <c r="EZ15" i="1"/>
  <c r="EX264" i="1"/>
  <c r="CS266" i="1"/>
  <c r="EX266" i="1" s="1"/>
  <c r="CS265" i="1"/>
  <c r="EX265" i="1" s="1"/>
  <c r="BK375" i="1"/>
  <c r="CX201" i="1"/>
  <c r="CX180" i="1"/>
  <c r="CX198" i="1" s="1"/>
  <c r="CX200" i="1" s="1"/>
  <c r="BM375" i="1" s="1"/>
  <c r="CX179" i="1"/>
  <c r="BL375" i="1" s="1"/>
  <c r="BK330" i="1"/>
  <c r="BE201" i="1"/>
  <c r="BQ180" i="1"/>
  <c r="BP179" i="1"/>
  <c r="BL341" i="1" s="1"/>
  <c r="BE180" i="1"/>
  <c r="BE198" i="1" s="1"/>
  <c r="BE200" i="1" s="1"/>
  <c r="BM330" i="1" s="1"/>
  <c r="BE179" i="1"/>
  <c r="BL330" i="1" s="1"/>
  <c r="BL179" i="1"/>
  <c r="BL337" i="1" s="1"/>
  <c r="BK179" i="1"/>
  <c r="BL336" i="1" s="1"/>
  <c r="BN179" i="1"/>
  <c r="BL339" i="1" s="1"/>
  <c r="BJ179" i="1"/>
  <c r="BL335" i="1" s="1"/>
  <c r="BP180" i="1"/>
  <c r="BP198" i="1" s="1"/>
  <c r="BP200" i="1" s="1"/>
  <c r="BM341" i="1" s="1"/>
  <c r="BK180" i="1"/>
  <c r="BK198" i="1" s="1"/>
  <c r="BK200" i="1" s="1"/>
  <c r="BM336" i="1" s="1"/>
  <c r="BO179" i="1"/>
  <c r="BL340" i="1" s="1"/>
  <c r="BM180" i="1"/>
  <c r="BM198" i="1" s="1"/>
  <c r="BM200" i="1" s="1"/>
  <c r="BM338" i="1" s="1"/>
  <c r="BO180" i="1"/>
  <c r="BO198" i="1" s="1"/>
  <c r="BO200" i="1" s="1"/>
  <c r="BM340" i="1" s="1"/>
  <c r="BN180" i="1"/>
  <c r="BN198" i="1" s="1"/>
  <c r="BN200" i="1" s="1"/>
  <c r="BM339" i="1" s="1"/>
  <c r="BM179" i="1"/>
  <c r="BL338" i="1" s="1"/>
  <c r="CW251" i="1"/>
  <c r="CW252" i="1" s="1"/>
  <c r="CW254" i="1" s="1"/>
  <c r="CW271" i="1"/>
  <c r="BC234" i="1"/>
  <c r="CU276" i="1"/>
  <c r="CV276" i="1"/>
  <c r="CV273" i="1"/>
  <c r="CV275" i="1" s="1"/>
  <c r="BB290" i="1"/>
  <c r="BN176" i="1"/>
  <c r="BQ177" i="1"/>
  <c r="CT278" i="1"/>
  <c r="CV288" i="1"/>
  <c r="CV285" i="1"/>
  <c r="CV287" i="1" s="1"/>
  <c r="EU131" i="1"/>
  <c r="EU91" i="1"/>
  <c r="EU94" i="1" s="1"/>
  <c r="EU98" i="1" s="1"/>
  <c r="BC276" i="1"/>
  <c r="EC212" i="1"/>
  <c r="FM69" i="1"/>
  <c r="DR69" i="1"/>
  <c r="DR15" i="1" s="1"/>
  <c r="EZ69" i="1"/>
  <c r="EZ111" i="1" s="1"/>
  <c r="DC51" i="1" l="1"/>
  <c r="DC53" i="1" s="1"/>
  <c r="DC40" i="1"/>
  <c r="ED212" i="1"/>
  <c r="CW273" i="1"/>
  <c r="CW275" i="1" s="1"/>
  <c r="BP285" i="1"/>
  <c r="BP287" i="1" s="1"/>
  <c r="CZ175" i="1"/>
  <c r="CZ178" i="1"/>
  <c r="BM251" i="1"/>
  <c r="BM252" i="1" s="1"/>
  <c r="BM254" i="1" s="1"/>
  <c r="BM271" i="1"/>
  <c r="BH283" i="1"/>
  <c r="BH261" i="1"/>
  <c r="BH262" i="1" s="1"/>
  <c r="BH264" i="1" s="1"/>
  <c r="BQ283" i="1"/>
  <c r="BQ261" i="1"/>
  <c r="BQ262" i="1" s="1"/>
  <c r="BQ264" i="1" s="1"/>
  <c r="BD289" i="1"/>
  <c r="BD291" i="1" s="1"/>
  <c r="BE255" i="1"/>
  <c r="BP330" i="1" s="1"/>
  <c r="BL255" i="1"/>
  <c r="BP337" i="1" s="1"/>
  <c r="BI198" i="1"/>
  <c r="BI200" i="1" s="1"/>
  <c r="EU180" i="1"/>
  <c r="BF198" i="1"/>
  <c r="BF200" i="1" s="1"/>
  <c r="BM331" i="1" s="1"/>
  <c r="CY229" i="1"/>
  <c r="CY230" i="1" s="1"/>
  <c r="CY232" i="1" s="1"/>
  <c r="CY239" i="1"/>
  <c r="CY176" i="1"/>
  <c r="CY177" i="1"/>
  <c r="CV291" i="1"/>
  <c r="CV289" i="1"/>
  <c r="CV290" i="1" s="1"/>
  <c r="CW255" i="1"/>
  <c r="BP374" i="1" s="1"/>
  <c r="DX228" i="1"/>
  <c r="DX238" i="1"/>
  <c r="DX250" i="1"/>
  <c r="DX270" i="1"/>
  <c r="DX260" i="1"/>
  <c r="DX282" i="1"/>
  <c r="CT291" i="1"/>
  <c r="BD256" i="1"/>
  <c r="BK271" i="1"/>
  <c r="BK251" i="1"/>
  <c r="BK252" i="1" s="1"/>
  <c r="BK254" i="1" s="1"/>
  <c r="BF283" i="1"/>
  <c r="BF261" i="1"/>
  <c r="BF262" i="1" s="1"/>
  <c r="BF264" i="1" s="1"/>
  <c r="BR271" i="1"/>
  <c r="BR251" i="1"/>
  <c r="BR252" i="1" s="1"/>
  <c r="BR254" i="1" s="1"/>
  <c r="CW234" i="1"/>
  <c r="CX244" i="1"/>
  <c r="CX241" i="1"/>
  <c r="CX243" i="1" s="1"/>
  <c r="BE273" i="1"/>
  <c r="BE275" i="1" s="1"/>
  <c r="BL273" i="1"/>
  <c r="BL275" i="1" s="1"/>
  <c r="BK266" i="1"/>
  <c r="BK265" i="1"/>
  <c r="CV277" i="1"/>
  <c r="CV278" i="1" s="1"/>
  <c r="CV279" i="1"/>
  <c r="BQ373" i="1" s="1"/>
  <c r="DZ214" i="1"/>
  <c r="DY217" i="1"/>
  <c r="DB86" i="1"/>
  <c r="DB100" i="1"/>
  <c r="BP271" i="1"/>
  <c r="BP251" i="1"/>
  <c r="BP252" i="1" s="1"/>
  <c r="BP254" i="1" s="1"/>
  <c r="BI283" i="1"/>
  <c r="BI261" i="1"/>
  <c r="EU176" i="1"/>
  <c r="BG283" i="1"/>
  <c r="BG261" i="1"/>
  <c r="BG262" i="1" s="1"/>
  <c r="BG264" i="1" s="1"/>
  <c r="BF230" i="1"/>
  <c r="BF232" i="1" s="1"/>
  <c r="BC289" i="1"/>
  <c r="BC290" i="1" s="1"/>
  <c r="CX233" i="1"/>
  <c r="BN375" i="1" s="1"/>
  <c r="BF52" i="1"/>
  <c r="BF40" i="1"/>
  <c r="CW285" i="1"/>
  <c r="CW287" i="1" s="1"/>
  <c r="BP370" i="1"/>
  <c r="EX255" i="1"/>
  <c r="DA99" i="1"/>
  <c r="DA94" i="1"/>
  <c r="DA98" i="1" s="1"/>
  <c r="BH198" i="1"/>
  <c r="BH200" i="1" s="1"/>
  <c r="BM333" i="1" s="1"/>
  <c r="BR198" i="1"/>
  <c r="BR200" i="1" s="1"/>
  <c r="BM343" i="1" s="1"/>
  <c r="BK288" i="1"/>
  <c r="BK285" i="1"/>
  <c r="BK287" i="1" s="1"/>
  <c r="BC277" i="1"/>
  <c r="BC279" i="1" s="1"/>
  <c r="BQ328" i="1" s="1"/>
  <c r="BQ271" i="1"/>
  <c r="BQ251" i="1"/>
  <c r="BQ252" i="1" s="1"/>
  <c r="BQ254" i="1" s="1"/>
  <c r="CS279" i="1"/>
  <c r="BQ370" i="1" s="1"/>
  <c r="CW244" i="1"/>
  <c r="BB279" i="1"/>
  <c r="BQ327" i="1" s="1"/>
  <c r="BN251" i="1"/>
  <c r="BN252" i="1" s="1"/>
  <c r="BN254" i="1" s="1"/>
  <c r="BN271" i="1"/>
  <c r="BO251" i="1"/>
  <c r="BO252" i="1" s="1"/>
  <c r="BO254" i="1" s="1"/>
  <c r="BO271" i="1"/>
  <c r="BH271" i="1"/>
  <c r="BH251" i="1"/>
  <c r="BH252" i="1" s="1"/>
  <c r="BH254" i="1" s="1"/>
  <c r="BF241" i="1"/>
  <c r="BF243" i="1" s="1"/>
  <c r="CV245" i="1"/>
  <c r="CV247" i="1" s="1"/>
  <c r="BO373" i="1" s="1"/>
  <c r="CX283" i="1"/>
  <c r="CX261" i="1"/>
  <c r="CX262" i="1" s="1"/>
  <c r="CX264" i="1" s="1"/>
  <c r="CV246" i="1"/>
  <c r="CW265" i="1"/>
  <c r="CW266" i="1" s="1"/>
  <c r="CU289" i="1"/>
  <c r="CU290" i="1" s="1"/>
  <c r="BD246" i="1"/>
  <c r="BL334" i="1"/>
  <c r="EU179" i="1"/>
  <c r="DS69" i="1"/>
  <c r="DS15" i="1"/>
  <c r="CU277" i="1"/>
  <c r="CU279" i="1" s="1"/>
  <c r="BQ372" i="1" s="1"/>
  <c r="BQ198" i="1"/>
  <c r="BQ200" i="1" s="1"/>
  <c r="BM342" i="1" s="1"/>
  <c r="BC278" i="1"/>
  <c r="DD65" i="1"/>
  <c r="DD11" i="1"/>
  <c r="DD21" i="1" s="1"/>
  <c r="DD28" i="1" s="1"/>
  <c r="DD32" i="1" s="1"/>
  <c r="DC75" i="1"/>
  <c r="DC82" i="1" s="1"/>
  <c r="BM283" i="1"/>
  <c r="BM261" i="1"/>
  <c r="BM262" i="1" s="1"/>
  <c r="BM264" i="1" s="1"/>
  <c r="BJ271" i="1"/>
  <c r="BJ251" i="1"/>
  <c r="BJ252" i="1" s="1"/>
  <c r="BJ254" i="1" s="1"/>
  <c r="BF271" i="1"/>
  <c r="BF251" i="1"/>
  <c r="BF252" i="1" s="1"/>
  <c r="BF254" i="1" s="1"/>
  <c r="BE265" i="1"/>
  <c r="BE266" i="1" s="1"/>
  <c r="CX271" i="1"/>
  <c r="CX251" i="1"/>
  <c r="CX252" i="1" s="1"/>
  <c r="CX254" i="1" s="1"/>
  <c r="BD279" i="1"/>
  <c r="BQ329" i="1" s="1"/>
  <c r="BD277" i="1"/>
  <c r="BD278" i="1" s="1"/>
  <c r="BL266" i="1"/>
  <c r="BL265" i="1"/>
  <c r="CS256" i="1"/>
  <c r="EX256" i="1" s="1"/>
  <c r="BL198" i="1"/>
  <c r="BL200" i="1" s="1"/>
  <c r="EU182" i="1"/>
  <c r="BD234" i="1"/>
  <c r="BN283" i="1"/>
  <c r="BN261" i="1"/>
  <c r="BN262" i="1" s="1"/>
  <c r="BN264" i="1" s="1"/>
  <c r="BP265" i="1"/>
  <c r="BP266" i="1"/>
  <c r="BO283" i="1"/>
  <c r="BO261" i="1"/>
  <c r="BO262" i="1" s="1"/>
  <c r="BO264" i="1" s="1"/>
  <c r="BJ283" i="1"/>
  <c r="BJ261" i="1"/>
  <c r="BJ262" i="1" s="1"/>
  <c r="BJ264" i="1" s="1"/>
  <c r="BI271" i="1"/>
  <c r="BI251" i="1"/>
  <c r="EU177" i="1"/>
  <c r="BG251" i="1"/>
  <c r="BG252" i="1" s="1"/>
  <c r="BG254" i="1" s="1"/>
  <c r="BG271" i="1"/>
  <c r="BE288" i="1"/>
  <c r="BE285" i="1"/>
  <c r="BE287" i="1" s="1"/>
  <c r="BD290" i="1"/>
  <c r="BL285" i="1"/>
  <c r="BL287" i="1" s="1"/>
  <c r="BE245" i="1"/>
  <c r="BE246" i="1" s="1"/>
  <c r="BJ198" i="1"/>
  <c r="BJ200" i="1" s="1"/>
  <c r="BM335" i="1" s="1"/>
  <c r="BG198" i="1"/>
  <c r="BG200" i="1" s="1"/>
  <c r="BM332" i="1" s="1"/>
  <c r="BE233" i="1"/>
  <c r="BN330" i="1" s="1"/>
  <c r="BK376" i="1"/>
  <c r="CY201" i="1"/>
  <c r="CY180" i="1"/>
  <c r="CY198" i="1" s="1"/>
  <c r="CY200" i="1" s="1"/>
  <c r="BM376" i="1" s="1"/>
  <c r="CY179" i="1"/>
  <c r="BL376" i="1" s="1"/>
  <c r="BG255" i="1" l="1"/>
  <c r="BP332" i="1" s="1"/>
  <c r="BO265" i="1"/>
  <c r="BO266" i="1"/>
  <c r="BN285" i="1"/>
  <c r="BN287" i="1" s="1"/>
  <c r="BF273" i="1"/>
  <c r="BF275" i="1" s="1"/>
  <c r="BO255" i="1"/>
  <c r="BP340" i="1" s="1"/>
  <c r="BK289" i="1"/>
  <c r="BK291" i="1" s="1"/>
  <c r="EU261" i="1"/>
  <c r="BI262" i="1"/>
  <c r="DB99" i="1"/>
  <c r="DB94" i="1"/>
  <c r="DB98" i="1" s="1"/>
  <c r="CX245" i="1"/>
  <c r="CX247" i="1"/>
  <c r="BO375" i="1" s="1"/>
  <c r="BR255" i="1"/>
  <c r="BP343" i="1" s="1"/>
  <c r="BR256" i="1"/>
  <c r="CY283" i="1"/>
  <c r="CY261" i="1"/>
  <c r="CY262" i="1" s="1"/>
  <c r="CY264" i="1" s="1"/>
  <c r="BQ285" i="1"/>
  <c r="BQ287" i="1" s="1"/>
  <c r="CZ229" i="1"/>
  <c r="CZ230" i="1" s="1"/>
  <c r="CZ232" i="1" s="1"/>
  <c r="CZ239" i="1"/>
  <c r="CZ177" i="1"/>
  <c r="CZ176" i="1"/>
  <c r="EE212" i="1"/>
  <c r="BJ255" i="1"/>
  <c r="BP335" i="1" s="1"/>
  <c r="BJ256" i="1"/>
  <c r="DD51" i="1"/>
  <c r="DD53" i="1" s="1"/>
  <c r="DD40" i="1"/>
  <c r="CX265" i="1"/>
  <c r="CX266" i="1"/>
  <c r="BN276" i="1"/>
  <c r="BN273" i="1"/>
  <c r="BN275" i="1" s="1"/>
  <c r="BQ255" i="1"/>
  <c r="BP342" i="1" s="1"/>
  <c r="BF233" i="1"/>
  <c r="BN331" i="1" s="1"/>
  <c r="BF234" i="1"/>
  <c r="EU283" i="1"/>
  <c r="BI285" i="1"/>
  <c r="DY228" i="1"/>
  <c r="DY238" i="1"/>
  <c r="DY250" i="1"/>
  <c r="DY270" i="1"/>
  <c r="DY282" i="1"/>
  <c r="DY260" i="1"/>
  <c r="BR273" i="1"/>
  <c r="BR275" i="1" s="1"/>
  <c r="BM334" i="1"/>
  <c r="EU194" i="1"/>
  <c r="BH265" i="1"/>
  <c r="BH266" i="1" s="1"/>
  <c r="BE234" i="1"/>
  <c r="BL288" i="1"/>
  <c r="EU251" i="1"/>
  <c r="BI252" i="1"/>
  <c r="CU278" i="1"/>
  <c r="BJ276" i="1"/>
  <c r="BJ273" i="1"/>
  <c r="BJ275" i="1" s="1"/>
  <c r="DE65" i="1"/>
  <c r="DD75" i="1"/>
  <c r="DD82" i="1" s="1"/>
  <c r="DE11" i="1"/>
  <c r="DT69" i="1"/>
  <c r="CU291" i="1"/>
  <c r="CX285" i="1"/>
  <c r="CX287" i="1" s="1"/>
  <c r="BF244" i="1"/>
  <c r="BN256" i="1"/>
  <c r="BN255" i="1"/>
  <c r="BP339" i="1" s="1"/>
  <c r="BQ273" i="1"/>
  <c r="BQ275" i="1" s="1"/>
  <c r="CW288" i="1"/>
  <c r="BC291" i="1"/>
  <c r="BP255" i="1"/>
  <c r="BP341" i="1" s="1"/>
  <c r="EA214" i="1"/>
  <c r="DZ217" i="1"/>
  <c r="BL276" i="1"/>
  <c r="BF265" i="1"/>
  <c r="BF266" i="1" s="1"/>
  <c r="BL256" i="1"/>
  <c r="BH288" i="1"/>
  <c r="BH285" i="1"/>
  <c r="BH287" i="1" s="1"/>
  <c r="BP288" i="1"/>
  <c r="BI276" i="1"/>
  <c r="EU271" i="1"/>
  <c r="BI273" i="1"/>
  <c r="BM337" i="1"/>
  <c r="EU195" i="1"/>
  <c r="BM265" i="1"/>
  <c r="BM266" i="1" s="1"/>
  <c r="BH255" i="1"/>
  <c r="BP333" i="1" s="1"/>
  <c r="DA175" i="1"/>
  <c r="DA178" i="1"/>
  <c r="BG266" i="1"/>
  <c r="BG265" i="1"/>
  <c r="BP276" i="1"/>
  <c r="BP273" i="1"/>
  <c r="BP275" i="1" s="1"/>
  <c r="BF285" i="1"/>
  <c r="BF287" i="1" s="1"/>
  <c r="CY244" i="1"/>
  <c r="CY241" i="1"/>
  <c r="CY243" i="1" s="1"/>
  <c r="BM276" i="1"/>
  <c r="BM273" i="1"/>
  <c r="BM275" i="1" s="1"/>
  <c r="BJ265" i="1"/>
  <c r="BJ266" i="1" s="1"/>
  <c r="CX255" i="1"/>
  <c r="BP375" i="1" s="1"/>
  <c r="BM285" i="1"/>
  <c r="BM287" i="1" s="1"/>
  <c r="BH273" i="1"/>
  <c r="BH275" i="1" s="1"/>
  <c r="CW245" i="1"/>
  <c r="CW247" i="1"/>
  <c r="BO374" i="1" s="1"/>
  <c r="BF53" i="1"/>
  <c r="EU52" i="1"/>
  <c r="EU53" i="1" s="1"/>
  <c r="EU136" i="1" s="1"/>
  <c r="BG285" i="1"/>
  <c r="BG287" i="1" s="1"/>
  <c r="CW246" i="1"/>
  <c r="BE276" i="1"/>
  <c r="BK255" i="1"/>
  <c r="BP336" i="1" s="1"/>
  <c r="BK256" i="1"/>
  <c r="CW256" i="1"/>
  <c r="CY234" i="1"/>
  <c r="CY233" i="1"/>
  <c r="BN376" i="1" s="1"/>
  <c r="BE256" i="1"/>
  <c r="BM256" i="1"/>
  <c r="BM255" i="1"/>
  <c r="BP338" i="1" s="1"/>
  <c r="CW276" i="1"/>
  <c r="BO288" i="1"/>
  <c r="BO285" i="1"/>
  <c r="BO287" i="1" s="1"/>
  <c r="BE247" i="1"/>
  <c r="BO330" i="1" s="1"/>
  <c r="BE289" i="1"/>
  <c r="BE291" i="1" s="1"/>
  <c r="BG273" i="1"/>
  <c r="BG275" i="1" s="1"/>
  <c r="BJ285" i="1"/>
  <c r="BJ287" i="1" s="1"/>
  <c r="BN265" i="1"/>
  <c r="BN266" i="1"/>
  <c r="CX273" i="1"/>
  <c r="CX275" i="1" s="1"/>
  <c r="BF255" i="1"/>
  <c r="BP331" i="1" s="1"/>
  <c r="DC100" i="1"/>
  <c r="DC86" i="1"/>
  <c r="BO273" i="1"/>
  <c r="BO275" i="1" s="1"/>
  <c r="BK290" i="1"/>
  <c r="CX234" i="1"/>
  <c r="CX246" i="1"/>
  <c r="BK273" i="1"/>
  <c r="BK275" i="1" s="1"/>
  <c r="CY271" i="1"/>
  <c r="CY251" i="1"/>
  <c r="CY252" i="1" s="1"/>
  <c r="CY254" i="1" s="1"/>
  <c r="BQ266" i="1"/>
  <c r="BQ265" i="1"/>
  <c r="BK377" i="1"/>
  <c r="CZ201" i="1"/>
  <c r="CZ180" i="1"/>
  <c r="CZ198" i="1" s="1"/>
  <c r="CZ200" i="1" s="1"/>
  <c r="BM377" i="1" s="1"/>
  <c r="CZ179" i="1"/>
  <c r="BL377" i="1" s="1"/>
  <c r="BE279" i="1" l="1"/>
  <c r="BQ330" i="1" s="1"/>
  <c r="BE277" i="1"/>
  <c r="BP277" i="1"/>
  <c r="BP279" i="1" s="1"/>
  <c r="BQ341" i="1" s="1"/>
  <c r="EU273" i="1"/>
  <c r="BI275" i="1"/>
  <c r="DU69" i="1"/>
  <c r="BJ277" i="1"/>
  <c r="BJ279" i="1" s="1"/>
  <c r="BQ335" i="1" s="1"/>
  <c r="CZ283" i="1"/>
  <c r="CZ261" i="1"/>
  <c r="CZ262" i="1" s="1"/>
  <c r="CZ264" i="1" s="1"/>
  <c r="DB175" i="1"/>
  <c r="DB178" i="1"/>
  <c r="CY255" i="1"/>
  <c r="BP376" i="1" s="1"/>
  <c r="BF256" i="1"/>
  <c r="BJ288" i="1"/>
  <c r="BO290" i="1"/>
  <c r="CX256" i="1"/>
  <c r="BH256" i="1"/>
  <c r="BF245" i="1"/>
  <c r="BF247" i="1" s="1"/>
  <c r="BO331" i="1" s="1"/>
  <c r="EU285" i="1"/>
  <c r="BI287" i="1"/>
  <c r="BQ256" i="1"/>
  <c r="EF212" i="1"/>
  <c r="CZ271" i="1"/>
  <c r="CZ251" i="1"/>
  <c r="CZ252" i="1" s="1"/>
  <c r="CZ254" i="1" s="1"/>
  <c r="BQ288" i="1"/>
  <c r="BO256" i="1"/>
  <c r="BO289" i="1"/>
  <c r="BO291" i="1" s="1"/>
  <c r="BM277" i="1"/>
  <c r="BM278" i="1" s="1"/>
  <c r="EU276" i="1"/>
  <c r="BI277" i="1"/>
  <c r="EU277" i="1" s="1"/>
  <c r="BL277" i="1"/>
  <c r="BL279" i="1" s="1"/>
  <c r="BQ337" i="1" s="1"/>
  <c r="CW291" i="1"/>
  <c r="CW289" i="1"/>
  <c r="CW290" i="1" s="1"/>
  <c r="DE21" i="1"/>
  <c r="DE28" i="1" s="1"/>
  <c r="DE32" i="1" s="1"/>
  <c r="EY11" i="1"/>
  <c r="EY21" i="1" s="1"/>
  <c r="EY28" i="1" s="1"/>
  <c r="EY32" i="1" s="1"/>
  <c r="EU252" i="1"/>
  <c r="BI254" i="1"/>
  <c r="CY265" i="1"/>
  <c r="CY266" i="1" s="1"/>
  <c r="EU262" i="1"/>
  <c r="BI264" i="1"/>
  <c r="BK276" i="1"/>
  <c r="BO276" i="1"/>
  <c r="CX276" i="1"/>
  <c r="BG276" i="1"/>
  <c r="BG288" i="1"/>
  <c r="BH276" i="1"/>
  <c r="BF288" i="1"/>
  <c r="BP289" i="1"/>
  <c r="BP290" i="1" s="1"/>
  <c r="DZ238" i="1"/>
  <c r="DZ228" i="1"/>
  <c r="DZ250" i="1"/>
  <c r="DZ270" i="1"/>
  <c r="DZ282" i="1"/>
  <c r="DZ260" i="1"/>
  <c r="CX288" i="1"/>
  <c r="DD100" i="1"/>
  <c r="DD86" i="1"/>
  <c r="BI288" i="1"/>
  <c r="CY288" i="1"/>
  <c r="CY285" i="1"/>
  <c r="CY287" i="1" s="1"/>
  <c r="BF276" i="1"/>
  <c r="BG256" i="1"/>
  <c r="CY273" i="1"/>
  <c r="CY275" i="1" s="1"/>
  <c r="DC99" i="1"/>
  <c r="DC94" i="1"/>
  <c r="DC98" i="1" s="1"/>
  <c r="CW277" i="1"/>
  <c r="CW278" i="1" s="1"/>
  <c r="BE290" i="1"/>
  <c r="CY247" i="1"/>
  <c r="BO376" i="1" s="1"/>
  <c r="CY245" i="1"/>
  <c r="CY246" i="1" s="1"/>
  <c r="BE278" i="1"/>
  <c r="BK378" i="1"/>
  <c r="DA201" i="1"/>
  <c r="DA180" i="1"/>
  <c r="DA179" i="1"/>
  <c r="BL378" i="1" s="1"/>
  <c r="EB214" i="1"/>
  <c r="EA217" i="1"/>
  <c r="BQ276" i="1"/>
  <c r="DF65" i="1"/>
  <c r="DE75" i="1"/>
  <c r="FL65" i="1"/>
  <c r="DF11" i="1"/>
  <c r="EY65" i="1"/>
  <c r="BL289" i="1"/>
  <c r="BL290" i="1" s="1"/>
  <c r="BR276" i="1"/>
  <c r="BN277" i="1"/>
  <c r="BN278" i="1" s="1"/>
  <c r="BN279" i="1"/>
  <c r="BQ339" i="1" s="1"/>
  <c r="CZ244" i="1"/>
  <c r="CZ241" i="1"/>
  <c r="CZ243" i="1" s="1"/>
  <c r="BM288" i="1"/>
  <c r="BP278" i="1"/>
  <c r="DA239" i="1"/>
  <c r="DA229" i="1"/>
  <c r="DA230" i="1" s="1"/>
  <c r="DA232" i="1" s="1"/>
  <c r="DA176" i="1"/>
  <c r="DA177" i="1"/>
  <c r="BH289" i="1"/>
  <c r="BH290" i="1" s="1"/>
  <c r="BP256" i="1"/>
  <c r="DT15" i="1"/>
  <c r="BJ278" i="1"/>
  <c r="BL278" i="1"/>
  <c r="BF246" i="1"/>
  <c r="CZ233" i="1"/>
  <c r="BN377" i="1" s="1"/>
  <c r="BN288" i="1"/>
  <c r="DA244" i="1" l="1"/>
  <c r="DA241" i="1"/>
  <c r="DA243" i="1" s="1"/>
  <c r="DF21" i="1"/>
  <c r="DF28" i="1" s="1"/>
  <c r="DF32" i="1" s="1"/>
  <c r="EC214" i="1"/>
  <c r="EB217" i="1"/>
  <c r="FG303" i="1"/>
  <c r="FG281" i="1"/>
  <c r="DA198" i="1"/>
  <c r="DA200" i="1" s="1"/>
  <c r="BM378" i="1" s="1"/>
  <c r="DC175" i="1"/>
  <c r="DC178" i="1"/>
  <c r="BF289" i="1"/>
  <c r="BF291" i="1"/>
  <c r="BO279" i="1"/>
  <c r="BQ340" i="1" s="1"/>
  <c r="BO277" i="1"/>
  <c r="BO278" i="1" s="1"/>
  <c r="BM279" i="1"/>
  <c r="BQ338" i="1" s="1"/>
  <c r="DB239" i="1"/>
  <c r="DB229" i="1"/>
  <c r="DB230" i="1" s="1"/>
  <c r="DB232" i="1" s="1"/>
  <c r="DB177" i="1"/>
  <c r="DB176" i="1"/>
  <c r="DV69" i="1"/>
  <c r="DV15" i="1" s="1"/>
  <c r="CZ234" i="1"/>
  <c r="BH291" i="1"/>
  <c r="DA271" i="1"/>
  <c r="DA251" i="1"/>
  <c r="DA252" i="1" s="1"/>
  <c r="DA254" i="1" s="1"/>
  <c r="CZ247" i="1"/>
  <c r="BO377" i="1" s="1"/>
  <c r="CZ245" i="1"/>
  <c r="CZ246" i="1" s="1"/>
  <c r="BR279" i="1"/>
  <c r="BQ343" i="1" s="1"/>
  <c r="BR277" i="1"/>
  <c r="CY289" i="1"/>
  <c r="CY291" i="1" s="1"/>
  <c r="BK277" i="1"/>
  <c r="BK278" i="1" s="1"/>
  <c r="BK279" i="1"/>
  <c r="BQ336" i="1" s="1"/>
  <c r="EY51" i="1"/>
  <c r="EY53" i="1" s="1"/>
  <c r="EY40" i="1"/>
  <c r="EG212" i="1"/>
  <c r="BJ289" i="1"/>
  <c r="BJ290" i="1" s="1"/>
  <c r="BI278" i="1"/>
  <c r="EU278" i="1" s="1"/>
  <c r="EU275" i="1"/>
  <c r="FL75" i="1"/>
  <c r="FL82" i="1" s="1"/>
  <c r="DE82" i="1"/>
  <c r="BR278" i="1"/>
  <c r="BH277" i="1"/>
  <c r="BH278" i="1" s="1"/>
  <c r="BH279" i="1"/>
  <c r="BQ333" i="1" s="1"/>
  <c r="DE51" i="1"/>
  <c r="DE53" i="1" s="1"/>
  <c r="DE40" i="1"/>
  <c r="BM289" i="1"/>
  <c r="BM291" i="1" s="1"/>
  <c r="BL291" i="1"/>
  <c r="DG65" i="1"/>
  <c r="DF75" i="1"/>
  <c r="DF82" i="1" s="1"/>
  <c r="BM290" i="1"/>
  <c r="CY276" i="1"/>
  <c r="DD99" i="1"/>
  <c r="DD94" i="1"/>
  <c r="DD98" i="1" s="1"/>
  <c r="BG291" i="1"/>
  <c r="BG289" i="1"/>
  <c r="BG290" i="1" s="1"/>
  <c r="BQ289" i="1"/>
  <c r="BQ291" i="1" s="1"/>
  <c r="EU287" i="1"/>
  <c r="BI290" i="1"/>
  <c r="EU290" i="1" s="1"/>
  <c r="CZ266" i="1"/>
  <c r="CZ265" i="1"/>
  <c r="DA283" i="1"/>
  <c r="DA261" i="1"/>
  <c r="DA262" i="1" s="1"/>
  <c r="DA264" i="1" s="1"/>
  <c r="EY107" i="1"/>
  <c r="EY75" i="1"/>
  <c r="EY82" i="1" s="1"/>
  <c r="BQ277" i="1"/>
  <c r="BQ278" i="1" s="1"/>
  <c r="CW279" i="1"/>
  <c r="BQ374" i="1" s="1"/>
  <c r="BI289" i="1"/>
  <c r="EU289" i="1" s="1"/>
  <c r="EU288" i="1"/>
  <c r="BP291" i="1"/>
  <c r="BG277" i="1"/>
  <c r="BG278" i="1" s="1"/>
  <c r="BG279" i="1"/>
  <c r="BQ332" i="1" s="1"/>
  <c r="BI265" i="1"/>
  <c r="EU265" i="1" s="1"/>
  <c r="EU264" i="1"/>
  <c r="BI279" i="1"/>
  <c r="BQ334" i="1" s="1"/>
  <c r="CZ255" i="1"/>
  <c r="BP377" i="1" s="1"/>
  <c r="CZ256" i="1"/>
  <c r="CY256" i="1"/>
  <c r="CZ285" i="1"/>
  <c r="CZ287" i="1" s="1"/>
  <c r="BN289" i="1"/>
  <c r="BN291" i="1" s="1"/>
  <c r="DA233" i="1"/>
  <c r="BN378" i="1" s="1"/>
  <c r="BN290" i="1"/>
  <c r="EA238" i="1"/>
  <c r="EA228" i="1"/>
  <c r="EA260" i="1"/>
  <c r="EA282" i="1"/>
  <c r="EA250" i="1"/>
  <c r="EA270" i="1"/>
  <c r="BF277" i="1"/>
  <c r="BF278" i="1" s="1"/>
  <c r="CX291" i="1"/>
  <c r="CX289" i="1"/>
  <c r="CX290" i="1" s="1"/>
  <c r="CX277" i="1"/>
  <c r="CX278" i="1" s="1"/>
  <c r="EU254" i="1"/>
  <c r="BI255" i="1"/>
  <c r="BF290" i="1"/>
  <c r="CZ276" i="1"/>
  <c r="CZ273" i="1"/>
  <c r="CZ275" i="1" s="1"/>
  <c r="BK379" i="1"/>
  <c r="DB201" i="1"/>
  <c r="DB180" i="1"/>
  <c r="DB198" i="1" s="1"/>
  <c r="DB200" i="1" s="1"/>
  <c r="BM379" i="1" s="1"/>
  <c r="DB179" i="1"/>
  <c r="BL379" i="1" s="1"/>
  <c r="DU15" i="1"/>
  <c r="CX279" i="1" l="1"/>
  <c r="BQ375" i="1" s="1"/>
  <c r="DH65" i="1"/>
  <c r="DH11" i="1"/>
  <c r="DH21" i="1" s="1"/>
  <c r="DH28" i="1" s="1"/>
  <c r="DH32" i="1" s="1"/>
  <c r="DG75" i="1"/>
  <c r="DG82" i="1" s="1"/>
  <c r="CY290" i="1"/>
  <c r="EB238" i="1"/>
  <c r="EB228" i="1"/>
  <c r="EB282" i="1"/>
  <c r="EB270" i="1"/>
  <c r="EB250" i="1"/>
  <c r="EB260" i="1"/>
  <c r="DA245" i="1"/>
  <c r="DA247" i="1" s="1"/>
  <c r="BO378" i="1" s="1"/>
  <c r="CZ277" i="1"/>
  <c r="CZ278" i="1" s="1"/>
  <c r="CY277" i="1"/>
  <c r="CY279" i="1" s="1"/>
  <c r="BQ376" i="1" s="1"/>
  <c r="DW69" i="1"/>
  <c r="BK380" i="1"/>
  <c r="DC201" i="1"/>
  <c r="DC180" i="1"/>
  <c r="DC179" i="1"/>
  <c r="BL380" i="1" s="1"/>
  <c r="ED214" i="1"/>
  <c r="EC217" i="1"/>
  <c r="BQ290" i="1"/>
  <c r="DA234" i="1"/>
  <c r="CZ288" i="1"/>
  <c r="BQ279" i="1"/>
  <c r="BQ342" i="1" s="1"/>
  <c r="DA266" i="1"/>
  <c r="DA265" i="1"/>
  <c r="CY278" i="1"/>
  <c r="DA255" i="1"/>
  <c r="BP378" i="1" s="1"/>
  <c r="DB233" i="1"/>
  <c r="BN379" i="1" s="1"/>
  <c r="DB234" i="1"/>
  <c r="DC239" i="1"/>
  <c r="DC229" i="1"/>
  <c r="DC230" i="1" s="1"/>
  <c r="DC232" i="1" s="1"/>
  <c r="DC176" i="1"/>
  <c r="DC177" i="1"/>
  <c r="DF40" i="1"/>
  <c r="DF51" i="1"/>
  <c r="DF53" i="1" s="1"/>
  <c r="BP334" i="1"/>
  <c r="EU255" i="1"/>
  <c r="BF279" i="1"/>
  <c r="BQ331" i="1" s="1"/>
  <c r="BI266" i="1"/>
  <c r="EU266" i="1" s="1"/>
  <c r="EY86" i="1"/>
  <c r="EY100" i="1"/>
  <c r="DA288" i="1"/>
  <c r="DA285" i="1"/>
  <c r="DA287" i="1" s="1"/>
  <c r="DE86" i="1"/>
  <c r="DE100" i="1"/>
  <c r="BJ291" i="1"/>
  <c r="FG293" i="1"/>
  <c r="FG271" i="1"/>
  <c r="DA276" i="1"/>
  <c r="DA273" i="1"/>
  <c r="DA275" i="1" s="1"/>
  <c r="DB241" i="1"/>
  <c r="DB243" i="1" s="1"/>
  <c r="DF86" i="1"/>
  <c r="DF100" i="1"/>
  <c r="FL86" i="1"/>
  <c r="FL100" i="1"/>
  <c r="DB283" i="1"/>
  <c r="DB261" i="1"/>
  <c r="DB262" i="1" s="1"/>
  <c r="DB264" i="1" s="1"/>
  <c r="BI256" i="1"/>
  <c r="EU256" i="1" s="1"/>
  <c r="BI291" i="1"/>
  <c r="DD175" i="1"/>
  <c r="DD178" i="1"/>
  <c r="DG11" i="1"/>
  <c r="EH212" i="1"/>
  <c r="DB271" i="1"/>
  <c r="DB251" i="1"/>
  <c r="DB252" i="1" s="1"/>
  <c r="DB254" i="1" s="1"/>
  <c r="DA246" i="1"/>
  <c r="DB273" i="1" l="1"/>
  <c r="DB275" i="1" s="1"/>
  <c r="DA279" i="1"/>
  <c r="BQ378" i="1" s="1"/>
  <c r="DA277" i="1"/>
  <c r="DC233" i="1"/>
  <c r="BN380" i="1" s="1"/>
  <c r="DC234" i="1"/>
  <c r="EE214" i="1"/>
  <c r="ED217" i="1"/>
  <c r="DC198" i="1"/>
  <c r="DC200" i="1" s="1"/>
  <c r="BM380" i="1" s="1"/>
  <c r="DX69" i="1"/>
  <c r="DX15" i="1"/>
  <c r="DG86" i="1"/>
  <c r="DG100" i="1"/>
  <c r="FG273" i="1"/>
  <c r="DA289" i="1"/>
  <c r="DA290" i="1" s="1"/>
  <c r="DC244" i="1"/>
  <c r="DC241" i="1"/>
  <c r="DC243" i="1" s="1"/>
  <c r="FL99" i="1"/>
  <c r="FL94" i="1"/>
  <c r="FL98" i="1" s="1"/>
  <c r="FG295" i="1"/>
  <c r="DC251" i="1"/>
  <c r="DC252" i="1" s="1"/>
  <c r="DC254" i="1" s="1"/>
  <c r="DC271" i="1"/>
  <c r="CZ279" i="1"/>
  <c r="BQ377" i="1" s="1"/>
  <c r="DH51" i="1"/>
  <c r="DH53" i="1" s="1"/>
  <c r="DH40" i="1"/>
  <c r="DG21" i="1"/>
  <c r="DG28" i="1" s="1"/>
  <c r="DG32" i="1" s="1"/>
  <c r="DB244" i="1"/>
  <c r="EY99" i="1"/>
  <c r="EY94" i="1"/>
  <c r="EY98" i="1" s="1"/>
  <c r="EY136" i="1" s="1"/>
  <c r="DC283" i="1"/>
  <c r="DC261" i="1"/>
  <c r="DC262" i="1" s="1"/>
  <c r="DC264" i="1" s="1"/>
  <c r="DI65" i="1"/>
  <c r="DI11" i="1"/>
  <c r="DI21" i="1" s="1"/>
  <c r="DI28" i="1" s="1"/>
  <c r="DI32" i="1" s="1"/>
  <c r="DH75" i="1"/>
  <c r="DH82" i="1" s="1"/>
  <c r="EI212" i="1"/>
  <c r="DB265" i="1"/>
  <c r="DB266" i="1" s="1"/>
  <c r="DF99" i="1"/>
  <c r="DF94" i="1"/>
  <c r="DF98" i="1" s="1"/>
  <c r="CZ289" i="1"/>
  <c r="CZ291" i="1" s="1"/>
  <c r="CZ290" i="1"/>
  <c r="BK421" i="1"/>
  <c r="BK381" i="1"/>
  <c r="DD201" i="1"/>
  <c r="DD180" i="1"/>
  <c r="DD179" i="1"/>
  <c r="DB255" i="1"/>
  <c r="BP379" i="1" s="1"/>
  <c r="DD229" i="1"/>
  <c r="DD230" i="1" s="1"/>
  <c r="DD232" i="1" s="1"/>
  <c r="DD239" i="1"/>
  <c r="DD177" i="1"/>
  <c r="DD176" i="1"/>
  <c r="DB288" i="1"/>
  <c r="DB285" i="1"/>
  <c r="DB287" i="1" s="1"/>
  <c r="DA278" i="1"/>
  <c r="DE99" i="1"/>
  <c r="DE94" i="1"/>
  <c r="DE98" i="1" s="1"/>
  <c r="DA256" i="1"/>
  <c r="EC228" i="1"/>
  <c r="EC238" i="1"/>
  <c r="EC250" i="1"/>
  <c r="EC260" i="1"/>
  <c r="EC270" i="1"/>
  <c r="EC282" i="1"/>
  <c r="DW15" i="1"/>
  <c r="DB289" i="1" l="1"/>
  <c r="DB291" i="1"/>
  <c r="DD271" i="1"/>
  <c r="DD251" i="1"/>
  <c r="DD252" i="1" s="1"/>
  <c r="DD254" i="1" s="1"/>
  <c r="DH86" i="1"/>
  <c r="DH100" i="1"/>
  <c r="DC273" i="1"/>
  <c r="DC275" i="1" s="1"/>
  <c r="ED228" i="1"/>
  <c r="ED238" i="1"/>
  <c r="ED270" i="1"/>
  <c r="ED250" i="1"/>
  <c r="ED282" i="1"/>
  <c r="ED260" i="1"/>
  <c r="FA282" i="1"/>
  <c r="FA238" i="1"/>
  <c r="DC255" i="1"/>
  <c r="BP380" i="1" s="1"/>
  <c r="DA291" i="1"/>
  <c r="EF214" i="1"/>
  <c r="EE217" i="1"/>
  <c r="FA270" i="1"/>
  <c r="FA228" i="1"/>
  <c r="DE175" i="1"/>
  <c r="DE178" i="1"/>
  <c r="DI51" i="1"/>
  <c r="DI53" i="1" s="1"/>
  <c r="DI40" i="1"/>
  <c r="DB245" i="1"/>
  <c r="DB247" i="1" s="1"/>
  <c r="BO379" i="1" s="1"/>
  <c r="FG299" i="1"/>
  <c r="FH299" i="1" s="1"/>
  <c r="FG297" i="1"/>
  <c r="FG277" i="1"/>
  <c r="FH277" i="1" s="1"/>
  <c r="FG275" i="1"/>
  <c r="DB276" i="1"/>
  <c r="FA260" i="1"/>
  <c r="DD244" i="1"/>
  <c r="DD241" i="1"/>
  <c r="DD243" i="1" s="1"/>
  <c r="EJ212" i="1"/>
  <c r="DJ65" i="1"/>
  <c r="DJ11" i="1"/>
  <c r="DJ21" i="1" s="1"/>
  <c r="DJ28" i="1" s="1"/>
  <c r="DJ32" i="1" s="1"/>
  <c r="DI75" i="1"/>
  <c r="DI82" i="1" s="1"/>
  <c r="DC266" i="1"/>
  <c r="DC265" i="1"/>
  <c r="FG298" i="1"/>
  <c r="FH298" i="1" s="1"/>
  <c r="FG276" i="1"/>
  <c r="FH276" i="1" s="1"/>
  <c r="FA250" i="1"/>
  <c r="DD233" i="1"/>
  <c r="DD234" i="1"/>
  <c r="BK422" i="1"/>
  <c r="BL381" i="1"/>
  <c r="DC288" i="1"/>
  <c r="DC285" i="1"/>
  <c r="DC287" i="1" s="1"/>
  <c r="DG51" i="1"/>
  <c r="DG53" i="1" s="1"/>
  <c r="DG40" i="1"/>
  <c r="DC246" i="1"/>
  <c r="DY69" i="1"/>
  <c r="DY15" i="1"/>
  <c r="DB290" i="1"/>
  <c r="DD283" i="1"/>
  <c r="DD261" i="1"/>
  <c r="DD262" i="1" s="1"/>
  <c r="DD264" i="1" s="1"/>
  <c r="DB256" i="1"/>
  <c r="DD198" i="1"/>
  <c r="DD200" i="1" s="1"/>
  <c r="DF175" i="1"/>
  <c r="DF178" i="1"/>
  <c r="DB246" i="1"/>
  <c r="DC245" i="1"/>
  <c r="DC247" i="1"/>
  <c r="BO380" i="1" s="1"/>
  <c r="DG99" i="1"/>
  <c r="DG94" i="1"/>
  <c r="DG98" i="1" s="1"/>
  <c r="DD265" i="1" l="1"/>
  <c r="DD266" i="1"/>
  <c r="DD245" i="1"/>
  <c r="DD247" i="1"/>
  <c r="DD285" i="1"/>
  <c r="DD287" i="1" s="1"/>
  <c r="DJ51" i="1"/>
  <c r="DJ53" i="1" s="1"/>
  <c r="DJ40" i="1"/>
  <c r="FG300" i="1"/>
  <c r="FH297" i="1"/>
  <c r="FH300" i="1" s="1"/>
  <c r="BL421" i="1"/>
  <c r="BK382" i="1"/>
  <c r="EY178" i="1"/>
  <c r="DE201" i="1"/>
  <c r="DE180" i="1"/>
  <c r="DE179" i="1"/>
  <c r="DC256" i="1"/>
  <c r="DH99" i="1"/>
  <c r="DH94" i="1"/>
  <c r="DH98" i="1" s="1"/>
  <c r="BM421" i="1"/>
  <c r="BK383" i="1"/>
  <c r="DF201" i="1"/>
  <c r="DF180" i="1"/>
  <c r="DF179" i="1"/>
  <c r="BN381" i="1"/>
  <c r="BK424" i="1"/>
  <c r="DJ75" i="1"/>
  <c r="DJ82" i="1" s="1"/>
  <c r="DK65" i="1"/>
  <c r="DK11" i="1"/>
  <c r="DK21" i="1" s="1"/>
  <c r="DK28" i="1" s="1"/>
  <c r="DK32" i="1" s="1"/>
  <c r="DE229" i="1"/>
  <c r="DE239" i="1"/>
  <c r="EY175" i="1"/>
  <c r="DE176" i="1"/>
  <c r="DE177" i="1"/>
  <c r="DD255" i="1"/>
  <c r="DG175" i="1"/>
  <c r="DG178" i="1"/>
  <c r="DF229" i="1"/>
  <c r="DF230" i="1" s="1"/>
  <c r="DF232" i="1" s="1"/>
  <c r="DF239" i="1"/>
  <c r="DF176" i="1"/>
  <c r="DF177" i="1"/>
  <c r="EK212" i="1"/>
  <c r="DD276" i="1"/>
  <c r="DD273" i="1"/>
  <c r="DD275" i="1" s="1"/>
  <c r="BK423" i="1"/>
  <c r="BM381" i="1"/>
  <c r="DC289" i="1"/>
  <c r="DC291" i="1" s="1"/>
  <c r="DB277" i="1"/>
  <c r="DB278" i="1" s="1"/>
  <c r="EE228" i="1"/>
  <c r="EE238" i="1"/>
  <c r="EE260" i="1"/>
  <c r="EE250" i="1"/>
  <c r="EE270" i="1"/>
  <c r="EE282" i="1"/>
  <c r="DZ69" i="1"/>
  <c r="DZ15" i="1"/>
  <c r="DI100" i="1"/>
  <c r="DI86" i="1"/>
  <c r="DD246" i="1"/>
  <c r="FG278" i="1"/>
  <c r="FH275" i="1"/>
  <c r="FH278" i="1" s="1"/>
  <c r="EG214" i="1"/>
  <c r="EF217" i="1"/>
  <c r="DC276" i="1"/>
  <c r="EF238" i="1" l="1"/>
  <c r="EF228" i="1"/>
  <c r="EF270" i="1"/>
  <c r="EF282" i="1"/>
  <c r="EF250" i="1"/>
  <c r="EF260" i="1"/>
  <c r="DF241" i="1"/>
  <c r="DF243" i="1" s="1"/>
  <c r="DE251" i="1"/>
  <c r="DE271" i="1"/>
  <c r="EY177" i="1"/>
  <c r="EY229" i="1"/>
  <c r="DE230" i="1"/>
  <c r="BO381" i="1"/>
  <c r="BK425" i="1"/>
  <c r="EH214" i="1"/>
  <c r="EG217" i="1"/>
  <c r="DB279" i="1"/>
  <c r="BQ379" i="1" s="1"/>
  <c r="DD277" i="1"/>
  <c r="DD278" i="1" s="1"/>
  <c r="DD279" i="1"/>
  <c r="DC290" i="1"/>
  <c r="DF234" i="1"/>
  <c r="DF233" i="1"/>
  <c r="DE283" i="1"/>
  <c r="DE261" i="1"/>
  <c r="EY176" i="1"/>
  <c r="DC277" i="1"/>
  <c r="DC279" i="1" s="1"/>
  <c r="BQ380" i="1" s="1"/>
  <c r="DF251" i="1"/>
  <c r="DF252" i="1" s="1"/>
  <c r="DF254" i="1" s="1"/>
  <c r="DF271" i="1"/>
  <c r="BN421" i="1"/>
  <c r="BK384" i="1"/>
  <c r="DG201" i="1"/>
  <c r="DG180" i="1"/>
  <c r="DG179" i="1"/>
  <c r="DK51" i="1"/>
  <c r="DK53" i="1" s="1"/>
  <c r="DK40" i="1"/>
  <c r="BM422" i="1"/>
  <c r="BL383" i="1"/>
  <c r="BL422" i="1"/>
  <c r="BL382" i="1"/>
  <c r="EY179" i="1"/>
  <c r="EA69" i="1"/>
  <c r="EA15" i="1"/>
  <c r="DF283" i="1"/>
  <c r="DF261" i="1"/>
  <c r="DF262" i="1" s="1"/>
  <c r="DF264" i="1" s="1"/>
  <c r="DG239" i="1"/>
  <c r="DG229" i="1"/>
  <c r="DG230" i="1" s="1"/>
  <c r="DG232" i="1" s="1"/>
  <c r="DG176" i="1"/>
  <c r="DG177" i="1"/>
  <c r="DL65" i="1"/>
  <c r="DK75" i="1"/>
  <c r="DK82" i="1" s="1"/>
  <c r="DL11" i="1"/>
  <c r="DL21" i="1" s="1"/>
  <c r="DL28" i="1" s="1"/>
  <c r="DL32" i="1" s="1"/>
  <c r="DF198" i="1"/>
  <c r="DF200" i="1" s="1"/>
  <c r="DH175" i="1"/>
  <c r="DH178" i="1"/>
  <c r="EY180" i="1"/>
  <c r="DE198" i="1"/>
  <c r="DE200" i="1" s="1"/>
  <c r="DD288" i="1"/>
  <c r="DC278" i="1"/>
  <c r="BK426" i="1"/>
  <c r="BP381" i="1"/>
  <c r="DJ100" i="1"/>
  <c r="DJ86" i="1"/>
  <c r="DI99" i="1"/>
  <c r="DI94" i="1"/>
  <c r="DI98" i="1" s="1"/>
  <c r="EL212" i="1"/>
  <c r="DD256" i="1"/>
  <c r="EY239" i="1"/>
  <c r="DE241" i="1"/>
  <c r="BL423" i="1" l="1"/>
  <c r="BM382" i="1"/>
  <c r="EY194" i="1"/>
  <c r="DG233" i="1"/>
  <c r="BN422" i="1"/>
  <c r="BL384" i="1"/>
  <c r="EY251" i="1"/>
  <c r="DE252" i="1"/>
  <c r="EY241" i="1"/>
  <c r="DE243" i="1"/>
  <c r="DG244" i="1"/>
  <c r="DG241" i="1"/>
  <c r="DG243" i="1" s="1"/>
  <c r="DG198" i="1"/>
  <c r="DG200" i="1" s="1"/>
  <c r="DF273" i="1"/>
  <c r="DF275" i="1" s="1"/>
  <c r="DI175" i="1"/>
  <c r="DI178" i="1"/>
  <c r="DL51" i="1"/>
  <c r="DL53" i="1" s="1"/>
  <c r="DL40" i="1"/>
  <c r="DG271" i="1"/>
  <c r="DG251" i="1"/>
  <c r="DG252" i="1" s="1"/>
  <c r="DG254" i="1" s="1"/>
  <c r="DF265" i="1"/>
  <c r="DF266" i="1"/>
  <c r="EB69" i="1"/>
  <c r="EB15" i="1"/>
  <c r="DF255" i="1"/>
  <c r="DF256" i="1"/>
  <c r="BQ381" i="1"/>
  <c r="BK427" i="1"/>
  <c r="EY230" i="1"/>
  <c r="DE232" i="1"/>
  <c r="DF244" i="1"/>
  <c r="DJ94" i="1"/>
  <c r="DJ98" i="1" s="1"/>
  <c r="DJ99" i="1"/>
  <c r="BK385" i="1"/>
  <c r="BO421" i="1"/>
  <c r="DH201" i="1"/>
  <c r="EY181" i="1"/>
  <c r="DH179" i="1"/>
  <c r="DH180" i="1"/>
  <c r="DK86" i="1"/>
  <c r="DK100" i="1"/>
  <c r="DG283" i="1"/>
  <c r="DG261" i="1"/>
  <c r="DG262" i="1" s="1"/>
  <c r="DG264" i="1" s="1"/>
  <c r="DF285" i="1"/>
  <c r="DF287" i="1" s="1"/>
  <c r="EY261" i="1"/>
  <c r="DE262" i="1"/>
  <c r="EG238" i="1"/>
  <c r="EG228" i="1"/>
  <c r="EG250" i="1"/>
  <c r="EG270" i="1"/>
  <c r="EG282" i="1"/>
  <c r="EG260" i="1"/>
  <c r="EM212" i="1"/>
  <c r="DE244" i="1"/>
  <c r="DH239" i="1"/>
  <c r="DH229" i="1"/>
  <c r="DH230" i="1" s="1"/>
  <c r="DH232" i="1" s="1"/>
  <c r="DH177" i="1"/>
  <c r="DH176" i="1"/>
  <c r="DM65" i="1"/>
  <c r="DM11" i="1"/>
  <c r="DM21" i="1" s="1"/>
  <c r="DM28" i="1" s="1"/>
  <c r="DM32" i="1" s="1"/>
  <c r="DL75" i="1"/>
  <c r="DL82" i="1" s="1"/>
  <c r="EY283" i="1"/>
  <c r="DE285" i="1"/>
  <c r="DE288" i="1" s="1"/>
  <c r="EI214" i="1"/>
  <c r="EH217" i="1"/>
  <c r="DD291" i="1"/>
  <c r="DD289" i="1"/>
  <c r="DD290" i="1" s="1"/>
  <c r="BM383" i="1"/>
  <c r="BM423" i="1"/>
  <c r="BN383" i="1"/>
  <c r="BM424" i="1"/>
  <c r="EY271" i="1"/>
  <c r="DE273" i="1"/>
  <c r="EY288" i="1" l="1"/>
  <c r="EY262" i="1"/>
  <c r="DE264" i="1"/>
  <c r="DG285" i="1"/>
  <c r="DG287" i="1" s="1"/>
  <c r="DJ175" i="1"/>
  <c r="DJ178" i="1"/>
  <c r="BK386" i="1"/>
  <c r="BP421" i="1"/>
  <c r="DI201" i="1"/>
  <c r="DI180" i="1"/>
  <c r="DI198" i="1" s="1"/>
  <c r="DI200" i="1" s="1"/>
  <c r="DI179" i="1"/>
  <c r="DG245" i="1"/>
  <c r="DG247" i="1" s="1"/>
  <c r="DN65" i="1"/>
  <c r="DN11" i="1"/>
  <c r="DN21" i="1" s="1"/>
  <c r="DN28" i="1" s="1"/>
  <c r="DN32" i="1" s="1"/>
  <c r="DM75" i="1"/>
  <c r="DM82" i="1" s="1"/>
  <c r="DH271" i="1"/>
  <c r="DH251" i="1"/>
  <c r="DH252" i="1" s="1"/>
  <c r="DH254" i="1" s="1"/>
  <c r="DI229" i="1"/>
  <c r="DI230" i="1" s="1"/>
  <c r="DI232" i="1" s="1"/>
  <c r="DI239" i="1"/>
  <c r="DI177" i="1"/>
  <c r="DI176" i="1"/>
  <c r="EY243" i="1"/>
  <c r="BP429" i="1"/>
  <c r="BP428" i="1"/>
  <c r="DE247" i="1"/>
  <c r="EY244" i="1"/>
  <c r="DE245" i="1"/>
  <c r="EY245" i="1" s="1"/>
  <c r="EN212" i="1"/>
  <c r="DK99" i="1"/>
  <c r="DK94" i="1"/>
  <c r="DK98" i="1" s="1"/>
  <c r="DG255" i="1"/>
  <c r="DG256" i="1" s="1"/>
  <c r="DF276" i="1"/>
  <c r="EY285" i="1"/>
  <c r="DE287" i="1"/>
  <c r="DH198" i="1"/>
  <c r="DH200" i="1" s="1"/>
  <c r="EY182" i="1"/>
  <c r="DF245" i="1"/>
  <c r="DF247" i="1" s="1"/>
  <c r="BP383" i="1"/>
  <c r="BM426" i="1"/>
  <c r="DG273" i="1"/>
  <c r="DG275" i="1" s="1"/>
  <c r="BP439" i="1"/>
  <c r="BP433" i="1"/>
  <c r="BN423" i="1"/>
  <c r="BP438" i="1"/>
  <c r="BP431" i="1"/>
  <c r="BP437" i="1"/>
  <c r="BM384" i="1"/>
  <c r="BP436" i="1"/>
  <c r="BP435" i="1"/>
  <c r="BP434" i="1"/>
  <c r="BP432" i="1"/>
  <c r="BP430" i="1"/>
  <c r="DH283" i="1"/>
  <c r="DH261" i="1"/>
  <c r="DH262" i="1" s="1"/>
  <c r="DH264" i="1" s="1"/>
  <c r="EY273" i="1"/>
  <c r="DE275" i="1"/>
  <c r="EH228" i="1"/>
  <c r="EH238" i="1"/>
  <c r="EH250" i="1"/>
  <c r="EH282" i="1"/>
  <c r="EH260" i="1"/>
  <c r="EH270" i="1"/>
  <c r="DH233" i="1"/>
  <c r="DH234" i="1"/>
  <c r="DF288" i="1"/>
  <c r="BL385" i="1"/>
  <c r="BO422" i="1"/>
  <c r="DA235" i="1"/>
  <c r="CU235" i="1"/>
  <c r="CZ235" i="1"/>
  <c r="CT235" i="1"/>
  <c r="EY232" i="1"/>
  <c r="DB235" i="1"/>
  <c r="CY235" i="1"/>
  <c r="DE233" i="1"/>
  <c r="CX235" i="1"/>
  <c r="DE234" i="1"/>
  <c r="EY234" i="1" s="1"/>
  <c r="DC235" i="1"/>
  <c r="CW235" i="1"/>
  <c r="CV235" i="1"/>
  <c r="CV237" i="1" s="1"/>
  <c r="DE235" i="1"/>
  <c r="DD235" i="1"/>
  <c r="DF246" i="1"/>
  <c r="BN384" i="1"/>
  <c r="BN424" i="1"/>
  <c r="DM51" i="1"/>
  <c r="DM53" i="1" s="1"/>
  <c r="DM40" i="1"/>
  <c r="DE276" i="1"/>
  <c r="EJ214" i="1"/>
  <c r="EI217" i="1"/>
  <c r="DL86" i="1"/>
  <c r="DL100" i="1"/>
  <c r="DH244" i="1"/>
  <c r="DH241" i="1"/>
  <c r="DH243" i="1" s="1"/>
  <c r="DG265" i="1"/>
  <c r="DG266" i="1"/>
  <c r="EC69" i="1"/>
  <c r="DG246" i="1"/>
  <c r="EY252" i="1"/>
  <c r="DE254" i="1"/>
  <c r="DG234" i="1"/>
  <c r="BN425" i="1" l="1"/>
  <c r="BO384" i="1"/>
  <c r="BM425" i="1"/>
  <c r="BO383" i="1"/>
  <c r="FN69" i="1"/>
  <c r="ED69" i="1"/>
  <c r="ED15" i="1"/>
  <c r="FA69" i="1"/>
  <c r="FA111" i="1" s="1"/>
  <c r="DE279" i="1"/>
  <c r="EY276" i="1"/>
  <c r="DE277" i="1"/>
  <c r="EY277" i="1" s="1"/>
  <c r="DE278" i="1"/>
  <c r="EY278" i="1" s="1"/>
  <c r="EY275" i="1"/>
  <c r="BO382" i="1"/>
  <c r="BL425" i="1"/>
  <c r="DI241" i="1"/>
  <c r="DI243" i="1" s="1"/>
  <c r="BP422" i="1"/>
  <c r="BL386" i="1"/>
  <c r="DF289" i="1"/>
  <c r="DF290" i="1" s="1"/>
  <c r="DF291" i="1"/>
  <c r="BN426" i="1"/>
  <c r="BP384" i="1"/>
  <c r="DI233" i="1"/>
  <c r="DM86" i="1"/>
  <c r="DM100" i="1"/>
  <c r="BP423" i="1"/>
  <c r="BM386" i="1"/>
  <c r="BK387" i="1"/>
  <c r="BQ421" i="1"/>
  <c r="DJ201" i="1"/>
  <c r="DJ179" i="1"/>
  <c r="DJ180" i="1"/>
  <c r="DH266" i="1"/>
  <c r="DH265" i="1"/>
  <c r="EO212" i="1"/>
  <c r="DI283" i="1"/>
  <c r="DI261" i="1"/>
  <c r="DI262" i="1" s="1"/>
  <c r="DI264" i="1" s="1"/>
  <c r="DJ229" i="1"/>
  <c r="DJ230" i="1" s="1"/>
  <c r="DJ232" i="1" s="1"/>
  <c r="DJ239" i="1"/>
  <c r="DJ177" i="1"/>
  <c r="DJ176" i="1"/>
  <c r="BL424" i="1"/>
  <c r="BN382" i="1"/>
  <c r="EY233" i="1"/>
  <c r="DH285" i="1"/>
  <c r="DH287" i="1" s="1"/>
  <c r="EY287" i="1"/>
  <c r="DK175" i="1"/>
  <c r="DK178" i="1"/>
  <c r="DI271" i="1"/>
  <c r="DI251" i="1"/>
  <c r="DI252" i="1" s="1"/>
  <c r="DI254" i="1" s="1"/>
  <c r="DN51" i="1"/>
  <c r="DN53" i="1" s="1"/>
  <c r="DN40" i="1"/>
  <c r="DH245" i="1"/>
  <c r="DH247" i="1" s="1"/>
  <c r="EI228" i="1"/>
  <c r="EI238" i="1"/>
  <c r="EI250" i="1"/>
  <c r="EI270" i="1"/>
  <c r="EI260" i="1"/>
  <c r="EI282" i="1"/>
  <c r="DH255" i="1"/>
  <c r="DO65" i="1"/>
  <c r="DO11" i="1" s="1"/>
  <c r="DO21" i="1" s="1"/>
  <c r="DO28" i="1" s="1"/>
  <c r="DO32" i="1" s="1"/>
  <c r="DN75" i="1"/>
  <c r="DN82" i="1" s="1"/>
  <c r="DG288" i="1"/>
  <c r="EY254" i="1"/>
  <c r="DE255" i="1"/>
  <c r="DL99" i="1"/>
  <c r="DL94" i="1"/>
  <c r="DL98" i="1" s="1"/>
  <c r="EC15" i="1"/>
  <c r="FA15" i="1" s="1"/>
  <c r="EK214" i="1"/>
  <c r="EJ217" i="1"/>
  <c r="BO424" i="1"/>
  <c r="BN385" i="1"/>
  <c r="DG276" i="1"/>
  <c r="BM385" i="1"/>
  <c r="BO423" i="1"/>
  <c r="EY195" i="1"/>
  <c r="DF277" i="1"/>
  <c r="DF278" i="1" s="1"/>
  <c r="DE246" i="1"/>
  <c r="EY246" i="1" s="1"/>
  <c r="DH273" i="1"/>
  <c r="DH275" i="1" s="1"/>
  <c r="DE266" i="1"/>
  <c r="EY266" i="1" s="1"/>
  <c r="DE265" i="1"/>
  <c r="EY265" i="1" s="1"/>
  <c r="EY264" i="1"/>
  <c r="DE289" i="1"/>
  <c r="DE290" i="1" s="1"/>
  <c r="EY290" i="1" s="1"/>
  <c r="BO425" i="1" l="1"/>
  <c r="BO385" i="1"/>
  <c r="DO51" i="1"/>
  <c r="DO53" i="1" s="1"/>
  <c r="DO40" i="1"/>
  <c r="DL175" i="1"/>
  <c r="DL178" i="1"/>
  <c r="BO426" i="1"/>
  <c r="BP385" i="1"/>
  <c r="BR421" i="1"/>
  <c r="BK388" i="1"/>
  <c r="DK201" i="1"/>
  <c r="DK180" i="1"/>
  <c r="DK198" i="1" s="1"/>
  <c r="DK200" i="1" s="1"/>
  <c r="DK179" i="1"/>
  <c r="DJ283" i="1"/>
  <c r="DJ261" i="1"/>
  <c r="DJ262" i="1" s="1"/>
  <c r="DJ264" i="1" s="1"/>
  <c r="BL387" i="1"/>
  <c r="BQ422" i="1"/>
  <c r="BL427" i="1"/>
  <c r="BQ382" i="1"/>
  <c r="DN86" i="1"/>
  <c r="DN100" i="1"/>
  <c r="DK229" i="1"/>
  <c r="DK230" i="1" s="1"/>
  <c r="DK232" i="1" s="1"/>
  <c r="DK239" i="1"/>
  <c r="DK176" i="1"/>
  <c r="DK177" i="1"/>
  <c r="DJ271" i="1"/>
  <c r="DJ251" i="1"/>
  <c r="DJ252" i="1" s="1"/>
  <c r="DJ254" i="1" s="1"/>
  <c r="DI265" i="1"/>
  <c r="DI266" i="1" s="1"/>
  <c r="DH246" i="1"/>
  <c r="DI285" i="1"/>
  <c r="DI287" i="1" s="1"/>
  <c r="BL426" i="1"/>
  <c r="BP382" i="1"/>
  <c r="EY255" i="1"/>
  <c r="DG277" i="1"/>
  <c r="DG278" i="1" s="1"/>
  <c r="EJ228" i="1"/>
  <c r="EJ238" i="1"/>
  <c r="EJ250" i="1"/>
  <c r="EJ270" i="1"/>
  <c r="EJ260" i="1"/>
  <c r="EJ282" i="1"/>
  <c r="DM99" i="1"/>
  <c r="DM94" i="1"/>
  <c r="DM98" i="1" s="1"/>
  <c r="DI244" i="1"/>
  <c r="EL214" i="1"/>
  <c r="EK217" i="1"/>
  <c r="DE256" i="1"/>
  <c r="EY256" i="1" s="1"/>
  <c r="DP65" i="1"/>
  <c r="DP11" i="1"/>
  <c r="DP21" i="1" s="1"/>
  <c r="DP28" i="1" s="1"/>
  <c r="DP32" i="1" s="1"/>
  <c r="DO75" i="1"/>
  <c r="DO82" i="1" s="1"/>
  <c r="DI255" i="1"/>
  <c r="DI256" i="1"/>
  <c r="DJ244" i="1"/>
  <c r="DJ241" i="1"/>
  <c r="DJ243" i="1" s="1"/>
  <c r="BP424" i="1"/>
  <c r="BN386" i="1"/>
  <c r="EE69" i="1"/>
  <c r="EE15" i="1" s="1"/>
  <c r="EY289" i="1"/>
  <c r="DE291" i="1"/>
  <c r="DH276" i="1"/>
  <c r="DF279" i="1"/>
  <c r="DG291" i="1"/>
  <c r="DG289" i="1"/>
  <c r="DG290" i="1" s="1"/>
  <c r="DH256" i="1"/>
  <c r="DI273" i="1"/>
  <c r="DI275" i="1" s="1"/>
  <c r="DH288" i="1"/>
  <c r="DJ233" i="1"/>
  <c r="DJ234" i="1" s="1"/>
  <c r="DJ198" i="1"/>
  <c r="DJ200" i="1" s="1"/>
  <c r="DI234" i="1"/>
  <c r="DP51" i="1" l="1"/>
  <c r="DP53" i="1" s="1"/>
  <c r="DP40" i="1"/>
  <c r="DJ255" i="1"/>
  <c r="DJ256" i="1" s="1"/>
  <c r="DK241" i="1"/>
  <c r="DK243" i="1" s="1"/>
  <c r="DN99" i="1"/>
  <c r="DN94" i="1"/>
  <c r="DN98" i="1" s="1"/>
  <c r="DJ265" i="1"/>
  <c r="DJ266" i="1" s="1"/>
  <c r="BM388" i="1"/>
  <c r="BR423" i="1"/>
  <c r="BP386" i="1"/>
  <c r="BP426" i="1"/>
  <c r="DQ65" i="1"/>
  <c r="DP75" i="1"/>
  <c r="DP82" i="1" s="1"/>
  <c r="DQ11" i="1"/>
  <c r="DI245" i="1"/>
  <c r="DI247" i="1"/>
  <c r="DJ273" i="1"/>
  <c r="DJ275" i="1" s="1"/>
  <c r="DK233" i="1"/>
  <c r="DJ285" i="1"/>
  <c r="DJ287" i="1" s="1"/>
  <c r="DH277" i="1"/>
  <c r="DH278" i="1" s="1"/>
  <c r="DM175" i="1"/>
  <c r="DM178" i="1"/>
  <c r="DG279" i="1"/>
  <c r="DI246" i="1"/>
  <c r="DK271" i="1"/>
  <c r="DK251" i="1"/>
  <c r="DK252" i="1" s="1"/>
  <c r="DK254" i="1" s="1"/>
  <c r="DH289" i="1"/>
  <c r="DH291" i="1"/>
  <c r="EK228" i="1"/>
  <c r="EK238" i="1"/>
  <c r="EK260" i="1"/>
  <c r="EK270" i="1"/>
  <c r="EK250" i="1"/>
  <c r="EK282" i="1"/>
  <c r="DK283" i="1"/>
  <c r="DK261" i="1"/>
  <c r="DK262" i="1" s="1"/>
  <c r="DK264" i="1" s="1"/>
  <c r="BN387" i="1"/>
  <c r="BQ424" i="1"/>
  <c r="EF69" i="1"/>
  <c r="DJ245" i="1"/>
  <c r="DJ246" i="1" s="1"/>
  <c r="EM214" i="1"/>
  <c r="EL217" i="1"/>
  <c r="BS421" i="1"/>
  <c r="BK389" i="1"/>
  <c r="DL201" i="1"/>
  <c r="DL179" i="1"/>
  <c r="DL180" i="1"/>
  <c r="BQ423" i="1"/>
  <c r="BM387" i="1"/>
  <c r="DI276" i="1"/>
  <c r="BM427" i="1"/>
  <c r="BQ383" i="1"/>
  <c r="DH290" i="1"/>
  <c r="DO100" i="1"/>
  <c r="DO86" i="1"/>
  <c r="DI288" i="1"/>
  <c r="BL388" i="1"/>
  <c r="BR422" i="1"/>
  <c r="DL239" i="1"/>
  <c r="DL229" i="1"/>
  <c r="DL230" i="1" s="1"/>
  <c r="DL232" i="1" s="1"/>
  <c r="DL176" i="1"/>
  <c r="DL177" i="1"/>
  <c r="EG69" i="1" l="1"/>
  <c r="EG15" i="1"/>
  <c r="DK255" i="1"/>
  <c r="BK390" i="1"/>
  <c r="BT421" i="1"/>
  <c r="DM201" i="1"/>
  <c r="DM180" i="1"/>
  <c r="DM179" i="1"/>
  <c r="BR424" i="1"/>
  <c r="BN388" i="1"/>
  <c r="BP425" i="1"/>
  <c r="BO386" i="1"/>
  <c r="DN175" i="1"/>
  <c r="DN178" i="1"/>
  <c r="DI289" i="1"/>
  <c r="DI291" i="1" s="1"/>
  <c r="EL238" i="1"/>
  <c r="EL228" i="1"/>
  <c r="EL250" i="1"/>
  <c r="EL270" i="1"/>
  <c r="EL282" i="1"/>
  <c r="EL260" i="1"/>
  <c r="DK273" i="1"/>
  <c r="DK275" i="1" s="1"/>
  <c r="DM239" i="1"/>
  <c r="DM229" i="1"/>
  <c r="DM230" i="1" s="1"/>
  <c r="DM232" i="1" s="1"/>
  <c r="DM176" i="1"/>
  <c r="DM177" i="1"/>
  <c r="DK234" i="1"/>
  <c r="DL234" i="1"/>
  <c r="DL233" i="1"/>
  <c r="EN214" i="1"/>
  <c r="EM217" i="1"/>
  <c r="DL241" i="1"/>
  <c r="DL243" i="1" s="1"/>
  <c r="DL198" i="1"/>
  <c r="DL200" i="1" s="1"/>
  <c r="DJ247" i="1"/>
  <c r="BN427" i="1"/>
  <c r="BQ384" i="1"/>
  <c r="DH279" i="1"/>
  <c r="DJ276" i="1"/>
  <c r="DQ21" i="1"/>
  <c r="DQ28" i="1" s="1"/>
  <c r="DQ32" i="1" s="1"/>
  <c r="EZ11" i="1"/>
  <c r="EZ21" i="1" s="1"/>
  <c r="EZ28" i="1" s="1"/>
  <c r="EZ32" i="1" s="1"/>
  <c r="DK244" i="1"/>
  <c r="DL271" i="1"/>
  <c r="DL251" i="1"/>
  <c r="DL252" i="1" s="1"/>
  <c r="DL254" i="1" s="1"/>
  <c r="BS422" i="1"/>
  <c r="BL389" i="1"/>
  <c r="DI290" i="1"/>
  <c r="DK265" i="1"/>
  <c r="DK266" i="1" s="1"/>
  <c r="DP100" i="1"/>
  <c r="DP86" i="1"/>
  <c r="DL283" i="1"/>
  <c r="DL261" i="1"/>
  <c r="DL262" i="1" s="1"/>
  <c r="DL264" i="1" s="1"/>
  <c r="DO99" i="1"/>
  <c r="DO94" i="1"/>
  <c r="DO98" i="1" s="1"/>
  <c r="DI277" i="1"/>
  <c r="DI278" i="1" s="1"/>
  <c r="EF15" i="1"/>
  <c r="DK288" i="1"/>
  <c r="DK285" i="1"/>
  <c r="DK287" i="1" s="1"/>
  <c r="DJ288" i="1"/>
  <c r="FM65" i="1"/>
  <c r="DQ75" i="1"/>
  <c r="DR65" i="1"/>
  <c r="DR11" i="1"/>
  <c r="EZ65" i="1"/>
  <c r="BQ426" i="1"/>
  <c r="BP387" i="1"/>
  <c r="DQ82" i="1" l="1"/>
  <c r="FM75" i="1"/>
  <c r="FM82" i="1" s="1"/>
  <c r="DK289" i="1"/>
  <c r="DK291" i="1" s="1"/>
  <c r="DJ277" i="1"/>
  <c r="DJ279" i="1"/>
  <c r="BQ425" i="1"/>
  <c r="BO387" i="1"/>
  <c r="DM251" i="1"/>
  <c r="DM252" i="1" s="1"/>
  <c r="DM254" i="1" s="1"/>
  <c r="DM271" i="1"/>
  <c r="BU421" i="1"/>
  <c r="BK391" i="1"/>
  <c r="DN201" i="1"/>
  <c r="DN180" i="1"/>
  <c r="DN179" i="1"/>
  <c r="DM198" i="1"/>
  <c r="DM200" i="1" s="1"/>
  <c r="BR426" i="1"/>
  <c r="BP388" i="1"/>
  <c r="DL266" i="1"/>
  <c r="DL265" i="1"/>
  <c r="DL255" i="1"/>
  <c r="DL256" i="1" s="1"/>
  <c r="BO427" i="1"/>
  <c r="BQ385" i="1"/>
  <c r="BS423" i="1"/>
  <c r="BM389" i="1"/>
  <c r="DM283" i="1"/>
  <c r="DM261" i="1"/>
  <c r="DM262" i="1" s="1"/>
  <c r="DM264" i="1" s="1"/>
  <c r="DK276" i="1"/>
  <c r="DN239" i="1"/>
  <c r="DN229" i="1"/>
  <c r="DN230" i="1" s="1"/>
  <c r="DN232" i="1" s="1"/>
  <c r="DN176" i="1"/>
  <c r="DN177" i="1"/>
  <c r="DK256" i="1"/>
  <c r="EZ107" i="1"/>
  <c r="EZ75" i="1"/>
  <c r="EZ82" i="1" s="1"/>
  <c r="DJ289" i="1"/>
  <c r="DJ291" i="1" s="1"/>
  <c r="DL288" i="1"/>
  <c r="DL285" i="1"/>
  <c r="DL287" i="1" s="1"/>
  <c r="DL276" i="1"/>
  <c r="DL273" i="1"/>
  <c r="DL275" i="1" s="1"/>
  <c r="EM238" i="1"/>
  <c r="EM228" i="1"/>
  <c r="EM282" i="1"/>
  <c r="EM260" i="1"/>
  <c r="EM250" i="1"/>
  <c r="EM270" i="1"/>
  <c r="DI279" i="1"/>
  <c r="DP99" i="1"/>
  <c r="DP94" i="1"/>
  <c r="DP98" i="1" s="1"/>
  <c r="DK245" i="1"/>
  <c r="DK246" i="1" s="1"/>
  <c r="DL244" i="1"/>
  <c r="EO214" i="1"/>
  <c r="EO217" i="1" s="1"/>
  <c r="EN217" i="1"/>
  <c r="DR21" i="1"/>
  <c r="DR28" i="1" s="1"/>
  <c r="DR32" i="1" s="1"/>
  <c r="EZ51" i="1"/>
  <c r="EZ53" i="1" s="1"/>
  <c r="EZ40" i="1"/>
  <c r="DM234" i="1"/>
  <c r="DM233" i="1"/>
  <c r="DS65" i="1"/>
  <c r="DR75" i="1"/>
  <c r="DR82" i="1" s="1"/>
  <c r="DK290" i="1"/>
  <c r="DO175" i="1"/>
  <c r="DO178" i="1"/>
  <c r="DJ290" i="1"/>
  <c r="DQ51" i="1"/>
  <c r="DQ53" i="1" s="1"/>
  <c r="DQ40" i="1"/>
  <c r="DJ278" i="1"/>
  <c r="BN389" i="1"/>
  <c r="BS424" i="1"/>
  <c r="DM244" i="1"/>
  <c r="DM241" i="1"/>
  <c r="DM243" i="1" s="1"/>
  <c r="BL390" i="1"/>
  <c r="BT422" i="1"/>
  <c r="EH69" i="1"/>
  <c r="EH15" i="1" s="1"/>
  <c r="EO228" i="1" l="1"/>
  <c r="EO238" i="1"/>
  <c r="EO282" i="1"/>
  <c r="EO260" i="1"/>
  <c r="EO270" i="1"/>
  <c r="EO250" i="1"/>
  <c r="DL291" i="1"/>
  <c r="DL289" i="1"/>
  <c r="DN271" i="1"/>
  <c r="DN251" i="1"/>
  <c r="DN252" i="1" s="1"/>
  <c r="DN254" i="1" s="1"/>
  <c r="BQ387" i="1"/>
  <c r="BQ427" i="1"/>
  <c r="BK392" i="1"/>
  <c r="BV421" i="1"/>
  <c r="DO201" i="1"/>
  <c r="DO180" i="1"/>
  <c r="DO198" i="1" s="1"/>
  <c r="DO200" i="1" s="1"/>
  <c r="DO179" i="1"/>
  <c r="BP427" i="1"/>
  <c r="BQ386" i="1"/>
  <c r="DO239" i="1"/>
  <c r="DO229" i="1"/>
  <c r="DO230" i="1" s="1"/>
  <c r="DO232" i="1" s="1"/>
  <c r="DO177" i="1"/>
  <c r="DO176" i="1"/>
  <c r="DL245" i="1"/>
  <c r="DL247" i="1"/>
  <c r="DN283" i="1"/>
  <c r="DN261" i="1"/>
  <c r="DN262" i="1" s="1"/>
  <c r="DN264" i="1" s="1"/>
  <c r="DT65" i="1"/>
  <c r="DT11" i="1"/>
  <c r="DT21" i="1" s="1"/>
  <c r="DT28" i="1" s="1"/>
  <c r="DT32" i="1" s="1"/>
  <c r="DS75" i="1"/>
  <c r="DS82" i="1" s="1"/>
  <c r="DL246" i="1"/>
  <c r="DK277" i="1"/>
  <c r="DK278" i="1" s="1"/>
  <c r="DM276" i="1"/>
  <c r="DM273" i="1"/>
  <c r="DM275" i="1" s="1"/>
  <c r="DR86" i="1"/>
  <c r="DR100" i="1"/>
  <c r="DR51" i="1"/>
  <c r="DR53" i="1" s="1"/>
  <c r="DR40" i="1"/>
  <c r="DK247" i="1"/>
  <c r="DM265" i="1"/>
  <c r="DM266" i="1" s="1"/>
  <c r="DM255" i="1"/>
  <c r="EI69" i="1"/>
  <c r="EI15" i="1" s="1"/>
  <c r="DM245" i="1"/>
  <c r="DM246" i="1" s="1"/>
  <c r="DP175" i="1"/>
  <c r="DP178" i="1"/>
  <c r="DL277" i="1"/>
  <c r="DL278" i="1" s="1"/>
  <c r="EZ100" i="1"/>
  <c r="EZ86" i="1"/>
  <c r="DN233" i="1"/>
  <c r="DN234" i="1" s="1"/>
  <c r="DM288" i="1"/>
  <c r="DM285" i="1"/>
  <c r="DM287" i="1" s="1"/>
  <c r="BP389" i="1"/>
  <c r="BS426" i="1"/>
  <c r="BT423" i="1"/>
  <c r="BM390" i="1"/>
  <c r="BL391" i="1"/>
  <c r="BU422" i="1"/>
  <c r="FM100" i="1"/>
  <c r="FM86" i="1"/>
  <c r="DS11" i="1"/>
  <c r="BN390" i="1"/>
  <c r="BT424" i="1"/>
  <c r="EN238" i="1"/>
  <c r="EN228" i="1"/>
  <c r="EN250" i="1"/>
  <c r="EN270" i="1"/>
  <c r="EN282" i="1"/>
  <c r="EN260" i="1"/>
  <c r="DL290" i="1"/>
  <c r="DN241" i="1"/>
  <c r="DN243" i="1" s="1"/>
  <c r="DN198" i="1"/>
  <c r="DN200" i="1" s="1"/>
  <c r="DQ100" i="1"/>
  <c r="DQ86" i="1"/>
  <c r="DM289" i="1" l="1"/>
  <c r="DM291" i="1" s="1"/>
  <c r="BT426" i="1"/>
  <c r="BP390" i="1"/>
  <c r="DM277" i="1"/>
  <c r="DM279" i="1"/>
  <c r="DN265" i="1"/>
  <c r="DN266" i="1" s="1"/>
  <c r="BV422" i="1"/>
  <c r="BL392" i="1"/>
  <c r="FB282" i="1"/>
  <c r="BM391" i="1"/>
  <c r="BU423" i="1"/>
  <c r="DS21" i="1"/>
  <c r="DS28" i="1" s="1"/>
  <c r="DS32" i="1" s="1"/>
  <c r="DL279" i="1"/>
  <c r="DM247" i="1"/>
  <c r="DM256" i="1"/>
  <c r="DS86" i="1"/>
  <c r="DS100" i="1"/>
  <c r="DN285" i="1"/>
  <c r="DN287" i="1" s="1"/>
  <c r="BO389" i="1"/>
  <c r="BS425" i="1"/>
  <c r="BM392" i="1"/>
  <c r="BV423" i="1"/>
  <c r="FB238" i="1"/>
  <c r="BN391" i="1"/>
  <c r="BU424" i="1"/>
  <c r="DO233" i="1"/>
  <c r="DO234" i="1"/>
  <c r="FB228" i="1"/>
  <c r="FM99" i="1"/>
  <c r="FM94" i="1"/>
  <c r="FM98" i="1" s="1"/>
  <c r="DR99" i="1"/>
  <c r="DR94" i="1"/>
  <c r="DR98" i="1" s="1"/>
  <c r="DT51" i="1"/>
  <c r="DT53" i="1" s="1"/>
  <c r="DT40" i="1"/>
  <c r="DO241" i="1"/>
  <c r="DO243" i="1" s="1"/>
  <c r="DN255" i="1"/>
  <c r="FB250" i="1"/>
  <c r="DN244" i="1"/>
  <c r="EZ99" i="1"/>
  <c r="EZ94" i="1"/>
  <c r="EZ98" i="1" s="1"/>
  <c r="EZ136" i="1" s="1"/>
  <c r="BW421" i="1"/>
  <c r="BK393" i="1"/>
  <c r="DP201" i="1"/>
  <c r="DP180" i="1"/>
  <c r="DP179" i="1"/>
  <c r="BO388" i="1"/>
  <c r="BR425" i="1"/>
  <c r="DK279" i="1"/>
  <c r="DU65" i="1"/>
  <c r="DU11" i="1"/>
  <c r="DU21" i="1" s="1"/>
  <c r="DU28" i="1" s="1"/>
  <c r="DU32" i="1" s="1"/>
  <c r="DT75" i="1"/>
  <c r="DT82" i="1" s="1"/>
  <c r="DO283" i="1"/>
  <c r="DO261" i="1"/>
  <c r="DO262" i="1" s="1"/>
  <c r="DO264" i="1" s="1"/>
  <c r="DN276" i="1"/>
  <c r="DN273" i="1"/>
  <c r="DN275" i="1" s="1"/>
  <c r="FB270" i="1"/>
  <c r="DQ99" i="1"/>
  <c r="DQ94" i="1"/>
  <c r="DQ98" i="1" s="1"/>
  <c r="DM290" i="1"/>
  <c r="DP229" i="1"/>
  <c r="DP230" i="1" s="1"/>
  <c r="DP232" i="1" s="1"/>
  <c r="DP239" i="1"/>
  <c r="DP177" i="1"/>
  <c r="DP176" i="1"/>
  <c r="EJ69" i="1"/>
  <c r="DM278" i="1"/>
  <c r="DO271" i="1"/>
  <c r="DO251" i="1"/>
  <c r="DO252" i="1" s="1"/>
  <c r="DO254" i="1" s="1"/>
  <c r="FB260" i="1"/>
  <c r="DO265" i="1" l="1"/>
  <c r="DO266" i="1" s="1"/>
  <c r="DS51" i="1"/>
  <c r="DS53" i="1" s="1"/>
  <c r="DS40" i="1"/>
  <c r="DP283" i="1"/>
  <c r="DP261" i="1"/>
  <c r="DP262" i="1" s="1"/>
  <c r="DP264" i="1" s="1"/>
  <c r="DO285" i="1"/>
  <c r="DO287" i="1" s="1"/>
  <c r="BR427" i="1"/>
  <c r="BQ388" i="1"/>
  <c r="BP391" i="1"/>
  <c r="BU426" i="1"/>
  <c r="DS99" i="1"/>
  <c r="DS94" i="1"/>
  <c r="DS98" i="1" s="1"/>
  <c r="DP271" i="1"/>
  <c r="DP251" i="1"/>
  <c r="DP252" i="1" s="1"/>
  <c r="DP254" i="1" s="1"/>
  <c r="DN256" i="1"/>
  <c r="BV424" i="1"/>
  <c r="BN392" i="1"/>
  <c r="BQ390" i="1"/>
  <c r="BT427" i="1"/>
  <c r="DO255" i="1"/>
  <c r="DN278" i="1"/>
  <c r="DT86" i="1"/>
  <c r="DT100" i="1"/>
  <c r="DN245" i="1"/>
  <c r="DN246" i="1" s="1"/>
  <c r="DR175" i="1"/>
  <c r="DR178" i="1"/>
  <c r="BO390" i="1"/>
  <c r="BT425" i="1"/>
  <c r="DP233" i="1"/>
  <c r="DP234" i="1" s="1"/>
  <c r="DO276" i="1"/>
  <c r="DO273" i="1"/>
  <c r="DO275" i="1" s="1"/>
  <c r="DN277" i="1"/>
  <c r="DN279" i="1" s="1"/>
  <c r="DU51" i="1"/>
  <c r="DU53" i="1" s="1"/>
  <c r="DU40" i="1"/>
  <c r="BL393" i="1"/>
  <c r="BW422" i="1"/>
  <c r="BQ389" i="1"/>
  <c r="BS427" i="1"/>
  <c r="EK69" i="1"/>
  <c r="DQ175" i="1"/>
  <c r="DQ178" i="1"/>
  <c r="EJ15" i="1"/>
  <c r="DP244" i="1"/>
  <c r="DP241" i="1"/>
  <c r="DP243" i="1" s="1"/>
  <c r="DV65" i="1"/>
  <c r="DV11" i="1" s="1"/>
  <c r="DU75" i="1"/>
  <c r="DU82" i="1" s="1"/>
  <c r="DP198" i="1"/>
  <c r="DP200" i="1" s="1"/>
  <c r="DO244" i="1"/>
  <c r="DN288" i="1"/>
  <c r="DV21" i="1" l="1"/>
  <c r="DV28" i="1" s="1"/>
  <c r="DV32" i="1" s="1"/>
  <c r="BQ391" i="1"/>
  <c r="BU427" i="1"/>
  <c r="BK395" i="1"/>
  <c r="BY421" i="1"/>
  <c r="DR201" i="1"/>
  <c r="DR179" i="1"/>
  <c r="DR180" i="1"/>
  <c r="DP265" i="1"/>
  <c r="DP266" i="1" s="1"/>
  <c r="DP245" i="1"/>
  <c r="DP247" i="1" s="1"/>
  <c r="DU100" i="1"/>
  <c r="DU86" i="1"/>
  <c r="DR229" i="1"/>
  <c r="DR230" i="1" s="1"/>
  <c r="DR232" i="1" s="1"/>
  <c r="DR239" i="1"/>
  <c r="DR176" i="1"/>
  <c r="DR177" i="1"/>
  <c r="BP392" i="1"/>
  <c r="BV426" i="1"/>
  <c r="DP288" i="1"/>
  <c r="DP285" i="1"/>
  <c r="DP287" i="1" s="1"/>
  <c r="BX421" i="1"/>
  <c r="BK394" i="1"/>
  <c r="DQ201" i="1"/>
  <c r="EZ178" i="1"/>
  <c r="DQ179" i="1"/>
  <c r="DQ180" i="1"/>
  <c r="BW424" i="1"/>
  <c r="BN393" i="1"/>
  <c r="DO256" i="1"/>
  <c r="DP255" i="1"/>
  <c r="DP256" i="1" s="1"/>
  <c r="DO277" i="1"/>
  <c r="DO279" i="1" s="1"/>
  <c r="DQ229" i="1"/>
  <c r="DQ239" i="1"/>
  <c r="EZ175" i="1"/>
  <c r="DQ176" i="1"/>
  <c r="DQ177" i="1"/>
  <c r="DN247" i="1"/>
  <c r="DP276" i="1"/>
  <c r="DP273" i="1"/>
  <c r="DP275" i="1" s="1"/>
  <c r="BM393" i="1"/>
  <c r="BW423" i="1"/>
  <c r="EL69" i="1"/>
  <c r="DN289" i="1"/>
  <c r="DN291" i="1" s="1"/>
  <c r="DV75" i="1"/>
  <c r="DV82" i="1" s="1"/>
  <c r="DW65" i="1"/>
  <c r="DW11" i="1"/>
  <c r="DW21" i="1" s="1"/>
  <c r="DW28" i="1" s="1"/>
  <c r="DW32" i="1" s="1"/>
  <c r="DS175" i="1"/>
  <c r="DS178" i="1"/>
  <c r="DO247" i="1"/>
  <c r="DO245" i="1"/>
  <c r="DO246" i="1" s="1"/>
  <c r="DP246" i="1"/>
  <c r="EK15" i="1"/>
  <c r="DO278" i="1"/>
  <c r="DT99" i="1"/>
  <c r="DT94" i="1"/>
  <c r="DT98" i="1" s="1"/>
  <c r="DO288" i="1"/>
  <c r="BO393" i="1" l="1"/>
  <c r="BW425" i="1"/>
  <c r="BQ392" i="1"/>
  <c r="BV427" i="1"/>
  <c r="DW51" i="1"/>
  <c r="DW53" i="1" s="1"/>
  <c r="DW40" i="1"/>
  <c r="EM69" i="1"/>
  <c r="EM15" i="1"/>
  <c r="DQ271" i="1"/>
  <c r="DQ251" i="1"/>
  <c r="EZ177" i="1"/>
  <c r="EZ229" i="1"/>
  <c r="DQ230" i="1"/>
  <c r="BX422" i="1"/>
  <c r="BL394" i="1"/>
  <c r="EZ179" i="1"/>
  <c r="DR283" i="1"/>
  <c r="DR261" i="1"/>
  <c r="DR262" i="1" s="1"/>
  <c r="DR264" i="1" s="1"/>
  <c r="BL395" i="1"/>
  <c r="BY422" i="1"/>
  <c r="DN290" i="1"/>
  <c r="BV425" i="1"/>
  <c r="BO392" i="1"/>
  <c r="DX65" i="1"/>
  <c r="DW75" i="1"/>
  <c r="DW82" i="1" s="1"/>
  <c r="DX11" i="1"/>
  <c r="DX21" i="1" s="1"/>
  <c r="DX28" i="1" s="1"/>
  <c r="DX32" i="1" s="1"/>
  <c r="DQ283" i="1"/>
  <c r="DQ261" i="1"/>
  <c r="EZ176" i="1"/>
  <c r="DV100" i="1"/>
  <c r="DV86" i="1"/>
  <c r="DP289" i="1"/>
  <c r="DP290" i="1" s="1"/>
  <c r="BZ421" i="1"/>
  <c r="BK396" i="1"/>
  <c r="DS201" i="1"/>
  <c r="DS180" i="1"/>
  <c r="DS198" i="1" s="1"/>
  <c r="DS200" i="1" s="1"/>
  <c r="DS179" i="1"/>
  <c r="DS239" i="1"/>
  <c r="DS229" i="1"/>
  <c r="DS230" i="1" s="1"/>
  <c r="DS232" i="1" s="1"/>
  <c r="DS176" i="1"/>
  <c r="DS177" i="1"/>
  <c r="DR241" i="1"/>
  <c r="DR243" i="1" s="1"/>
  <c r="DP277" i="1"/>
  <c r="DP279" i="1" s="1"/>
  <c r="BW426" i="1"/>
  <c r="BP393" i="1"/>
  <c r="DR233" i="1"/>
  <c r="DV51" i="1"/>
  <c r="DV53" i="1" s="1"/>
  <c r="DV40" i="1"/>
  <c r="DT175" i="1"/>
  <c r="DT178" i="1"/>
  <c r="DO289" i="1"/>
  <c r="DO290" i="1" s="1"/>
  <c r="DO291" i="1"/>
  <c r="EL15" i="1"/>
  <c r="BU425" i="1"/>
  <c r="BO391" i="1"/>
  <c r="EZ239" i="1"/>
  <c r="DQ241" i="1"/>
  <c r="DQ198" i="1"/>
  <c r="DQ200" i="1" s="1"/>
  <c r="EZ180" i="1"/>
  <c r="DR271" i="1"/>
  <c r="DR251" i="1"/>
  <c r="DR252" i="1" s="1"/>
  <c r="DR254" i="1" s="1"/>
  <c r="DU99" i="1"/>
  <c r="DU94" i="1"/>
  <c r="DU98" i="1" s="1"/>
  <c r="DR198" i="1"/>
  <c r="DR200" i="1" s="1"/>
  <c r="BW427" i="1" l="1"/>
  <c r="BQ393" i="1"/>
  <c r="CA421" i="1"/>
  <c r="BK397" i="1"/>
  <c r="DT201" i="1"/>
  <c r="EZ181" i="1"/>
  <c r="DT180" i="1"/>
  <c r="DT179" i="1"/>
  <c r="DS283" i="1"/>
  <c r="DS261" i="1"/>
  <c r="DS262" i="1" s="1"/>
  <c r="DS264" i="1" s="1"/>
  <c r="BZ423" i="1"/>
  <c r="BM396" i="1"/>
  <c r="EZ283" i="1"/>
  <c r="DQ285" i="1"/>
  <c r="EZ251" i="1"/>
  <c r="DQ252" i="1"/>
  <c r="DR273" i="1"/>
  <c r="DR275" i="1" s="1"/>
  <c r="DT239" i="1"/>
  <c r="DT229" i="1"/>
  <c r="DT230" i="1" s="1"/>
  <c r="DT232" i="1" s="1"/>
  <c r="DT177" i="1"/>
  <c r="DT176" i="1"/>
  <c r="DP291" i="1"/>
  <c r="DQ276" i="1"/>
  <c r="EZ271" i="1"/>
  <c r="DQ273" i="1"/>
  <c r="DX51" i="1"/>
  <c r="DX53" i="1" s="1"/>
  <c r="DX40" i="1"/>
  <c r="BM394" i="1"/>
  <c r="BX423" i="1"/>
  <c r="EZ194" i="1"/>
  <c r="DU175" i="1"/>
  <c r="DU178" i="1"/>
  <c r="EZ241" i="1"/>
  <c r="DQ243" i="1"/>
  <c r="DR244" i="1"/>
  <c r="DS234" i="1"/>
  <c r="DS233" i="1"/>
  <c r="DW86" i="1"/>
  <c r="DW100" i="1"/>
  <c r="EZ230" i="1"/>
  <c r="DQ232" i="1"/>
  <c r="EN69" i="1"/>
  <c r="EN15" i="1"/>
  <c r="BY424" i="1"/>
  <c r="BN395" i="1"/>
  <c r="DP278" i="1"/>
  <c r="DS241" i="1"/>
  <c r="DS243" i="1" s="1"/>
  <c r="DV94" i="1"/>
  <c r="DV98" i="1" s="1"/>
  <c r="DV99" i="1"/>
  <c r="DY65" i="1"/>
  <c r="DY11" i="1"/>
  <c r="DY21" i="1" s="1"/>
  <c r="DY28" i="1" s="1"/>
  <c r="DY32" i="1" s="1"/>
  <c r="DX75" i="1"/>
  <c r="DX82" i="1" s="1"/>
  <c r="DR265" i="1"/>
  <c r="DR266" i="1" s="1"/>
  <c r="BY423" i="1"/>
  <c r="BM395" i="1"/>
  <c r="DR255" i="1"/>
  <c r="DR256" i="1" s="1"/>
  <c r="DQ244" i="1"/>
  <c r="DR234" i="1"/>
  <c r="DS271" i="1"/>
  <c r="DS251" i="1"/>
  <c r="DS252" i="1" s="1"/>
  <c r="DS254" i="1" s="1"/>
  <c r="BZ422" i="1"/>
  <c r="BL396" i="1"/>
  <c r="EZ261" i="1"/>
  <c r="DQ262" i="1"/>
  <c r="DR285" i="1"/>
  <c r="DR287" i="1" s="1"/>
  <c r="EZ244" i="1" l="1"/>
  <c r="DQ245" i="1"/>
  <c r="EZ245" i="1" s="1"/>
  <c r="DV175" i="1"/>
  <c r="DV178" i="1"/>
  <c r="DU239" i="1"/>
  <c r="DU229" i="1"/>
  <c r="DU230" i="1" s="1"/>
  <c r="DU232" i="1" s="1"/>
  <c r="DU177" i="1"/>
  <c r="DU176" i="1"/>
  <c r="DT283" i="1"/>
  <c r="DT261" i="1"/>
  <c r="DT262" i="1" s="1"/>
  <c r="DT264" i="1" s="1"/>
  <c r="DX86" i="1"/>
  <c r="DX100" i="1"/>
  <c r="DW99" i="1"/>
  <c r="DW94" i="1"/>
  <c r="DW98" i="1" s="1"/>
  <c r="DR245" i="1"/>
  <c r="DR247" i="1" s="1"/>
  <c r="EZ276" i="1"/>
  <c r="DT271" i="1"/>
  <c r="DT251" i="1"/>
  <c r="DT252" i="1" s="1"/>
  <c r="DT254" i="1" s="1"/>
  <c r="DR276" i="1"/>
  <c r="BY426" i="1"/>
  <c r="BP395" i="1"/>
  <c r="DS244" i="1"/>
  <c r="EZ252" i="1"/>
  <c r="DQ254" i="1"/>
  <c r="BL397" i="1"/>
  <c r="CA422" i="1"/>
  <c r="DR288" i="1"/>
  <c r="DS276" i="1"/>
  <c r="DS273" i="1"/>
  <c r="DS275" i="1" s="1"/>
  <c r="DY51" i="1"/>
  <c r="DY53" i="1" s="1"/>
  <c r="DY40" i="1"/>
  <c r="EO69" i="1"/>
  <c r="EO15" i="1" s="1"/>
  <c r="FB15" i="1" s="1"/>
  <c r="EZ243" i="1"/>
  <c r="DQ246" i="1"/>
  <c r="EZ246" i="1" s="1"/>
  <c r="DT198" i="1"/>
  <c r="DT200" i="1" s="1"/>
  <c r="EZ182" i="1"/>
  <c r="EZ262" i="1"/>
  <c r="DQ264" i="1"/>
  <c r="DZ65" i="1"/>
  <c r="DZ11" i="1"/>
  <c r="DZ21" i="1" s="1"/>
  <c r="DZ28" i="1" s="1"/>
  <c r="DZ32" i="1" s="1"/>
  <c r="DY75" i="1"/>
  <c r="DY82" i="1" s="1"/>
  <c r="DM235" i="1"/>
  <c r="DG235" i="1"/>
  <c r="EZ232" i="1"/>
  <c r="DL235" i="1"/>
  <c r="DF235" i="1"/>
  <c r="DJ235" i="1"/>
  <c r="DQ235" i="1"/>
  <c r="DI235" i="1"/>
  <c r="DP235" i="1"/>
  <c r="DH235" i="1"/>
  <c r="DH237" i="1" s="1"/>
  <c r="DO235" i="1"/>
  <c r="DN235" i="1"/>
  <c r="DQ233" i="1"/>
  <c r="DK235" i="1"/>
  <c r="BZ424" i="1"/>
  <c r="BN396" i="1"/>
  <c r="DR246" i="1"/>
  <c r="DT233" i="1"/>
  <c r="EZ285" i="1"/>
  <c r="DQ287" i="1"/>
  <c r="DS265" i="1"/>
  <c r="DS266" i="1"/>
  <c r="DS256" i="1"/>
  <c r="DS255" i="1"/>
  <c r="BK398" i="1"/>
  <c r="CB421" i="1"/>
  <c r="DU201" i="1"/>
  <c r="DU180" i="1"/>
  <c r="DU198" i="1" s="1"/>
  <c r="DU200" i="1" s="1"/>
  <c r="DU179" i="1"/>
  <c r="EZ273" i="1"/>
  <c r="DQ275" i="1"/>
  <c r="DQ277" i="1" s="1"/>
  <c r="DT244" i="1"/>
  <c r="DT241" i="1"/>
  <c r="DT243" i="1" s="1"/>
  <c r="DQ288" i="1"/>
  <c r="DS285" i="1"/>
  <c r="DS287" i="1" s="1"/>
  <c r="EZ277" i="1" l="1"/>
  <c r="DQ279" i="1"/>
  <c r="BY425" i="1"/>
  <c r="BO395" i="1"/>
  <c r="DS277" i="1"/>
  <c r="DS279" i="1"/>
  <c r="DW175" i="1"/>
  <c r="DW178" i="1"/>
  <c r="DU283" i="1"/>
  <c r="DU261" i="1"/>
  <c r="DU262" i="1" s="1"/>
  <c r="DU264" i="1" s="1"/>
  <c r="BK399" i="1"/>
  <c r="CC421" i="1"/>
  <c r="DV201" i="1"/>
  <c r="DV180" i="1"/>
  <c r="DV198" i="1" s="1"/>
  <c r="DV200" i="1" s="1"/>
  <c r="DV179" i="1"/>
  <c r="CA424" i="1"/>
  <c r="BN397" i="1"/>
  <c r="DZ51" i="1"/>
  <c r="DZ53" i="1" s="1"/>
  <c r="DZ40" i="1"/>
  <c r="BM397" i="1"/>
  <c r="CA423" i="1"/>
  <c r="EZ195" i="1"/>
  <c r="DR289" i="1"/>
  <c r="DR291" i="1" s="1"/>
  <c r="DU271" i="1"/>
  <c r="DU251" i="1"/>
  <c r="DU252" i="1" s="1"/>
  <c r="DU254" i="1" s="1"/>
  <c r="DV229" i="1"/>
  <c r="DV230" i="1" s="1"/>
  <c r="DV232" i="1" s="1"/>
  <c r="DV239" i="1"/>
  <c r="DV176" i="1"/>
  <c r="DV177" i="1"/>
  <c r="BX424" i="1"/>
  <c r="BN394" i="1"/>
  <c r="EZ233" i="1"/>
  <c r="EA65" i="1"/>
  <c r="EA11" i="1"/>
  <c r="EA21" i="1" s="1"/>
  <c r="EA28" i="1" s="1"/>
  <c r="EA32" i="1" s="1"/>
  <c r="DZ75" i="1"/>
  <c r="DZ82" i="1" s="1"/>
  <c r="FO69" i="1"/>
  <c r="FB69" i="1"/>
  <c r="FB111" i="1" s="1"/>
  <c r="DT265" i="1"/>
  <c r="DT266" i="1" s="1"/>
  <c r="DQ278" i="1"/>
  <c r="EZ278" i="1" s="1"/>
  <c r="EZ275" i="1"/>
  <c r="DS288" i="1"/>
  <c r="EZ287" i="1"/>
  <c r="DQ234" i="1"/>
  <c r="EZ234" i="1" s="1"/>
  <c r="EZ264" i="1"/>
  <c r="DQ266" i="1"/>
  <c r="EZ266" i="1" s="1"/>
  <c r="DQ265" i="1"/>
  <c r="EZ265" i="1" s="1"/>
  <c r="DR279" i="1"/>
  <c r="DR277" i="1"/>
  <c r="DR278" i="1" s="1"/>
  <c r="DT288" i="1"/>
  <c r="DT285" i="1"/>
  <c r="DT287" i="1" s="1"/>
  <c r="DT245" i="1"/>
  <c r="DT247" i="1" s="1"/>
  <c r="EZ288" i="1"/>
  <c r="DQ289" i="1"/>
  <c r="EZ289" i="1" s="1"/>
  <c r="CB422" i="1"/>
  <c r="BL398" i="1"/>
  <c r="DQ255" i="1"/>
  <c r="EZ254" i="1"/>
  <c r="DS245" i="1"/>
  <c r="DS246" i="1" s="1"/>
  <c r="DT256" i="1"/>
  <c r="DT255" i="1"/>
  <c r="DX99" i="1"/>
  <c r="DX94" i="1"/>
  <c r="DX98" i="1" s="1"/>
  <c r="DU233" i="1"/>
  <c r="DU234" i="1"/>
  <c r="DQ247" i="1"/>
  <c r="DT246" i="1"/>
  <c r="BM398" i="1"/>
  <c r="CB423" i="1"/>
  <c r="BZ426" i="1"/>
  <c r="BP396" i="1"/>
  <c r="DT234" i="1"/>
  <c r="DY86" i="1"/>
  <c r="DY100" i="1"/>
  <c r="DR290" i="1"/>
  <c r="DS278" i="1"/>
  <c r="DT276" i="1"/>
  <c r="DT273" i="1"/>
  <c r="DT275" i="1" s="1"/>
  <c r="DU244" i="1"/>
  <c r="DU241" i="1"/>
  <c r="DU243" i="1" s="1"/>
  <c r="CA425" i="1" l="1"/>
  <c r="BO397" i="1"/>
  <c r="DU245" i="1"/>
  <c r="DU247" i="1" s="1"/>
  <c r="DV283" i="1"/>
  <c r="DV261" i="1"/>
  <c r="DV262" i="1" s="1"/>
  <c r="DV264" i="1" s="1"/>
  <c r="DU273" i="1"/>
  <c r="DU275" i="1" s="1"/>
  <c r="BQ396" i="1"/>
  <c r="BZ427" i="1"/>
  <c r="DX175" i="1"/>
  <c r="DX178" i="1"/>
  <c r="BL399" i="1"/>
  <c r="CC422" i="1"/>
  <c r="DY99" i="1"/>
  <c r="DY94" i="1"/>
  <c r="DY98" i="1" s="1"/>
  <c r="BP394" i="1"/>
  <c r="BX426" i="1"/>
  <c r="EZ255" i="1"/>
  <c r="DT289" i="1"/>
  <c r="DT290" i="1" s="1"/>
  <c r="DZ86" i="1"/>
  <c r="DZ100" i="1"/>
  <c r="CC423" i="1"/>
  <c r="BM399" i="1"/>
  <c r="DU265" i="1"/>
  <c r="DU266" i="1" s="1"/>
  <c r="BO394" i="1"/>
  <c r="BX425" i="1"/>
  <c r="BP397" i="1"/>
  <c r="CA426" i="1"/>
  <c r="DQ256" i="1"/>
  <c r="EZ256" i="1" s="1"/>
  <c r="DQ291" i="1"/>
  <c r="DQ290" i="1"/>
  <c r="EZ290" i="1" s="1"/>
  <c r="DV241" i="1"/>
  <c r="DV243" i="1" s="1"/>
  <c r="DU285" i="1"/>
  <c r="DU287" i="1" s="1"/>
  <c r="DT277" i="1"/>
  <c r="DT278" i="1" s="1"/>
  <c r="DT279" i="1"/>
  <c r="BQ395" i="1"/>
  <c r="BY427" i="1"/>
  <c r="EA51" i="1"/>
  <c r="EA53" i="1" s="1"/>
  <c r="EA40" i="1"/>
  <c r="DV233" i="1"/>
  <c r="DV234" i="1"/>
  <c r="CD421" i="1"/>
  <c r="BK400" i="1"/>
  <c r="DW201" i="1"/>
  <c r="DW179" i="1"/>
  <c r="DW180" i="1"/>
  <c r="BX427" i="1"/>
  <c r="BQ394" i="1"/>
  <c r="DU246" i="1"/>
  <c r="CB424" i="1"/>
  <c r="BN398" i="1"/>
  <c r="DS247" i="1"/>
  <c r="DS291" i="1"/>
  <c r="DS289" i="1"/>
  <c r="DS290" i="1" s="1"/>
  <c r="EB65" i="1"/>
  <c r="EB11" i="1"/>
  <c r="EB21" i="1" s="1"/>
  <c r="EB28" i="1" s="1"/>
  <c r="EB32" i="1" s="1"/>
  <c r="EA75" i="1"/>
  <c r="EA82" i="1" s="1"/>
  <c r="DV271" i="1"/>
  <c r="DV251" i="1"/>
  <c r="DV252" i="1" s="1"/>
  <c r="DV254" i="1" s="1"/>
  <c r="DU255" i="1"/>
  <c r="DW229" i="1"/>
  <c r="DW230" i="1" s="1"/>
  <c r="DW232" i="1" s="1"/>
  <c r="DW239" i="1"/>
  <c r="DW176" i="1"/>
  <c r="DW177" i="1"/>
  <c r="CB425" i="1" l="1"/>
  <c r="BO398" i="1"/>
  <c r="DW241" i="1"/>
  <c r="DW243" i="1" s="1"/>
  <c r="DT291" i="1"/>
  <c r="DW233" i="1"/>
  <c r="DW234" i="1" s="1"/>
  <c r="EA100" i="1"/>
  <c r="EA86" i="1"/>
  <c r="BO396" i="1"/>
  <c r="BZ425" i="1"/>
  <c r="DU288" i="1"/>
  <c r="DW271" i="1"/>
  <c r="DW251" i="1"/>
  <c r="DW252" i="1" s="1"/>
  <c r="DW254" i="1" s="1"/>
  <c r="CB426" i="1"/>
  <c r="BP398" i="1"/>
  <c r="EB51" i="1"/>
  <c r="EB53" i="1" s="1"/>
  <c r="EB40" i="1"/>
  <c r="DW283" i="1"/>
  <c r="DW261" i="1"/>
  <c r="DW262" i="1" s="1"/>
  <c r="DW264" i="1" s="1"/>
  <c r="DU256" i="1"/>
  <c r="EB75" i="1"/>
  <c r="EB82" i="1" s="1"/>
  <c r="EC65" i="1"/>
  <c r="DW198" i="1"/>
  <c r="DW200" i="1" s="1"/>
  <c r="DV244" i="1"/>
  <c r="DU276" i="1"/>
  <c r="DV256" i="1"/>
  <c r="DV255" i="1"/>
  <c r="BL400" i="1"/>
  <c r="CD422" i="1"/>
  <c r="BQ397" i="1"/>
  <c r="CA427" i="1"/>
  <c r="BK401" i="1"/>
  <c r="CE421" i="1"/>
  <c r="DX201" i="1"/>
  <c r="DX179" i="1"/>
  <c r="DX180" i="1"/>
  <c r="DV265" i="1"/>
  <c r="DV266" i="1" s="1"/>
  <c r="DV273" i="1"/>
  <c r="DV275" i="1" s="1"/>
  <c r="CC424" i="1"/>
  <c r="BN399" i="1"/>
  <c r="DZ99" i="1"/>
  <c r="DZ94" i="1"/>
  <c r="DZ98" i="1" s="1"/>
  <c r="DY175" i="1"/>
  <c r="DY178" i="1"/>
  <c r="DX239" i="1"/>
  <c r="DX229" i="1"/>
  <c r="DX230" i="1" s="1"/>
  <c r="DX232" i="1" s="1"/>
  <c r="DX177" i="1"/>
  <c r="DX176" i="1"/>
  <c r="DV285" i="1"/>
  <c r="DV287" i="1" s="1"/>
  <c r="DX198" i="1" l="1"/>
  <c r="DX200" i="1" s="1"/>
  <c r="FN65" i="1"/>
  <c r="EC75" i="1"/>
  <c r="ED65" i="1"/>
  <c r="FA65" i="1"/>
  <c r="DW255" i="1"/>
  <c r="EA99" i="1"/>
  <c r="EA94" i="1"/>
  <c r="EA98" i="1" s="1"/>
  <c r="DX234" i="1"/>
  <c r="DX233" i="1"/>
  <c r="CE422" i="1"/>
  <c r="BL401" i="1"/>
  <c r="DU277" i="1"/>
  <c r="DU279" i="1"/>
  <c r="EB100" i="1"/>
  <c r="EB86" i="1"/>
  <c r="DW276" i="1"/>
  <c r="DW273" i="1"/>
  <c r="DW275" i="1" s="1"/>
  <c r="DX244" i="1"/>
  <c r="DX241" i="1"/>
  <c r="DX243" i="1" s="1"/>
  <c r="DV245" i="1"/>
  <c r="DV246" i="1" s="1"/>
  <c r="DU289" i="1"/>
  <c r="DU291" i="1" s="1"/>
  <c r="DW244" i="1"/>
  <c r="DX283" i="1"/>
  <c r="DX261" i="1"/>
  <c r="DX262" i="1" s="1"/>
  <c r="DX264" i="1" s="1"/>
  <c r="CF421" i="1"/>
  <c r="BK402" i="1"/>
  <c r="DY201" i="1"/>
  <c r="DY180" i="1"/>
  <c r="DY179" i="1"/>
  <c r="BM400" i="1"/>
  <c r="CD423" i="1"/>
  <c r="DW266" i="1"/>
  <c r="DW265" i="1"/>
  <c r="CD424" i="1"/>
  <c r="BN400" i="1"/>
  <c r="DX271" i="1"/>
  <c r="DX251" i="1"/>
  <c r="DX252" i="1" s="1"/>
  <c r="DX254" i="1" s="1"/>
  <c r="DY239" i="1"/>
  <c r="DY229" i="1"/>
  <c r="DY230" i="1" s="1"/>
  <c r="DY232" i="1" s="1"/>
  <c r="DY177" i="1"/>
  <c r="DY176" i="1"/>
  <c r="DW285" i="1"/>
  <c r="DW287" i="1" s="1"/>
  <c r="DV288" i="1"/>
  <c r="DZ175" i="1"/>
  <c r="DZ178" i="1"/>
  <c r="DV276" i="1"/>
  <c r="CC426" i="1"/>
  <c r="BP399" i="1"/>
  <c r="EC11" i="1"/>
  <c r="DU278" i="1"/>
  <c r="DU290" i="1"/>
  <c r="DY271" i="1" l="1"/>
  <c r="DY251" i="1"/>
  <c r="DY252" i="1" s="1"/>
  <c r="DY254" i="1" s="1"/>
  <c r="DX273" i="1"/>
  <c r="DX275" i="1" s="1"/>
  <c r="BL402" i="1"/>
  <c r="CF422" i="1"/>
  <c r="DW277" i="1"/>
  <c r="DW279" i="1" s="1"/>
  <c r="EE65" i="1"/>
  <c r="EE11" i="1" s="1"/>
  <c r="EE21" i="1" s="1"/>
  <c r="EE28" i="1" s="1"/>
  <c r="EE32" i="1" s="1"/>
  <c r="ED75" i="1"/>
  <c r="ED82" i="1" s="1"/>
  <c r="DV277" i="1"/>
  <c r="DV278" i="1" s="1"/>
  <c r="DW288" i="1"/>
  <c r="DY198" i="1"/>
  <c r="DY200" i="1" s="1"/>
  <c r="DX266" i="1"/>
  <c r="DX265" i="1"/>
  <c r="DV247" i="1"/>
  <c r="CD426" i="1"/>
  <c r="BP400" i="1"/>
  <c r="EC82" i="1"/>
  <c r="FN75" i="1"/>
  <c r="FN82" i="1" s="1"/>
  <c r="BK403" i="1"/>
  <c r="CG421" i="1"/>
  <c r="DZ201" i="1"/>
  <c r="DZ180" i="1"/>
  <c r="DZ179" i="1"/>
  <c r="DX288" i="1"/>
  <c r="DX285" i="1"/>
  <c r="DX287" i="1" s="1"/>
  <c r="EB94" i="1"/>
  <c r="EB98" i="1" s="1"/>
  <c r="EB99" i="1"/>
  <c r="BN401" i="1"/>
  <c r="CE424" i="1"/>
  <c r="DW256" i="1"/>
  <c r="EC21" i="1"/>
  <c r="EC28" i="1" s="1"/>
  <c r="EC32" i="1" s="1"/>
  <c r="FA11" i="1"/>
  <c r="FA21" i="1" s="1"/>
  <c r="FA28" i="1" s="1"/>
  <c r="FA32" i="1" s="1"/>
  <c r="DZ239" i="1"/>
  <c r="DZ229" i="1"/>
  <c r="DZ230" i="1" s="1"/>
  <c r="DZ232" i="1" s="1"/>
  <c r="DZ177" i="1"/>
  <c r="DZ176" i="1"/>
  <c r="DY233" i="1"/>
  <c r="DW245" i="1"/>
  <c r="DW246" i="1" s="1"/>
  <c r="DX245" i="1"/>
  <c r="DX246" i="1" s="1"/>
  <c r="DX247" i="1"/>
  <c r="FA107" i="1"/>
  <c r="FA75" i="1"/>
  <c r="FA82" i="1" s="1"/>
  <c r="CE423" i="1"/>
  <c r="BM401" i="1"/>
  <c r="DY244" i="1"/>
  <c r="DY241" i="1"/>
  <c r="DY243" i="1" s="1"/>
  <c r="BQ398" i="1"/>
  <c r="CB427" i="1"/>
  <c r="DV291" i="1"/>
  <c r="DV289" i="1"/>
  <c r="DV290" i="1" s="1"/>
  <c r="DY283" i="1"/>
  <c r="DY261" i="1"/>
  <c r="DY262" i="1" s="1"/>
  <c r="DY264" i="1" s="1"/>
  <c r="DX255" i="1"/>
  <c r="DX256" i="1" s="1"/>
  <c r="DW278" i="1"/>
  <c r="EA175" i="1"/>
  <c r="EA178" i="1"/>
  <c r="ED11" i="1"/>
  <c r="CD427" i="1" l="1"/>
  <c r="BQ400" i="1"/>
  <c r="EE51" i="1"/>
  <c r="EE53" i="1" s="1"/>
  <c r="EE40" i="1"/>
  <c r="DX289" i="1"/>
  <c r="DX291" i="1" s="1"/>
  <c r="ED86" i="1"/>
  <c r="ED100" i="1"/>
  <c r="DY246" i="1"/>
  <c r="DW247" i="1"/>
  <c r="DZ233" i="1"/>
  <c r="DZ234" i="1" s="1"/>
  <c r="ED21" i="1"/>
  <c r="ED28" i="1" s="1"/>
  <c r="ED32" i="1" s="1"/>
  <c r="CE426" i="1"/>
  <c r="BP401" i="1"/>
  <c r="DY245" i="1"/>
  <c r="DY247" i="1" s="1"/>
  <c r="FA100" i="1"/>
  <c r="FA86" i="1"/>
  <c r="DZ244" i="1"/>
  <c r="DZ241" i="1"/>
  <c r="DZ243" i="1" s="1"/>
  <c r="BO399" i="1"/>
  <c r="CC425" i="1"/>
  <c r="DW289" i="1"/>
  <c r="DW290" i="1" s="1"/>
  <c r="EF65" i="1"/>
  <c r="EF11" i="1"/>
  <c r="EF21" i="1" s="1"/>
  <c r="EF28" i="1" s="1"/>
  <c r="EF32" i="1" s="1"/>
  <c r="EE75" i="1"/>
  <c r="EE82" i="1" s="1"/>
  <c r="BK404" i="1"/>
  <c r="CH421" i="1"/>
  <c r="EA201" i="1"/>
  <c r="EA180" i="1"/>
  <c r="EA179" i="1"/>
  <c r="DY265" i="1"/>
  <c r="DY266" i="1" s="1"/>
  <c r="DZ283" i="1"/>
  <c r="DZ261" i="1"/>
  <c r="DZ262" i="1" s="1"/>
  <c r="DZ264" i="1" s="1"/>
  <c r="FA51" i="1"/>
  <c r="FA53" i="1" s="1"/>
  <c r="FA40" i="1"/>
  <c r="EB175" i="1"/>
  <c r="EB178" i="1"/>
  <c r="CG422" i="1"/>
  <c r="BL403" i="1"/>
  <c r="DV279" i="1"/>
  <c r="DX276" i="1"/>
  <c r="EA229" i="1"/>
  <c r="EA230" i="1" s="1"/>
  <c r="EA232" i="1" s="1"/>
  <c r="EA239" i="1"/>
  <c r="EA176" i="1"/>
  <c r="EA177" i="1"/>
  <c r="DY288" i="1"/>
  <c r="DY285" i="1"/>
  <c r="DY287" i="1" s="1"/>
  <c r="CE425" i="1"/>
  <c r="BO401" i="1"/>
  <c r="BN402" i="1"/>
  <c r="CF424" i="1"/>
  <c r="DZ271" i="1"/>
  <c r="DZ251" i="1"/>
  <c r="DZ252" i="1" s="1"/>
  <c r="DZ254" i="1" s="1"/>
  <c r="EC51" i="1"/>
  <c r="EC53" i="1" s="1"/>
  <c r="EC40" i="1"/>
  <c r="DZ198" i="1"/>
  <c r="DZ200" i="1" s="1"/>
  <c r="FN100" i="1"/>
  <c r="FN86" i="1"/>
  <c r="DY255" i="1"/>
  <c r="DY256" i="1" s="1"/>
  <c r="DY234" i="1"/>
  <c r="DX290" i="1"/>
  <c r="EC100" i="1"/>
  <c r="EC86" i="1"/>
  <c r="CF423" i="1"/>
  <c r="BM402" i="1"/>
  <c r="DY276" i="1"/>
  <c r="DY273" i="1"/>
  <c r="DY275" i="1" s="1"/>
  <c r="BO402" i="1" l="1"/>
  <c r="CF425" i="1"/>
  <c r="EC99" i="1"/>
  <c r="EC94" i="1"/>
  <c r="EC98" i="1" s="1"/>
  <c r="CC427" i="1"/>
  <c r="BQ399" i="1"/>
  <c r="CH422" i="1"/>
  <c r="BL404" i="1"/>
  <c r="DZ265" i="1"/>
  <c r="DZ266" i="1" s="1"/>
  <c r="EA198" i="1"/>
  <c r="EA200" i="1" s="1"/>
  <c r="DW291" i="1"/>
  <c r="CF426" i="1"/>
  <c r="BP402" i="1"/>
  <c r="DZ255" i="1"/>
  <c r="EA241" i="1"/>
  <c r="EA243" i="1" s="1"/>
  <c r="DZ285" i="1"/>
  <c r="DZ287" i="1" s="1"/>
  <c r="EE86" i="1"/>
  <c r="EE100" i="1"/>
  <c r="FA99" i="1"/>
  <c r="FA94" i="1"/>
  <c r="FA98" i="1" s="1"/>
  <c r="FA136" i="1" s="1"/>
  <c r="DY277" i="1"/>
  <c r="DY278" i="1" s="1"/>
  <c r="FN94" i="1"/>
  <c r="FN98" i="1" s="1"/>
  <c r="FN99" i="1"/>
  <c r="DZ273" i="1"/>
  <c r="DZ275" i="1" s="1"/>
  <c r="DY289" i="1"/>
  <c r="DY290" i="1" s="1"/>
  <c r="EA234" i="1"/>
  <c r="EA233" i="1"/>
  <c r="CI421" i="1"/>
  <c r="BK405" i="1"/>
  <c r="EB201" i="1"/>
  <c r="EB180" i="1"/>
  <c r="EB179" i="1"/>
  <c r="ED51" i="1"/>
  <c r="ED53" i="1" s="1"/>
  <c r="ED40" i="1"/>
  <c r="CG424" i="1"/>
  <c r="BN403" i="1"/>
  <c r="ED99" i="1"/>
  <c r="ED94" i="1"/>
  <c r="ED98" i="1" s="1"/>
  <c r="EA251" i="1"/>
  <c r="EA252" i="1" s="1"/>
  <c r="EA254" i="1" s="1"/>
  <c r="EA271" i="1"/>
  <c r="DX279" i="1"/>
  <c r="DX277" i="1"/>
  <c r="DX278" i="1" s="1"/>
  <c r="EB229" i="1"/>
  <c r="EB230" i="1" s="1"/>
  <c r="EB232" i="1" s="1"/>
  <c r="EB239" i="1"/>
  <c r="EB176" i="1"/>
  <c r="EB177" i="1"/>
  <c r="EF51" i="1"/>
  <c r="EF53" i="1" s="1"/>
  <c r="EF40" i="1"/>
  <c r="DZ246" i="1"/>
  <c r="BM403" i="1"/>
  <c r="CG423" i="1"/>
  <c r="EA283" i="1"/>
  <c r="EA261" i="1"/>
  <c r="EA262" i="1" s="1"/>
  <c r="EA264" i="1" s="1"/>
  <c r="EG65" i="1"/>
  <c r="EG11" i="1"/>
  <c r="EG21" i="1" s="1"/>
  <c r="EG28" i="1" s="1"/>
  <c r="EG32" i="1" s="1"/>
  <c r="EF75" i="1"/>
  <c r="EF82" i="1" s="1"/>
  <c r="DZ245" i="1"/>
  <c r="DZ247" i="1"/>
  <c r="BO400" i="1"/>
  <c r="CD425" i="1"/>
  <c r="EA273" i="1" l="1"/>
  <c r="EA275" i="1" s="1"/>
  <c r="EE99" i="1"/>
  <c r="EE94" i="1"/>
  <c r="EE98" i="1" s="1"/>
  <c r="CG426" i="1"/>
  <c r="BP403" i="1"/>
  <c r="EG51" i="1"/>
  <c r="EG53" i="1" s="1"/>
  <c r="EG40" i="1"/>
  <c r="EA255" i="1"/>
  <c r="DZ256" i="1"/>
  <c r="BM404" i="1"/>
  <c r="CH423" i="1"/>
  <c r="EH65" i="1"/>
  <c r="EH11" i="1"/>
  <c r="EH21" i="1" s="1"/>
  <c r="EH28" i="1" s="1"/>
  <c r="EH32" i="1" s="1"/>
  <c r="EG75" i="1"/>
  <c r="EG82" i="1" s="1"/>
  <c r="EB244" i="1"/>
  <c r="EB241" i="1"/>
  <c r="EB243" i="1" s="1"/>
  <c r="ED175" i="1"/>
  <c r="ED178" i="1"/>
  <c r="DY291" i="1"/>
  <c r="DY279" i="1"/>
  <c r="DZ288" i="1"/>
  <c r="BO403" i="1"/>
  <c r="CG425" i="1"/>
  <c r="EA265" i="1"/>
  <c r="EA266" i="1" s="1"/>
  <c r="EB233" i="1"/>
  <c r="EA285" i="1"/>
  <c r="EA287" i="1" s="1"/>
  <c r="EB251" i="1"/>
  <c r="EB252" i="1" s="1"/>
  <c r="EB254" i="1" s="1"/>
  <c r="EB271" i="1"/>
  <c r="BL405" i="1"/>
  <c r="CI422" i="1"/>
  <c r="DZ276" i="1"/>
  <c r="EA244" i="1"/>
  <c r="EF86" i="1"/>
  <c r="EF100" i="1"/>
  <c r="EB283" i="1"/>
  <c r="EB261" i="1"/>
  <c r="EB262" i="1" s="1"/>
  <c r="EB264" i="1" s="1"/>
  <c r="BQ401" i="1"/>
  <c r="CE427" i="1"/>
  <c r="EB198" i="1"/>
  <c r="EB200" i="1" s="1"/>
  <c r="CH424" i="1"/>
  <c r="BN404" i="1"/>
  <c r="EC175" i="1"/>
  <c r="EC178" i="1"/>
  <c r="CJ421" i="1" l="1"/>
  <c r="BK406" i="1"/>
  <c r="EC201" i="1"/>
  <c r="FA178" i="1"/>
  <c r="EC179" i="1"/>
  <c r="EC180" i="1"/>
  <c r="DZ277" i="1"/>
  <c r="DZ279" i="1" s="1"/>
  <c r="EC229" i="1"/>
  <c r="EC239" i="1"/>
  <c r="FA175" i="1"/>
  <c r="EC176" i="1"/>
  <c r="EC177" i="1"/>
  <c r="EB265" i="1"/>
  <c r="EB266" i="1"/>
  <c r="EA288" i="1"/>
  <c r="BK407" i="1"/>
  <c r="CK421" i="1"/>
  <c r="ED201" i="1"/>
  <c r="ED180" i="1"/>
  <c r="ED179" i="1"/>
  <c r="EG100" i="1"/>
  <c r="EG86" i="1"/>
  <c r="EB288" i="1"/>
  <c r="EB285" i="1"/>
  <c r="EB287" i="1" s="1"/>
  <c r="ED239" i="1"/>
  <c r="ED229" i="1"/>
  <c r="ED230" i="1" s="1"/>
  <c r="ED232" i="1" s="1"/>
  <c r="ED176" i="1"/>
  <c r="ED177" i="1"/>
  <c r="EH51" i="1"/>
  <c r="EH53" i="1" s="1"/>
  <c r="EH40" i="1"/>
  <c r="BP404" i="1"/>
  <c r="CH426" i="1"/>
  <c r="EE175" i="1"/>
  <c r="EE178" i="1"/>
  <c r="EB273" i="1"/>
  <c r="EB275" i="1" s="1"/>
  <c r="DZ278" i="1"/>
  <c r="EH75" i="1"/>
  <c r="EH82" i="1" s="1"/>
  <c r="EI65" i="1"/>
  <c r="EI11" i="1" s="1"/>
  <c r="EA256" i="1"/>
  <c r="CI423" i="1"/>
  <c r="BM405" i="1"/>
  <c r="EF99" i="1"/>
  <c r="EF94" i="1"/>
  <c r="EF98" i="1" s="1"/>
  <c r="EB255" i="1"/>
  <c r="EB256" i="1" s="1"/>
  <c r="BN405" i="1"/>
  <c r="CI424" i="1"/>
  <c r="DZ289" i="1"/>
  <c r="DZ290" i="1" s="1"/>
  <c r="EB247" i="1"/>
  <c r="EB245" i="1"/>
  <c r="EB246" i="1" s="1"/>
  <c r="EA245" i="1"/>
  <c r="EA246" i="1" s="1"/>
  <c r="EB234" i="1"/>
  <c r="CF427" i="1"/>
  <c r="BQ402" i="1"/>
  <c r="EA276" i="1"/>
  <c r="EI21" i="1" l="1"/>
  <c r="EI28" i="1" s="1"/>
  <c r="EI32" i="1" s="1"/>
  <c r="CG427" i="1"/>
  <c r="BQ403" i="1"/>
  <c r="EA277" i="1"/>
  <c r="EA279" i="1" s="1"/>
  <c r="EA247" i="1"/>
  <c r="EH100" i="1"/>
  <c r="EH86" i="1"/>
  <c r="EE239" i="1"/>
  <c r="EE229" i="1"/>
  <c r="EE230" i="1" s="1"/>
  <c r="EE232" i="1" s="1"/>
  <c r="EE176" i="1"/>
  <c r="EE177" i="1"/>
  <c r="ED283" i="1"/>
  <c r="ED261" i="1"/>
  <c r="ED262" i="1" s="1"/>
  <c r="ED264" i="1" s="1"/>
  <c r="EB289" i="1"/>
  <c r="EB291" i="1"/>
  <c r="EG99" i="1"/>
  <c r="EG94" i="1"/>
  <c r="EG98" i="1" s="1"/>
  <c r="BO405" i="1"/>
  <c r="CI425" i="1"/>
  <c r="CI426" i="1"/>
  <c r="BP405" i="1"/>
  <c r="ED233" i="1"/>
  <c r="CK422" i="1"/>
  <c r="BL407" i="1"/>
  <c r="EA289" i="1"/>
  <c r="EA291" i="1" s="1"/>
  <c r="FA239" i="1"/>
  <c r="EC241" i="1"/>
  <c r="EC198" i="1"/>
  <c r="EC200" i="1" s="1"/>
  <c r="FA180" i="1"/>
  <c r="DZ291" i="1"/>
  <c r="EF175" i="1"/>
  <c r="EF178" i="1"/>
  <c r="EB276" i="1"/>
  <c r="ED244" i="1"/>
  <c r="ED241" i="1"/>
  <c r="ED243" i="1" s="1"/>
  <c r="ED198" i="1"/>
  <c r="ED200" i="1" s="1"/>
  <c r="EC271" i="1"/>
  <c r="EC251" i="1"/>
  <c r="FA177" i="1"/>
  <c r="FA229" i="1"/>
  <c r="EC230" i="1"/>
  <c r="BL406" i="1"/>
  <c r="CJ422" i="1"/>
  <c r="FA179" i="1"/>
  <c r="EI75" i="1"/>
  <c r="EI82" i="1" s="1"/>
  <c r="EJ65" i="1"/>
  <c r="EJ11" i="1" s="1"/>
  <c r="EJ21" i="1" s="1"/>
  <c r="EJ28" i="1" s="1"/>
  <c r="EJ32" i="1" s="1"/>
  <c r="BK408" i="1"/>
  <c r="CL421" i="1"/>
  <c r="EE201" i="1"/>
  <c r="EE180" i="1"/>
  <c r="EE198" i="1" s="1"/>
  <c r="EE200" i="1" s="1"/>
  <c r="EE179" i="1"/>
  <c r="ED271" i="1"/>
  <c r="ED251" i="1"/>
  <c r="ED252" i="1" s="1"/>
  <c r="ED254" i="1" s="1"/>
  <c r="EB290" i="1"/>
  <c r="EC283" i="1"/>
  <c r="EC261" i="1"/>
  <c r="FA176" i="1"/>
  <c r="EA290" i="1"/>
  <c r="EJ40" i="1" l="1"/>
  <c r="EJ51" i="1"/>
  <c r="EJ53" i="1" s="1"/>
  <c r="BQ404" i="1"/>
  <c r="CH427" i="1"/>
  <c r="ED255" i="1"/>
  <c r="ED256" i="1" s="1"/>
  <c r="FA251" i="1"/>
  <c r="EC252" i="1"/>
  <c r="BK409" i="1"/>
  <c r="CM421" i="1"/>
  <c r="EF201" i="1"/>
  <c r="FA181" i="1"/>
  <c r="EF180" i="1"/>
  <c r="EF179" i="1"/>
  <c r="FA241" i="1"/>
  <c r="EC243" i="1"/>
  <c r="EG175" i="1"/>
  <c r="EG178" i="1"/>
  <c r="EE233" i="1"/>
  <c r="ED273" i="1"/>
  <c r="ED275" i="1" s="1"/>
  <c r="FA271" i="1"/>
  <c r="EC273" i="1"/>
  <c r="EF239" i="1"/>
  <c r="EF229" i="1"/>
  <c r="EF230" i="1" s="1"/>
  <c r="EF232" i="1" s="1"/>
  <c r="EF176" i="1"/>
  <c r="EF177" i="1"/>
  <c r="EE244" i="1"/>
  <c r="EE241" i="1"/>
  <c r="EE243" i="1" s="1"/>
  <c r="FA261" i="1"/>
  <c r="EC262" i="1"/>
  <c r="CL422" i="1"/>
  <c r="BL408" i="1"/>
  <c r="CK423" i="1"/>
  <c r="BM407" i="1"/>
  <c r="EC244" i="1"/>
  <c r="CK424" i="1"/>
  <c r="BN407" i="1"/>
  <c r="ED265" i="1"/>
  <c r="ED266" i="1" s="1"/>
  <c r="EH94" i="1"/>
  <c r="EH98" i="1" s="1"/>
  <c r="EH99" i="1"/>
  <c r="FA283" i="1"/>
  <c r="EC285" i="1"/>
  <c r="CL423" i="1"/>
  <c r="BM408" i="1"/>
  <c r="FA230" i="1"/>
  <c r="EC232" i="1"/>
  <c r="ED234" i="1"/>
  <c r="EA278" i="1"/>
  <c r="ED288" i="1"/>
  <c r="ED285" i="1"/>
  <c r="ED287" i="1" s="1"/>
  <c r="EK65" i="1"/>
  <c r="EK11" i="1"/>
  <c r="EK21" i="1" s="1"/>
  <c r="EK28" i="1" s="1"/>
  <c r="EK32" i="1" s="1"/>
  <c r="EJ75" i="1"/>
  <c r="EJ82" i="1" s="1"/>
  <c r="ED245" i="1"/>
  <c r="ED246" i="1" s="1"/>
  <c r="BM406" i="1"/>
  <c r="CJ423" i="1"/>
  <c r="FA194" i="1"/>
  <c r="EE271" i="1"/>
  <c r="EE251" i="1"/>
  <c r="EE252" i="1" s="1"/>
  <c r="EE254" i="1" s="1"/>
  <c r="CH425" i="1"/>
  <c r="BO404" i="1"/>
  <c r="EI51" i="1"/>
  <c r="EI53" i="1" s="1"/>
  <c r="EI40" i="1"/>
  <c r="EI100" i="1"/>
  <c r="EI86" i="1"/>
  <c r="EB277" i="1"/>
  <c r="EB278" i="1" s="1"/>
  <c r="EE283" i="1"/>
  <c r="EE261" i="1"/>
  <c r="EE262" i="1" s="1"/>
  <c r="EE264" i="1" s="1"/>
  <c r="EI99" i="1" l="1"/>
  <c r="EI94" i="1"/>
  <c r="EI98" i="1" s="1"/>
  <c r="EJ86" i="1"/>
  <c r="EJ100" i="1"/>
  <c r="ED289" i="1"/>
  <c r="ED291" i="1" s="1"/>
  <c r="DY235" i="1"/>
  <c r="DS235" i="1"/>
  <c r="DX235" i="1"/>
  <c r="DR235" i="1"/>
  <c r="EB235" i="1"/>
  <c r="DT235" i="1"/>
  <c r="DT237" i="1" s="1"/>
  <c r="EA235" i="1"/>
  <c r="DZ235" i="1"/>
  <c r="DU235" i="1"/>
  <c r="EC235" i="1"/>
  <c r="EC233" i="1"/>
  <c r="DW235" i="1"/>
  <c r="DV235" i="1"/>
  <c r="FA232" i="1"/>
  <c r="EF271" i="1"/>
  <c r="EF251" i="1"/>
  <c r="EF252" i="1" s="1"/>
  <c r="EF254" i="1" s="1"/>
  <c r="BK410" i="1"/>
  <c r="CN421" i="1"/>
  <c r="EG201" i="1"/>
  <c r="EG180" i="1"/>
  <c r="EG179" i="1"/>
  <c r="EE255" i="1"/>
  <c r="EE256" i="1"/>
  <c r="EK51" i="1"/>
  <c r="EK53" i="1" s="1"/>
  <c r="EK40" i="1"/>
  <c r="FA262" i="1"/>
  <c r="EC264" i="1"/>
  <c r="EF283" i="1"/>
  <c r="EF261" i="1"/>
  <c r="EF262" i="1" s="1"/>
  <c r="EF264" i="1" s="1"/>
  <c r="EG239" i="1"/>
  <c r="EG229" i="1"/>
  <c r="EG230" i="1" s="1"/>
  <c r="EG232" i="1" s="1"/>
  <c r="EG177" i="1"/>
  <c r="EG176" i="1"/>
  <c r="BP407" i="1"/>
  <c r="CK426" i="1"/>
  <c r="EE276" i="1"/>
  <c r="EE273" i="1"/>
  <c r="EE275" i="1" s="1"/>
  <c r="EL65" i="1"/>
  <c r="EL11" i="1"/>
  <c r="EL21" i="1" s="1"/>
  <c r="EL28" i="1" s="1"/>
  <c r="EL32" i="1" s="1"/>
  <c r="EK75" i="1"/>
  <c r="EK82" i="1" s="1"/>
  <c r="EH175" i="1"/>
  <c r="EH178" i="1"/>
  <c r="EC245" i="1"/>
  <c r="FA245" i="1" s="1"/>
  <c r="FA244" i="1"/>
  <c r="EF233" i="1"/>
  <c r="EF234" i="1"/>
  <c r="FA243" i="1"/>
  <c r="EC246" i="1"/>
  <c r="FA246" i="1" s="1"/>
  <c r="EF241" i="1"/>
  <c r="EF243" i="1" s="1"/>
  <c r="ED276" i="1"/>
  <c r="EE265" i="1"/>
  <c r="EE266" i="1" s="1"/>
  <c r="EB279" i="1"/>
  <c r="ED247" i="1"/>
  <c r="FA285" i="1"/>
  <c r="EC287" i="1"/>
  <c r="EE245" i="1"/>
  <c r="EE246" i="1" s="1"/>
  <c r="FA273" i="1"/>
  <c r="EC275" i="1"/>
  <c r="BN408" i="1"/>
  <c r="CL424" i="1"/>
  <c r="CM422" i="1"/>
  <c r="BL409" i="1"/>
  <c r="FA252" i="1"/>
  <c r="EC254" i="1"/>
  <c r="EE285" i="1"/>
  <c r="EE287" i="1" s="1"/>
  <c r="ED290" i="1"/>
  <c r="EC288" i="1"/>
  <c r="EC276" i="1"/>
  <c r="EE234" i="1"/>
  <c r="EF198" i="1"/>
  <c r="EF200" i="1" s="1"/>
  <c r="FA182" i="1"/>
  <c r="BM409" i="1" l="1"/>
  <c r="CM423" i="1"/>
  <c r="FA195" i="1"/>
  <c r="EF265" i="1"/>
  <c r="EF266" i="1" s="1"/>
  <c r="CJ424" i="1"/>
  <c r="BN406" i="1"/>
  <c r="FA233" i="1"/>
  <c r="FA287" i="1"/>
  <c r="EL51" i="1"/>
  <c r="EL53" i="1" s="1"/>
  <c r="EL40" i="1"/>
  <c r="EF285" i="1"/>
  <c r="EF287" i="1" s="1"/>
  <c r="CL426" i="1"/>
  <c r="BP408" i="1"/>
  <c r="EF255" i="1"/>
  <c r="FA276" i="1"/>
  <c r="EC277" i="1"/>
  <c r="FA277" i="1" s="1"/>
  <c r="EE288" i="1"/>
  <c r="ED279" i="1"/>
  <c r="ED277" i="1"/>
  <c r="ED278" i="1" s="1"/>
  <c r="EC247" i="1"/>
  <c r="EM65" i="1"/>
  <c r="EM11" i="1"/>
  <c r="EM21" i="1" s="1"/>
  <c r="EM28" i="1" s="1"/>
  <c r="EM32" i="1" s="1"/>
  <c r="EL75" i="1"/>
  <c r="EL82" i="1" s="1"/>
  <c r="EG283" i="1"/>
  <c r="EG261" i="1"/>
  <c r="EG262" i="1" s="1"/>
  <c r="EG264" i="1" s="1"/>
  <c r="FA264" i="1"/>
  <c r="EC265" i="1"/>
  <c r="FA265" i="1" s="1"/>
  <c r="CN422" i="1"/>
  <c r="BL410" i="1"/>
  <c r="EF273" i="1"/>
  <c r="EF275" i="1" s="1"/>
  <c r="EC234" i="1"/>
  <c r="FA234" i="1" s="1"/>
  <c r="EC255" i="1"/>
  <c r="FA254" i="1"/>
  <c r="FA275" i="1"/>
  <c r="BK411" i="1"/>
  <c r="CO421" i="1"/>
  <c r="EH201" i="1"/>
  <c r="EH180" i="1"/>
  <c r="EH179" i="1"/>
  <c r="EE278" i="1"/>
  <c r="EG271" i="1"/>
  <c r="EG251" i="1"/>
  <c r="EG252" i="1" s="1"/>
  <c r="EG254" i="1" s="1"/>
  <c r="EG198" i="1"/>
  <c r="EG200" i="1" s="1"/>
  <c r="EJ99" i="1"/>
  <c r="EJ94" i="1"/>
  <c r="EJ98" i="1" s="1"/>
  <c r="BO407" i="1"/>
  <c r="CK425" i="1"/>
  <c r="EF244" i="1"/>
  <c r="EH229" i="1"/>
  <c r="EH230" i="1" s="1"/>
  <c r="EH232" i="1" s="1"/>
  <c r="EH239" i="1"/>
  <c r="EH176" i="1"/>
  <c r="EH177" i="1"/>
  <c r="EE277" i="1"/>
  <c r="EE279" i="1"/>
  <c r="EG233" i="1"/>
  <c r="EG234" i="1"/>
  <c r="EI175" i="1"/>
  <c r="EI178" i="1"/>
  <c r="EC289" i="1"/>
  <c r="FA289" i="1" s="1"/>
  <c r="EC291" i="1"/>
  <c r="FA288" i="1"/>
  <c r="EE247" i="1"/>
  <c r="BQ405" i="1"/>
  <c r="CI427" i="1"/>
  <c r="BN409" i="1"/>
  <c r="CM424" i="1"/>
  <c r="EK86" i="1"/>
  <c r="EK100" i="1"/>
  <c r="EG241" i="1"/>
  <c r="EG243" i="1" s="1"/>
  <c r="CP421" i="1" l="1"/>
  <c r="BK412" i="1"/>
  <c r="EI201" i="1"/>
  <c r="EI179" i="1"/>
  <c r="EI180" i="1"/>
  <c r="EI198" i="1" s="1"/>
  <c r="EI200" i="1" s="1"/>
  <c r="EH271" i="1"/>
  <c r="EH251" i="1"/>
  <c r="EH252" i="1" s="1"/>
  <c r="EH254" i="1" s="1"/>
  <c r="BP406" i="1"/>
  <c r="CJ426" i="1"/>
  <c r="FA255" i="1"/>
  <c r="BQ407" i="1"/>
  <c r="CK427" i="1"/>
  <c r="CM426" i="1"/>
  <c r="BP409" i="1"/>
  <c r="EG244" i="1"/>
  <c r="EI229" i="1"/>
  <c r="EI230" i="1" s="1"/>
  <c r="EI232" i="1" s="1"/>
  <c r="EI239" i="1"/>
  <c r="EI177" i="1"/>
  <c r="EI176" i="1"/>
  <c r="EH283" i="1"/>
  <c r="EH261" i="1"/>
  <c r="EH262" i="1" s="1"/>
  <c r="EH264" i="1" s="1"/>
  <c r="EJ175" i="1"/>
  <c r="EJ178" i="1"/>
  <c r="EC256" i="1"/>
  <c r="FA256" i="1" s="1"/>
  <c r="EL86" i="1"/>
  <c r="EL100" i="1"/>
  <c r="EE289" i="1"/>
  <c r="EE291" i="1" s="1"/>
  <c r="EC290" i="1"/>
  <c r="FA290" i="1" s="1"/>
  <c r="BO408" i="1"/>
  <c r="CL425" i="1"/>
  <c r="EH241" i="1"/>
  <c r="EH243" i="1" s="1"/>
  <c r="EC266" i="1"/>
  <c r="FA266" i="1" s="1"/>
  <c r="EM51" i="1"/>
  <c r="EM53" i="1" s="1"/>
  <c r="EM40" i="1"/>
  <c r="EK99" i="1"/>
  <c r="EK94" i="1"/>
  <c r="EK98" i="1" s="1"/>
  <c r="CN424" i="1"/>
  <c r="BN410" i="1"/>
  <c r="EH233" i="1"/>
  <c r="BM410" i="1"/>
  <c r="CN423" i="1"/>
  <c r="CO422" i="1"/>
  <c r="BL411" i="1"/>
  <c r="EN65" i="1"/>
  <c r="EN11" i="1"/>
  <c r="EN21" i="1" s="1"/>
  <c r="EN28" i="1" s="1"/>
  <c r="EN32" i="1" s="1"/>
  <c r="EM75" i="1"/>
  <c r="EM82" i="1" s="1"/>
  <c r="EE290" i="1"/>
  <c r="CL427" i="1"/>
  <c r="BQ408" i="1"/>
  <c r="EF245" i="1"/>
  <c r="EF246" i="1" s="1"/>
  <c r="EF247" i="1"/>
  <c r="EG256" i="1"/>
  <c r="EG255" i="1"/>
  <c r="EH198" i="1"/>
  <c r="EH200" i="1" s="1"/>
  <c r="EC278" i="1"/>
  <c r="FA278" i="1" s="1"/>
  <c r="EF276" i="1"/>
  <c r="EG265" i="1"/>
  <c r="EG266" i="1" s="1"/>
  <c r="CJ425" i="1"/>
  <c r="BO406" i="1"/>
  <c r="EC279" i="1"/>
  <c r="EF288" i="1"/>
  <c r="EG276" i="1"/>
  <c r="EG273" i="1"/>
  <c r="EG275" i="1" s="1"/>
  <c r="EG285" i="1"/>
  <c r="EG287" i="1" s="1"/>
  <c r="EF256" i="1"/>
  <c r="CN426" i="1" l="1"/>
  <c r="BP410" i="1"/>
  <c r="CO424" i="1"/>
  <c r="BN411" i="1"/>
  <c r="BM412" i="1"/>
  <c r="CP423" i="1"/>
  <c r="EG277" i="1"/>
  <c r="EG278" i="1" s="1"/>
  <c r="BK413" i="1"/>
  <c r="CQ421" i="1"/>
  <c r="EJ201" i="1"/>
  <c r="EJ179" i="1"/>
  <c r="EJ180" i="1"/>
  <c r="EI283" i="1"/>
  <c r="EI261" i="1"/>
  <c r="EI262" i="1" s="1"/>
  <c r="EI264" i="1" s="1"/>
  <c r="EH255" i="1"/>
  <c r="CP422" i="1"/>
  <c r="BL412" i="1"/>
  <c r="CM425" i="1"/>
  <c r="BO409" i="1"/>
  <c r="EJ229" i="1"/>
  <c r="EJ230" i="1" s="1"/>
  <c r="EJ232" i="1" s="1"/>
  <c r="EJ239" i="1"/>
  <c r="EJ176" i="1"/>
  <c r="EJ177" i="1"/>
  <c r="EI251" i="1"/>
  <c r="EI252" i="1" s="1"/>
  <c r="EI254" i="1" s="1"/>
  <c r="EI271" i="1"/>
  <c r="EH273" i="1"/>
  <c r="EH275" i="1" s="1"/>
  <c r="EF289" i="1"/>
  <c r="EF290" i="1" s="1"/>
  <c r="EF277" i="1"/>
  <c r="EF278" i="1" s="1"/>
  <c r="EF279" i="1"/>
  <c r="EM100" i="1"/>
  <c r="EM86" i="1"/>
  <c r="EH265" i="1"/>
  <c r="EH266" i="1" s="1"/>
  <c r="EI241" i="1"/>
  <c r="EI243" i="1" s="1"/>
  <c r="CJ427" i="1"/>
  <c r="BQ406" i="1"/>
  <c r="EN51" i="1"/>
  <c r="EN53" i="1" s="1"/>
  <c r="EN40" i="1"/>
  <c r="EK175" i="1"/>
  <c r="EK178" i="1"/>
  <c r="EH244" i="1"/>
  <c r="EH285" i="1"/>
  <c r="EH287" i="1" s="1"/>
  <c r="EI233" i="1"/>
  <c r="EG288" i="1"/>
  <c r="BM411" i="1"/>
  <c r="CO423" i="1"/>
  <c r="EO65" i="1"/>
  <c r="EN75" i="1"/>
  <c r="EN82" i="1" s="1"/>
  <c r="EO11" i="1"/>
  <c r="EH234" i="1"/>
  <c r="EL99" i="1"/>
  <c r="EL94" i="1"/>
  <c r="EL98" i="1" s="1"/>
  <c r="EG245" i="1"/>
  <c r="EG246" i="1" s="1"/>
  <c r="EG247" i="1"/>
  <c r="CN425" i="1" l="1"/>
  <c r="BO410" i="1"/>
  <c r="EG289" i="1"/>
  <c r="EG291" i="1" s="1"/>
  <c r="CR421" i="1"/>
  <c r="BK414" i="1"/>
  <c r="EK201" i="1"/>
  <c r="EK180" i="1"/>
  <c r="EK179" i="1"/>
  <c r="EG290" i="1"/>
  <c r="EM99" i="1"/>
  <c r="EM94" i="1"/>
  <c r="EM98" i="1" s="1"/>
  <c r="EJ241" i="1"/>
  <c r="EJ243" i="1" s="1"/>
  <c r="CO426" i="1"/>
  <c r="BP411" i="1"/>
  <c r="EO21" i="1"/>
  <c r="EO28" i="1" s="1"/>
  <c r="EO32" i="1" s="1"/>
  <c r="FB11" i="1"/>
  <c r="FB21" i="1" s="1"/>
  <c r="FB28" i="1" s="1"/>
  <c r="FB32" i="1" s="1"/>
  <c r="CP424" i="1"/>
  <c r="BN412" i="1"/>
  <c r="EK239" i="1"/>
  <c r="EK229" i="1"/>
  <c r="EK230" i="1" s="1"/>
  <c r="EK232" i="1" s="1"/>
  <c r="EK177" i="1"/>
  <c r="EK176" i="1"/>
  <c r="EH276" i="1"/>
  <c r="EJ233" i="1"/>
  <c r="EH256" i="1"/>
  <c r="EN100" i="1"/>
  <c r="EN86" i="1"/>
  <c r="EI234" i="1"/>
  <c r="EI244" i="1"/>
  <c r="CM427" i="1"/>
  <c r="BQ409" i="1"/>
  <c r="EI276" i="1"/>
  <c r="EI273" i="1"/>
  <c r="EI275" i="1" s="1"/>
  <c r="EI265" i="1"/>
  <c r="EI266" i="1" s="1"/>
  <c r="EL175" i="1"/>
  <c r="EL178" i="1"/>
  <c r="EO75" i="1"/>
  <c r="FO65" i="1"/>
  <c r="FB65" i="1"/>
  <c r="EI256" i="1"/>
  <c r="EI255" i="1"/>
  <c r="EI285" i="1"/>
  <c r="EI287" i="1" s="1"/>
  <c r="EG279" i="1"/>
  <c r="EH288" i="1"/>
  <c r="EJ271" i="1"/>
  <c r="EJ251" i="1"/>
  <c r="EJ252" i="1" s="1"/>
  <c r="EJ254" i="1" s="1"/>
  <c r="EJ198" i="1"/>
  <c r="EJ200" i="1" s="1"/>
  <c r="EH245" i="1"/>
  <c r="EH247" i="1" s="1"/>
  <c r="EF291" i="1"/>
  <c r="EJ283" i="1"/>
  <c r="EJ261" i="1"/>
  <c r="EJ262" i="1" s="1"/>
  <c r="EJ264" i="1" s="1"/>
  <c r="CQ422" i="1"/>
  <c r="BL413" i="1"/>
  <c r="BO411" i="1" l="1"/>
  <c r="CO425" i="1"/>
  <c r="EJ273" i="1"/>
  <c r="EJ275" i="1" s="1"/>
  <c r="CS421" i="1"/>
  <c r="BK415" i="1"/>
  <c r="EL201" i="1"/>
  <c r="EL179" i="1"/>
  <c r="EL180" i="1"/>
  <c r="EK271" i="1"/>
  <c r="EK251" i="1"/>
  <c r="EK252" i="1" s="1"/>
  <c r="EK254" i="1" s="1"/>
  <c r="EO51" i="1"/>
  <c r="EO53" i="1" s="1"/>
  <c r="EO40" i="1"/>
  <c r="EM175" i="1"/>
  <c r="EM178" i="1"/>
  <c r="EH246" i="1"/>
  <c r="EH289" i="1"/>
  <c r="EH290" i="1" s="1"/>
  <c r="EL239" i="1"/>
  <c r="EL229" i="1"/>
  <c r="EL230" i="1" s="1"/>
  <c r="EL232" i="1" s="1"/>
  <c r="EL176" i="1"/>
  <c r="EL177" i="1"/>
  <c r="CQ424" i="1"/>
  <c r="BN413" i="1"/>
  <c r="EK233" i="1"/>
  <c r="BQ410" i="1"/>
  <c r="CN427" i="1"/>
  <c r="FB107" i="1"/>
  <c r="FB75" i="1"/>
  <c r="FB82" i="1" s="1"/>
  <c r="EI245" i="1"/>
  <c r="EI247" i="1" s="1"/>
  <c r="EJ234" i="1"/>
  <c r="EK241" i="1"/>
  <c r="EK243" i="1" s="1"/>
  <c r="EH277" i="1"/>
  <c r="EH279" i="1"/>
  <c r="BL414" i="1"/>
  <c r="CR422" i="1"/>
  <c r="EJ265" i="1"/>
  <c r="EJ266" i="1" s="1"/>
  <c r="BM413" i="1"/>
  <c r="CQ423" i="1"/>
  <c r="EI288" i="1"/>
  <c r="EI278" i="1"/>
  <c r="EN99" i="1"/>
  <c r="EN94" i="1"/>
  <c r="EN98" i="1" s="1"/>
  <c r="EI246" i="1"/>
  <c r="EJ244" i="1"/>
  <c r="EK198" i="1"/>
  <c r="EK200" i="1" s="1"/>
  <c r="EJ288" i="1"/>
  <c r="EJ285" i="1"/>
  <c r="EJ287" i="1" s="1"/>
  <c r="EJ255" i="1"/>
  <c r="EJ256" i="1"/>
  <c r="CP426" i="1"/>
  <c r="BP412" i="1"/>
  <c r="EO82" i="1"/>
  <c r="FO75" i="1"/>
  <c r="FO82" i="1" s="1"/>
  <c r="EI277" i="1"/>
  <c r="EI279" i="1" s="1"/>
  <c r="EK283" i="1"/>
  <c r="EK261" i="1"/>
  <c r="EK262" i="1" s="1"/>
  <c r="EK264" i="1" s="1"/>
  <c r="FB51" i="1"/>
  <c r="FB53" i="1" s="1"/>
  <c r="FB40" i="1"/>
  <c r="EH278" i="1"/>
  <c r="CP427" i="1" l="1"/>
  <c r="BQ412" i="1"/>
  <c r="CP425" i="1"/>
  <c r="BO412" i="1"/>
  <c r="EO86" i="1"/>
  <c r="EO100" i="1"/>
  <c r="EJ289" i="1"/>
  <c r="EJ291" i="1"/>
  <c r="EK265" i="1"/>
  <c r="EK266" i="1"/>
  <c r="CR423" i="1"/>
  <c r="BM414" i="1"/>
  <c r="EI289" i="1"/>
  <c r="EI291" i="1" s="1"/>
  <c r="EK244" i="1"/>
  <c r="EL271" i="1"/>
  <c r="EL251" i="1"/>
  <c r="EL252" i="1" s="1"/>
  <c r="EL254" i="1" s="1"/>
  <c r="EH291" i="1"/>
  <c r="EK255" i="1"/>
  <c r="EK288" i="1"/>
  <c r="EK285" i="1"/>
  <c r="EK287" i="1" s="1"/>
  <c r="EJ245" i="1"/>
  <c r="EJ247" i="1" s="1"/>
  <c r="EL283" i="1"/>
  <c r="EL261" i="1"/>
  <c r="EL262" i="1" s="1"/>
  <c r="EL264" i="1" s="1"/>
  <c r="EK276" i="1"/>
  <c r="EK273" i="1"/>
  <c r="EK275" i="1" s="1"/>
  <c r="CO427" i="1"/>
  <c r="BQ411" i="1"/>
  <c r="CR424" i="1"/>
  <c r="BN414" i="1"/>
  <c r="EL233" i="1"/>
  <c r="EL234" i="1" s="1"/>
  <c r="BK416" i="1"/>
  <c r="CT421" i="1"/>
  <c r="EM201" i="1"/>
  <c r="EM180" i="1"/>
  <c r="EM179" i="1"/>
  <c r="EL198" i="1"/>
  <c r="EL200" i="1" s="1"/>
  <c r="EJ276" i="1"/>
  <c r="CQ426" i="1"/>
  <c r="BP413" i="1"/>
  <c r="EN175" i="1"/>
  <c r="EN178" i="1"/>
  <c r="EK234" i="1"/>
  <c r="EL241" i="1"/>
  <c r="EL243" i="1" s="1"/>
  <c r="EM239" i="1"/>
  <c r="EM229" i="1"/>
  <c r="EM230" i="1" s="1"/>
  <c r="EM232" i="1" s="1"/>
  <c r="EM177" i="1"/>
  <c r="EM176" i="1"/>
  <c r="BL415" i="1"/>
  <c r="CS422" i="1"/>
  <c r="FO100" i="1"/>
  <c r="FO86" i="1"/>
  <c r="EJ290" i="1"/>
  <c r="EI290" i="1"/>
  <c r="FB100" i="1"/>
  <c r="FB86" i="1"/>
  <c r="CQ425" i="1" l="1"/>
  <c r="BO413" i="1"/>
  <c r="FO99" i="1"/>
  <c r="FO94" i="1"/>
  <c r="FO98" i="1" s="1"/>
  <c r="EM233" i="1"/>
  <c r="EM234" i="1"/>
  <c r="EN229" i="1"/>
  <c r="EN230" i="1" s="1"/>
  <c r="EN232" i="1" s="1"/>
  <c r="EN239" i="1"/>
  <c r="EN177" i="1"/>
  <c r="EN176" i="1"/>
  <c r="EM198" i="1"/>
  <c r="EM200" i="1" s="1"/>
  <c r="EK279" i="1"/>
  <c r="EK277" i="1"/>
  <c r="EL273" i="1"/>
  <c r="EL275" i="1" s="1"/>
  <c r="EO99" i="1"/>
  <c r="EO94" i="1"/>
  <c r="EO98" i="1" s="1"/>
  <c r="EM244" i="1"/>
  <c r="EM241" i="1"/>
  <c r="EM243" i="1" s="1"/>
  <c r="EL265" i="1"/>
  <c r="EL266" i="1" s="1"/>
  <c r="EK289" i="1"/>
  <c r="EK290" i="1" s="1"/>
  <c r="EK245" i="1"/>
  <c r="EK247" i="1"/>
  <c r="FB99" i="1"/>
  <c r="FB94" i="1"/>
  <c r="FB98" i="1" s="1"/>
  <c r="FB136" i="1" s="1"/>
  <c r="EL288" i="1"/>
  <c r="EL285" i="1"/>
  <c r="EL287" i="1" s="1"/>
  <c r="CR426" i="1"/>
  <c r="BP414" i="1"/>
  <c r="EK246" i="1"/>
  <c r="EL244" i="1"/>
  <c r="EJ279" i="1"/>
  <c r="EJ277" i="1"/>
  <c r="EJ278" i="1" s="1"/>
  <c r="EJ246" i="1"/>
  <c r="EK256" i="1"/>
  <c r="EM283" i="1"/>
  <c r="EM261" i="1"/>
  <c r="EM262" i="1" s="1"/>
  <c r="EM264" i="1" s="1"/>
  <c r="BM415" i="1"/>
  <c r="CS423" i="1"/>
  <c r="EM251" i="1"/>
  <c r="EM252" i="1" s="1"/>
  <c r="EM254" i="1" s="1"/>
  <c r="EM271" i="1"/>
  <c r="CU421" i="1"/>
  <c r="BK417" i="1"/>
  <c r="EN201" i="1"/>
  <c r="EN180" i="1"/>
  <c r="EN198" i="1" s="1"/>
  <c r="EN200" i="1" s="1"/>
  <c r="EN179" i="1"/>
  <c r="CT422" i="1"/>
  <c r="BL416" i="1"/>
  <c r="BN415" i="1"/>
  <c r="CS424" i="1"/>
  <c r="EK278" i="1"/>
  <c r="EL255" i="1"/>
  <c r="EL256" i="1"/>
  <c r="BQ413" i="1" l="1"/>
  <c r="CQ427" i="1"/>
  <c r="EL289" i="1"/>
  <c r="EL291" i="1" s="1"/>
  <c r="EO175" i="1"/>
  <c r="EO178" i="1"/>
  <c r="BQ414" i="1"/>
  <c r="CR427" i="1"/>
  <c r="EM265" i="1"/>
  <c r="EM266" i="1" s="1"/>
  <c r="EL245" i="1"/>
  <c r="EL246" i="1" s="1"/>
  <c r="EL247" i="1"/>
  <c r="EK291" i="1"/>
  <c r="CT423" i="1"/>
  <c r="BM416" i="1"/>
  <c r="BN416" i="1"/>
  <c r="CT424" i="1"/>
  <c r="EM273" i="1"/>
  <c r="EM275" i="1" s="1"/>
  <c r="EM285" i="1"/>
  <c r="EM287" i="1" s="1"/>
  <c r="EN283" i="1"/>
  <c r="EN261" i="1"/>
  <c r="EN262" i="1" s="1"/>
  <c r="EN264" i="1" s="1"/>
  <c r="BP415" i="1"/>
  <c r="CS426" i="1"/>
  <c r="BL417" i="1"/>
  <c r="CU422" i="1"/>
  <c r="EM255" i="1"/>
  <c r="EL276" i="1"/>
  <c r="EN271" i="1"/>
  <c r="EN251" i="1"/>
  <c r="EN252" i="1" s="1"/>
  <c r="EN254" i="1" s="1"/>
  <c r="CU423" i="1"/>
  <c r="BM417" i="1"/>
  <c r="BO414" i="1"/>
  <c r="CR425" i="1"/>
  <c r="EN244" i="1"/>
  <c r="EN241" i="1"/>
  <c r="EN243" i="1" s="1"/>
  <c r="EL290" i="1"/>
  <c r="EM245" i="1"/>
  <c r="EM247" i="1" s="1"/>
  <c r="EN233" i="1"/>
  <c r="EN234" i="1"/>
  <c r="CT425" i="1" l="1"/>
  <c r="BO416" i="1"/>
  <c r="BP416" i="1"/>
  <c r="CT426" i="1"/>
  <c r="EN285" i="1"/>
  <c r="EN287" i="1" s="1"/>
  <c r="BO415" i="1"/>
  <c r="CS425" i="1"/>
  <c r="CV421" i="1"/>
  <c r="BK418" i="1"/>
  <c r="EO201" i="1"/>
  <c r="FB178" i="1"/>
  <c r="EO180" i="1"/>
  <c r="EO179" i="1"/>
  <c r="EO229" i="1"/>
  <c r="EO239" i="1"/>
  <c r="FB175" i="1"/>
  <c r="EO177" i="1"/>
  <c r="EO176" i="1"/>
  <c r="EN245" i="1"/>
  <c r="EN246" i="1" s="1"/>
  <c r="EN255" i="1"/>
  <c r="BN417" i="1"/>
  <c r="CU424" i="1"/>
  <c r="EM246" i="1"/>
  <c r="EN273" i="1"/>
  <c r="EN275" i="1" s="1"/>
  <c r="EM288" i="1"/>
  <c r="EL277" i="1"/>
  <c r="EL278" i="1" s="1"/>
  <c r="EM256" i="1"/>
  <c r="EN265" i="1"/>
  <c r="EN266" i="1" s="1"/>
  <c r="EM276" i="1"/>
  <c r="CU426" i="1" l="1"/>
  <c r="BP417" i="1"/>
  <c r="EN276" i="1"/>
  <c r="EN256" i="1"/>
  <c r="FB239" i="1"/>
  <c r="EO241" i="1"/>
  <c r="EN288" i="1"/>
  <c r="FB229" i="1"/>
  <c r="EO230" i="1"/>
  <c r="EN247" i="1"/>
  <c r="EM277" i="1"/>
  <c r="EM278" i="1" s="1"/>
  <c r="EM279" i="1"/>
  <c r="EL279" i="1"/>
  <c r="EO283" i="1"/>
  <c r="EO261" i="1"/>
  <c r="FB176" i="1"/>
  <c r="CV422" i="1"/>
  <c r="BL418" i="1"/>
  <c r="FB179" i="1"/>
  <c r="EM289" i="1"/>
  <c r="EM290" i="1" s="1"/>
  <c r="EO271" i="1"/>
  <c r="EO251" i="1"/>
  <c r="FB177" i="1"/>
  <c r="EO198" i="1"/>
  <c r="EO200" i="1" s="1"/>
  <c r="FB180" i="1"/>
  <c r="FB261" i="1" l="1"/>
  <c r="EO262" i="1"/>
  <c r="FB230" i="1"/>
  <c r="EO232" i="1"/>
  <c r="BM418" i="1"/>
  <c r="CV423" i="1"/>
  <c r="FB194" i="1"/>
  <c r="EM291" i="1"/>
  <c r="FB283" i="1"/>
  <c r="EO285" i="1"/>
  <c r="EN277" i="1"/>
  <c r="EN279" i="1" s="1"/>
  <c r="CS427" i="1"/>
  <c r="BQ415" i="1"/>
  <c r="EN289" i="1"/>
  <c r="EN291" i="1" s="1"/>
  <c r="EN290" i="1"/>
  <c r="FB251" i="1"/>
  <c r="EO252" i="1"/>
  <c r="BQ416" i="1"/>
  <c r="CT427" i="1"/>
  <c r="FB241" i="1"/>
  <c r="EO243" i="1"/>
  <c r="FB271" i="1"/>
  <c r="EO273" i="1"/>
  <c r="BO417" i="1"/>
  <c r="CU425" i="1"/>
  <c r="EO244" i="1"/>
  <c r="BQ417" i="1" l="1"/>
  <c r="CU427" i="1"/>
  <c r="FB244" i="1"/>
  <c r="EO245" i="1"/>
  <c r="FB245" i="1" s="1"/>
  <c r="EO246" i="1"/>
  <c r="FB246" i="1" s="1"/>
  <c r="FB243" i="1"/>
  <c r="FB285" i="1"/>
  <c r="EO287" i="1"/>
  <c r="EK235" i="1"/>
  <c r="EE235" i="1"/>
  <c r="EJ235" i="1"/>
  <c r="ED235" i="1"/>
  <c r="EL235" i="1"/>
  <c r="EI235" i="1"/>
  <c r="EO233" i="1"/>
  <c r="EH235" i="1"/>
  <c r="EO234" i="1"/>
  <c r="FB234" i="1" s="1"/>
  <c r="EM235" i="1"/>
  <c r="EG235" i="1"/>
  <c r="EF235" i="1"/>
  <c r="EO235" i="1"/>
  <c r="FB232" i="1"/>
  <c r="EN235" i="1"/>
  <c r="FB273" i="1"/>
  <c r="EO275" i="1"/>
  <c r="EO288" i="1"/>
  <c r="FB252" i="1"/>
  <c r="EO254" i="1"/>
  <c r="FB262" i="1"/>
  <c r="EO264" i="1"/>
  <c r="EN278" i="1"/>
  <c r="EO276" i="1"/>
  <c r="EO255" i="1" l="1"/>
  <c r="FB254" i="1"/>
  <c r="CV424" i="1"/>
  <c r="BN418" i="1"/>
  <c r="FB233" i="1"/>
  <c r="FB276" i="1"/>
  <c r="EO277" i="1"/>
  <c r="FB277" i="1" s="1"/>
  <c r="EO289" i="1"/>
  <c r="FB289" i="1" s="1"/>
  <c r="FB288" i="1"/>
  <c r="FB287" i="1"/>
  <c r="EO247" i="1"/>
  <c r="EO278" i="1"/>
  <c r="FB278" i="1" s="1"/>
  <c r="FB275" i="1"/>
  <c r="FB264" i="1"/>
  <c r="EO265" i="1"/>
  <c r="FB265" i="1" s="1"/>
  <c r="EO291" i="1" l="1"/>
  <c r="CV425" i="1"/>
  <c r="BO418" i="1"/>
  <c r="BP418" i="1"/>
  <c r="CV426" i="1"/>
  <c r="FB255" i="1"/>
  <c r="EO266" i="1"/>
  <c r="FB266" i="1" s="1"/>
  <c r="EO290" i="1"/>
  <c r="FB290" i="1" s="1"/>
  <c r="EO279" i="1"/>
  <c r="EO256" i="1"/>
  <c r="FB256" i="1" s="1"/>
  <c r="CV427" i="1" l="1"/>
  <c r="BQ418" i="1"/>
</calcChain>
</file>

<file path=xl/sharedStrings.xml><?xml version="1.0" encoding="utf-8"?>
<sst xmlns="http://schemas.openxmlformats.org/spreadsheetml/2006/main" count="487" uniqueCount="295">
  <si>
    <t>ATMOS ENERGY CORPORATION</t>
  </si>
  <si>
    <t>NOTE:  250mm bridge loan shown as ST, not LTD, starting with version 1.1.3</t>
  </si>
  <si>
    <t xml:space="preserve"> LTD  INTEREST ACCRUAL</t>
  </si>
  <si>
    <t xml:space="preserve">    as per actual atmos bal sheets</t>
  </si>
  <si>
    <t xml:space="preserve">2012 Budget </t>
  </si>
  <si>
    <t>last update 3/08/2011</t>
  </si>
  <si>
    <t xml:space="preserve">2009 Total </t>
  </si>
  <si>
    <t>2010 Total</t>
  </si>
  <si>
    <t>2011 Total</t>
  </si>
  <si>
    <t>2012 Total</t>
  </si>
  <si>
    <t>2013 Total</t>
  </si>
  <si>
    <t>2014 Total</t>
  </si>
  <si>
    <t>2015 Total</t>
  </si>
  <si>
    <t>2016 Total</t>
  </si>
  <si>
    <t>2017 Total</t>
  </si>
  <si>
    <t>2018 Total</t>
  </si>
  <si>
    <t>2019 Total</t>
  </si>
  <si>
    <t>2020 Total</t>
  </si>
  <si>
    <t>INTEREST EXPENSE</t>
  </si>
  <si>
    <t>10.00% M D. Fredericks</t>
  </si>
  <si>
    <t>10.00% Kingdom Foundation</t>
  </si>
  <si>
    <t>6.75% Debentures  1998-2028</t>
  </si>
  <si>
    <t>7.375% Sr Note  2001-2011</t>
  </si>
  <si>
    <t>5.125% Sr Note 2003-2013</t>
  </si>
  <si>
    <t>6.35% Sr Note 2007-2017</t>
  </si>
  <si>
    <t>4.00% Sr Note 2004-2009</t>
  </si>
  <si>
    <t>8.5% Note - 2009-2019</t>
  </si>
  <si>
    <t>4.95% Sr Note 2004-2014</t>
  </si>
  <si>
    <t>5.95% Sr Note 2004-2034</t>
  </si>
  <si>
    <t>5.50% Sr Notes, due 6/15/2041</t>
  </si>
  <si>
    <t>SUBTOTAL</t>
  </si>
  <si>
    <t>MTN, Series A</t>
  </si>
  <si>
    <t>1995-1</t>
  </si>
  <si>
    <t>1995-2</t>
  </si>
  <si>
    <t>TOTAL EXISTING UTILITY DEBT</t>
  </si>
  <si>
    <t>LT Interest on NEW DEBT</t>
  </si>
  <si>
    <t xml:space="preserve"> TOTAL Utility LT Int Exp</t>
  </si>
  <si>
    <t>ATMOS POWER SYSTEMS, INC.</t>
  </si>
  <si>
    <t xml:space="preserve">   Columbus IDB</t>
  </si>
  <si>
    <t xml:space="preserve">   US Bancorp</t>
  </si>
  <si>
    <t>TOTAL COMPANY Int Exp (before amort)</t>
  </si>
  <si>
    <t>Rate Lock</t>
  </si>
  <si>
    <t>Debt Expenses</t>
  </si>
  <si>
    <t>Debt Discount</t>
  </si>
  <si>
    <t>Penalty Amort</t>
  </si>
  <si>
    <t>Other</t>
  </si>
  <si>
    <t>Total Amortizations</t>
  </si>
  <si>
    <t>TOTAL REGULATED LT EXPENSE</t>
  </si>
  <si>
    <t>TOTAL NON-REGULATED LT EXPENSE</t>
  </si>
  <si>
    <t>TOTAL LT INTEREST EXPENSE</t>
  </si>
  <si>
    <t>Quarterly Total</t>
  </si>
  <si>
    <t>MONTHLY ENDING BALANCE</t>
  </si>
  <si>
    <t>2009 AVG</t>
  </si>
  <si>
    <t>2010 AVG</t>
  </si>
  <si>
    <t>2011 AVG</t>
  </si>
  <si>
    <t>2012 AVG</t>
  </si>
  <si>
    <t>2013 AVG</t>
  </si>
  <si>
    <t>2014 AVG</t>
  </si>
  <si>
    <t>2015 AVG</t>
  </si>
  <si>
    <t>2016 AVG</t>
  </si>
  <si>
    <t>2009 END</t>
  </si>
  <si>
    <t>2010 END</t>
  </si>
  <si>
    <t>2011 END</t>
  </si>
  <si>
    <t>2012 END</t>
  </si>
  <si>
    <t>2013 END</t>
  </si>
  <si>
    <t>2014 END</t>
  </si>
  <si>
    <t>2015 END</t>
  </si>
  <si>
    <t>2016 END</t>
  </si>
  <si>
    <t>2017 END</t>
  </si>
  <si>
    <t>2018 END</t>
  </si>
  <si>
    <t>2019 END</t>
  </si>
  <si>
    <t>2020 END</t>
  </si>
  <si>
    <t>2012-2013 Term Loan (5-Months, PROJECTED/ESTIMATED)</t>
  </si>
  <si>
    <t>1995-1 -30 Yr</t>
  </si>
  <si>
    <t>1995-2 - 15 yr</t>
  </si>
  <si>
    <t>Unamortized Debt Discount</t>
  </si>
  <si>
    <t>Total CONS, Net of Unamortized Discount</t>
  </si>
  <si>
    <t>Total AEC, Net of Unamortized Discount</t>
  </si>
  <si>
    <t>AEC Maturities</t>
  </si>
  <si>
    <t>INTEREST RATE</t>
  </si>
  <si>
    <t>DAYS PREV MO BAL OUTSTANDING</t>
  </si>
  <si>
    <t xml:space="preserve"> TOTAL Utility Int Exp</t>
  </si>
  <si>
    <t>Ending LTD, incl Unamortized Debt Discount (000's)</t>
  </si>
  <si>
    <t>Annual Ending LTD</t>
  </si>
  <si>
    <t>12-Month Rolling Avg LTD (000's)</t>
  </si>
  <si>
    <t>12-Month Rolling Avg LTD (000's) - SEP</t>
  </si>
  <si>
    <t>13-Month Rolling Avg LTD (000's)</t>
  </si>
  <si>
    <t>13-Month Rolling Avg LTD (000's) - SEP</t>
  </si>
  <si>
    <t>Monthly Wtd Average Rate</t>
  </si>
  <si>
    <t>Ending Wtd Avg LT Rate- SEP</t>
  </si>
  <si>
    <t>12-Month Rolling Avg Rate</t>
  </si>
  <si>
    <t>12-Month Rolling Avg LTD Rate - SEP</t>
  </si>
  <si>
    <t>13-Month Rolling Avg Rate</t>
  </si>
  <si>
    <t>13-Month Rolling Avg LTD Rate - SEP</t>
  </si>
  <si>
    <t>Ending Wtd Avg LT Rate- DEC</t>
  </si>
  <si>
    <t>13-Month Rolling LT Rate - DEC</t>
  </si>
  <si>
    <t>Monthly Avg STD (000's)</t>
  </si>
  <si>
    <t>12-Month Rolling Avg STD (000's)</t>
  </si>
  <si>
    <t>12-Month Rolling Avg STD (000's) - SEP</t>
  </si>
  <si>
    <t>12-Month Rolling Avg STD (000's) - DEC</t>
  </si>
  <si>
    <t>Monthly STD Interest (000's)</t>
  </si>
  <si>
    <t>Fiscal Yr ST Interest (incl Fees)</t>
  </si>
  <si>
    <t>AEC Commitment Fees (000's)</t>
  </si>
  <si>
    <t>Annual ST Int Rate (incl fees)</t>
  </si>
  <si>
    <t>Fortis Commitment Fees (000's)</t>
  </si>
  <si>
    <t>Other Fees</t>
  </si>
  <si>
    <t>Total Monthly Interest</t>
  </si>
  <si>
    <t>Calendar Yr STD Interest (000's, incl fees)</t>
  </si>
  <si>
    <t>Monthly STD Interest Rate (EXCL Fees)</t>
  </si>
  <si>
    <t>Calendar Yr Avg STD Int Rate (incl fees)</t>
  </si>
  <si>
    <t>Monthly STD Interest Rate (INCL Fees)</t>
  </si>
  <si>
    <t>12-Month Rolling STD Interest (000's)</t>
  </si>
  <si>
    <t>12-Month Rolling Avg LT/ST Rate - SEP</t>
  </si>
  <si>
    <t>Monthly STD Interest Rate (Incl Fees)</t>
  </si>
  <si>
    <t>12-Month Rolling Avg LT/ST Rate - DEC</t>
  </si>
  <si>
    <t>12-Month Rolling Avg STD Interest Rate</t>
  </si>
  <si>
    <t>Composite:  13-Mo LTD &amp; 12-Mo Avg STD</t>
  </si>
  <si>
    <t>Composite:  End LTD &amp; 12-Mo Avg STD</t>
  </si>
  <si>
    <t>2015 Final Budget</t>
  </si>
  <si>
    <t>PROJECTION &gt;</t>
  </si>
  <si>
    <t>Monthly Net Income Base</t>
  </si>
  <si>
    <t>Monthly % of Annual Net Income</t>
  </si>
  <si>
    <t>Common Stock</t>
  </si>
  <si>
    <t>Additional Paid-In Capital</t>
  </si>
  <si>
    <t>Retained Earnings</t>
  </si>
  <si>
    <t>Accum. Other Comprehensive Income</t>
  </si>
  <si>
    <t>Shareholders Equity</t>
  </si>
  <si>
    <t>Monthly Net Income Projection</t>
  </si>
  <si>
    <t>Monthly dividend Projection</t>
  </si>
  <si>
    <t>Monthly Common Stock Issuance (Repurchases)</t>
  </si>
  <si>
    <t>Total change to Equity</t>
  </si>
  <si>
    <t>CAPITAL STRUCTURE</t>
  </si>
  <si>
    <t>compare to ESSBASE</t>
  </si>
  <si>
    <t>I - ENDING, EXCL STD</t>
  </si>
  <si>
    <t>Equity</t>
  </si>
  <si>
    <t>LT Debt</t>
  </si>
  <si>
    <t>Total</t>
  </si>
  <si>
    <t>Equity %</t>
  </si>
  <si>
    <t>LTD %</t>
  </si>
  <si>
    <t>Total %</t>
  </si>
  <si>
    <t>Interpolated Equity %, Based on Septembers</t>
  </si>
  <si>
    <t>II - ENDING, INCL MONTHLY AVG STD</t>
  </si>
  <si>
    <t>12-Month AVG ST Debt</t>
  </si>
  <si>
    <t>STD %</t>
  </si>
  <si>
    <t>Total Debt %</t>
  </si>
  <si>
    <t>III - 13-MO AVG, EXCL STD</t>
  </si>
  <si>
    <t>IV - 12-MO AVG, EXCL STD</t>
  </si>
  <si>
    <t>Average Cap Structure, for 12 months ended:</t>
  </si>
  <si>
    <t xml:space="preserve">Actual + Projected </t>
  </si>
  <si>
    <t xml:space="preserve">Projected </t>
  </si>
  <si>
    <t>BASE YEAR</t>
  </si>
  <si>
    <t>FORECAST YEAR</t>
  </si>
  <si>
    <t>V - 13-MO AVG, INCL STD</t>
  </si>
  <si>
    <t>Projection Details:</t>
  </si>
  <si>
    <t>Increased by Plan Equity &amp; Retained Income</t>
  </si>
  <si>
    <t>No planned incremental LT Debt</t>
  </si>
  <si>
    <t>assume no change from BASE year average</t>
  </si>
  <si>
    <t>VI - 12-MO AVG, INCL STD</t>
  </si>
  <si>
    <t>Cost of LT Debt</t>
  </si>
  <si>
    <t>Cost of ST Debt, incl commitment fees</t>
  </si>
  <si>
    <t>Cap Structure Tables - Regulatory</t>
  </si>
  <si>
    <r>
      <t xml:space="preserve">FCST year avg. is </t>
    </r>
    <r>
      <rPr>
        <b/>
        <sz val="8.5"/>
        <rFont val="Calibri"/>
        <family val="2"/>
      </rPr>
      <t>overstated</t>
    </r>
    <r>
      <rPr>
        <sz val="10"/>
        <rFont val="Calibri"/>
        <family val="2"/>
      </rPr>
      <t>, since LT Debt &amp; Equity financing are not assumed, but will likely occur</t>
    </r>
  </si>
  <si>
    <t>DEBT Cost Rate</t>
  </si>
  <si>
    <t>DEBT % of Capitlization:</t>
  </si>
  <si>
    <t>Ending LTD Rate</t>
  </si>
  <si>
    <t>12-MO AVG LTD Rate</t>
  </si>
  <si>
    <t>12-MO Total Debt Rate</t>
  </si>
  <si>
    <t>Ending, EXCL ST</t>
  </si>
  <si>
    <t>Ending INCL ST</t>
  </si>
  <si>
    <t>AVG, EXCL ST</t>
  </si>
  <si>
    <t>AVG, INCL ST</t>
  </si>
  <si>
    <t>Custom Debt Rate 1</t>
  </si>
  <si>
    <t>Custom Debt Rate 2</t>
  </si>
  <si>
    <t/>
  </si>
  <si>
    <t>Atmos Energy Corporation</t>
  </si>
  <si>
    <t>Consolidated Long-Term Debt Outstanding w/ calculation of Effective Interest Rates</t>
  </si>
  <si>
    <t>Aug 31, 2015</t>
  </si>
  <si>
    <t>Unamort Debt</t>
  </si>
  <si>
    <t>(Offset to 4280)</t>
  </si>
  <si>
    <t>(Offset to 4281)</t>
  </si>
  <si>
    <t>(Offset to 4270)</t>
  </si>
  <si>
    <t>Exp 1810</t>
  </si>
  <si>
    <t>(Offset to 2150)</t>
  </si>
  <si>
    <t>(Offset to 1810)</t>
  </si>
  <si>
    <t>(Offset to 2260)</t>
  </si>
  <si>
    <t>(Offset to 1890)</t>
  </si>
  <si>
    <t>Unamort Debt Exp</t>
  </si>
  <si>
    <t>Unamort Loss</t>
  </si>
  <si>
    <t>Debt Dsct</t>
  </si>
  <si>
    <t>App Retained Earnings</t>
  </si>
  <si>
    <t>Annualized</t>
  </si>
  <si>
    <t>Penalty 1890</t>
  </si>
  <si>
    <t>2150</t>
  </si>
  <si>
    <t>Atmos Energy Corp., Consolidated:</t>
  </si>
  <si>
    <t>Outstanding</t>
  </si>
  <si>
    <t>End</t>
  </si>
  <si>
    <t>Annual Int at</t>
  </si>
  <si>
    <t>Avg</t>
  </si>
  <si>
    <t>Annual Int</t>
  </si>
  <si>
    <t>4270 Amort</t>
  </si>
  <si>
    <t>4280-81 Amort</t>
  </si>
  <si>
    <t>Dsct 2260</t>
  </si>
  <si>
    <t>Exp on T-lock/Swaps</t>
  </si>
  <si>
    <t>Mthly Debt Exp</t>
  </si>
  <si>
    <t>Mthly Dsct Exp</t>
  </si>
  <si>
    <t>Mthly Exp</t>
  </si>
  <si>
    <t>Balance</t>
  </si>
  <si>
    <t>Treasury lock/Swaps</t>
  </si>
  <si>
    <t>Line</t>
  </si>
  <si>
    <t>Debt Series</t>
  </si>
  <si>
    <t>Issued</t>
  </si>
  <si>
    <t>Int Rate</t>
  </si>
  <si>
    <t>13 mth Average</t>
  </si>
  <si>
    <t>for T-lock/Swaps</t>
  </si>
  <si>
    <t>Debt Exp&amp;Dsct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</si>
  <si>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</si>
  <si>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</si>
  <si>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</si>
  <si>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</si>
  <si>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</si>
  <si>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</si>
  <si>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</si>
  <si>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</si>
  <si>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</si>
  <si>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</si>
  <si>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</si>
  <si>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</si>
  <si>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</si>
  <si>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</si>
  <si>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</si>
  <si>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</si>
  <si>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</si>
  <si>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</si>
  <si>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</si>
  <si>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</si>
  <si>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</si>
  <si>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</si>
  <si>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</si>
  <si>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</si>
  <si>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</si>
  <si>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</si>
  <si>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</si>
  <si>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</si>
  <si>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</si>
  <si>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</si>
  <si>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</si>
  <si>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</si>
  <si>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</si>
  <si>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</si>
  <si>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9.40% First Mortgage Bond J due May 2021/RET 2005</t>
  </si>
  <si>
    <t>6.75% Debentures Unsecured due July 2028</t>
  </si>
  <si>
    <t>5.125% Senior Notes due Jan 2013</t>
  </si>
  <si>
    <t>10.43% First Mortgage Bond P due 2017 (eff 2012)</t>
  </si>
  <si>
    <t>9.75% First Mortgage Bond Q due Apr 2020/RET 2005</t>
  </si>
  <si>
    <t>9.32% First Mortgage Bond T due June 2021/RET 2005</t>
  </si>
  <si>
    <t>8.77% First Mortgage Bond U due May 2022/RET 2005</t>
  </si>
  <si>
    <t>6.67% MTN A1 due Dec 2025</t>
  </si>
  <si>
    <t>4.95% Sr Note due 10/15/2014</t>
  </si>
  <si>
    <t>5.95% Sr Note due 10/15/2034</t>
  </si>
  <si>
    <t>6.35% Sr Note due 6/15/2017</t>
  </si>
  <si>
    <t>6/2007</t>
  </si>
  <si>
    <t>Sr Note 5.50% Due 06/15/2041</t>
  </si>
  <si>
    <t>6/10/2011</t>
  </si>
  <si>
    <t xml:space="preserve"> </t>
  </si>
  <si>
    <t>8.50% Sr Note due 3/15/2019</t>
  </si>
  <si>
    <t>4.15% Sr Note due 1/15/2043</t>
  </si>
  <si>
    <t>4.125% Sr Note due 10/15/2044</t>
  </si>
  <si>
    <t>10/15/2014</t>
  </si>
  <si>
    <t>Debt Issuance Cost - Amort is pending new debt issue</t>
  </si>
  <si>
    <t>06/2017</t>
  </si>
  <si>
    <t>March 2019 - Swap Position</t>
  </si>
  <si>
    <t>03/2019</t>
  </si>
  <si>
    <t>Subtotal -- Utility Long-Term Debt</t>
  </si>
  <si>
    <t>Atmos Leasing, Inc.</t>
  </si>
  <si>
    <t xml:space="preserve">   Industrial Develop Revenue Bond 07/13</t>
  </si>
  <si>
    <t>Total Long-Term Debt</t>
  </si>
  <si>
    <t>Less Unamortized Debt Discount</t>
  </si>
  <si>
    <t>Annualized Amortization of T-Lock Settlement, Debt Exp. &amp; Debt Disct.</t>
  </si>
  <si>
    <t>ck</t>
  </si>
  <si>
    <t>check</t>
  </si>
  <si>
    <t>Effective Avg Cost of Consol Debt</t>
  </si>
  <si>
    <t>end of period</t>
  </si>
  <si>
    <t>13 mth avg</t>
  </si>
  <si>
    <t>diff g/l vs calc</t>
  </si>
  <si>
    <t>Consolidated &amp; Utility</t>
  </si>
  <si>
    <t>Note:  includes current maturities</t>
  </si>
  <si>
    <t>ck g/l bal</t>
  </si>
  <si>
    <t>Diff</t>
  </si>
  <si>
    <t>Recon of 2150-20102 thru 2150-20111</t>
  </si>
  <si>
    <t>Per Amort Sch</t>
  </si>
  <si>
    <t>Amort Sch vs. G/L</t>
  </si>
  <si>
    <t>Ledger Bal @ 8/31/15</t>
  </si>
  <si>
    <t>Def Tax Bal</t>
  </si>
  <si>
    <t>Lock Bal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</si>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</sst>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[$-409]mmm\-yy;@"/>
    <numFmt numFmtId="168" formatCode="#,##0.000_);\(#,##0.000\)"/>
    <numFmt numFmtId="169" formatCode="0.0%"/>
    <numFmt numFmtId="170" formatCode="#,##0.0"/>
    <numFmt numFmtId="171" formatCode="0.0000000000%"/>
    <numFmt numFmtId="172" formatCode="General;;"/>
    <numFmt numFmtId="173" formatCode="_(&quot;$&quot;* #,##0_);_(&quot;$&quot;* \(#,##0\);_(&quot;$&quot;* &quot;-&quot;??_);_(@_)"/>
    <numFmt numFmtId="174" formatCode="mm/dd/yy"/>
    <numFmt numFmtId="175" formatCode="0.000000%"/>
  </numFmts>
  <fonts count="80"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 MT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color indexed="55"/>
      <name val="Calibri"/>
      <family val="2"/>
    </font>
    <font>
      <sz val="10"/>
      <name val="Courier"/>
      <family val="3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1"/>
      <color rgb="FF006600"/>
      <name val="Calibri"/>
      <family val="2"/>
    </font>
    <font>
      <sz val="10"/>
      <color rgb="FF00B050"/>
      <name val="Calibri"/>
      <family val="2"/>
    </font>
    <font>
      <b/>
      <sz val="10"/>
      <color rgb="FF0033CC"/>
      <name val="Calibri"/>
      <family val="2"/>
    </font>
    <font>
      <b/>
      <sz val="10"/>
      <name val="Courier"/>
      <family val="3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indexed="55"/>
      <name val="Calibri"/>
      <family val="2"/>
    </font>
    <font>
      <i/>
      <sz val="10"/>
      <name val="Calibri"/>
      <family val="2"/>
    </font>
    <font>
      <i/>
      <sz val="10"/>
      <color rgb="FFFF0000"/>
      <name val="Calibri"/>
      <family val="2"/>
    </font>
    <font>
      <b/>
      <u/>
      <sz val="10"/>
      <name val="Calibri"/>
      <family val="2"/>
    </font>
    <font>
      <b/>
      <i/>
      <sz val="10"/>
      <name val="Calibri"/>
      <family val="2"/>
    </font>
    <font>
      <b/>
      <sz val="8.5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2"/>
      <name val="Tms Rmn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0"/>
      <name val="Times New Roman"/>
      <family val="1"/>
    </font>
    <font>
      <sz val="8"/>
      <name val="Courier"/>
      <family val="3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sz val="11"/>
      <name val="Arial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u val="doubleAccounting"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MS Serif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u val="singleAccounting"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7"/>
      </patternFill>
    </fill>
    <fill>
      <patternFill patternType="solid">
        <fgColor indexed="43"/>
      </patternFill>
    </fill>
  </fills>
  <borders count="4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70">
    <xf numFmtId="165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9" fontId="3" fillId="0" borderId="0"/>
    <xf numFmtId="0" fontId="25" fillId="14" borderId="23">
      <alignment horizontal="center" vertical="center"/>
    </xf>
    <xf numFmtId="3" fontId="26" fillId="15" borderId="0" applyBorder="0">
      <alignment horizontal="right"/>
      <protection locked="0"/>
    </xf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29" fillId="0" borderId="0">
      <alignment horizontal="left" vertical="center" indent="1"/>
    </xf>
    <xf numFmtId="8" fontId="30" fillId="0" borderId="24">
      <protection locked="0"/>
    </xf>
    <xf numFmtId="44" fontId="6" fillId="0" borderId="0" applyFont="0" applyFill="0" applyBorder="0" applyAlignment="0" applyProtection="0"/>
    <xf numFmtId="0" fontId="27" fillId="0" borderId="0"/>
    <xf numFmtId="0" fontId="27" fillId="0" borderId="25"/>
    <xf numFmtId="6" fontId="31" fillId="0" borderId="0">
      <protection locked="0"/>
    </xf>
    <xf numFmtId="0" fontId="32" fillId="0" borderId="0" applyNumberFormat="0">
      <protection locked="0"/>
    </xf>
    <xf numFmtId="170" fontId="25" fillId="16" borderId="0" applyFill="0" applyBorder="0" applyProtection="0"/>
    <xf numFmtId="0" fontId="6" fillId="0" borderId="0">
      <protection locked="0"/>
    </xf>
    <xf numFmtId="38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Alignment="0" applyProtection="0">
      <alignment horizontal="left" vertical="center"/>
    </xf>
    <xf numFmtId="0" fontId="34" fillId="0" borderId="26">
      <alignment horizontal="left" vertical="center"/>
    </xf>
    <xf numFmtId="0" fontId="35" fillId="0" borderId="0">
      <alignment horizontal="center"/>
    </xf>
    <xf numFmtId="0" fontId="6" fillId="0" borderId="0">
      <protection locked="0"/>
    </xf>
    <xf numFmtId="0" fontId="6" fillId="0" borderId="0">
      <protection locked="0"/>
    </xf>
    <xf numFmtId="0" fontId="36" fillId="0" borderId="27" applyNumberFormat="0" applyFill="0" applyAlignment="0" applyProtection="0"/>
    <xf numFmtId="10" fontId="32" fillId="18" borderId="11" applyNumberFormat="0" applyBorder="0" applyAlignment="0" applyProtection="0"/>
    <xf numFmtId="0" fontId="37" fillId="19" borderId="25"/>
    <xf numFmtId="0" fontId="38" fillId="0" borderId="0" applyNumberFormat="0">
      <alignment horizontal="left"/>
    </xf>
    <xf numFmtId="37" fontId="39" fillId="0" borderId="0"/>
    <xf numFmtId="3" fontId="32" fillId="17" borderId="0" applyNumberFormat="0"/>
    <xf numFmtId="171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41" fillId="0" borderId="0"/>
    <xf numFmtId="0" fontId="2" fillId="0" borderId="0"/>
    <xf numFmtId="165" fontId="9" fillId="0" borderId="0"/>
    <xf numFmtId="43" fontId="42" fillId="0" borderId="0"/>
    <xf numFmtId="4" fontId="43" fillId="20" borderId="0">
      <alignment horizontal="right"/>
    </xf>
    <xf numFmtId="0" fontId="44" fillId="20" borderId="0">
      <alignment horizontal="center" vertical="center"/>
    </xf>
    <xf numFmtId="0" fontId="45" fillId="20" borderId="28"/>
    <xf numFmtId="0" fontId="44" fillId="20" borderId="0" applyBorder="0">
      <alignment horizontal="centerContinuous"/>
    </xf>
    <xf numFmtId="0" fontId="46" fillId="20" borderId="0" applyBorder="0">
      <alignment horizontal="centerContinuous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7" fillId="0" borderId="0" applyNumberFormat="0" applyFont="0" applyFill="0" applyBorder="0" applyAlignment="0" applyProtection="0">
      <alignment horizontal="left"/>
    </xf>
    <xf numFmtId="0" fontId="27" fillId="0" borderId="0"/>
    <xf numFmtId="0" fontId="48" fillId="0" borderId="0" applyNumberFormat="0">
      <alignment horizontal="left"/>
    </xf>
    <xf numFmtId="0" fontId="27" fillId="0" borderId="25"/>
    <xf numFmtId="0" fontId="49" fillId="21" borderId="0"/>
    <xf numFmtId="172" fontId="50" fillId="0" borderId="0">
      <alignment horizontal="center"/>
    </xf>
    <xf numFmtId="0" fontId="37" fillId="0" borderId="29"/>
    <xf numFmtId="0" fontId="37" fillId="0" borderId="25"/>
    <xf numFmtId="37" fontId="32" fillId="7" borderId="0" applyNumberFormat="0" applyBorder="0" applyAlignment="0" applyProtection="0"/>
    <xf numFmtId="37" fontId="32" fillId="0" borderId="0"/>
    <xf numFmtId="3" fontId="51" fillId="0" borderId="27" applyProtection="0"/>
    <xf numFmtId="0" fontId="52" fillId="0" borderId="0"/>
    <xf numFmtId="0" fontId="53" fillId="0" borderId="0"/>
    <xf numFmtId="0" fontId="65" fillId="21" borderId="0">
      <alignment horizontal="left"/>
    </xf>
    <xf numFmtId="0" fontId="66" fillId="21" borderId="0">
      <alignment horizontal="right"/>
    </xf>
    <xf numFmtId="0" fontId="67" fillId="15" borderId="0">
      <alignment horizontal="center"/>
    </xf>
    <xf numFmtId="0" fontId="66" fillId="21" borderId="0">
      <alignment horizontal="right"/>
    </xf>
    <xf numFmtId="0" fontId="68" fillId="15" borderId="0">
      <alignment horizontal="left"/>
    </xf>
    <xf numFmtId="43" fontId="5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65" fillId="21" borderId="0">
      <alignment horizontal="left"/>
    </xf>
    <xf numFmtId="0" fontId="45" fillId="15" borderId="0">
      <alignment horizontal="left"/>
    </xf>
    <xf numFmtId="0" fontId="6" fillId="0" borderId="0"/>
    <xf numFmtId="0" fontId="6" fillId="0" borderId="0"/>
    <xf numFmtId="0" fontId="6" fillId="0" borderId="0"/>
    <xf numFmtId="0" fontId="54" fillId="0" borderId="0"/>
    <xf numFmtId="0" fontId="27" fillId="0" borderId="0"/>
    <xf numFmtId="0" fontId="6" fillId="0" borderId="0"/>
    <xf numFmtId="39" fontId="3" fillId="0" borderId="0"/>
    <xf numFmtId="40" fontId="69" fillId="20" borderId="0">
      <alignment horizontal="right"/>
    </xf>
    <xf numFmtId="0" fontId="70" fillId="20" borderId="0">
      <alignment horizontal="right"/>
    </xf>
    <xf numFmtId="0" fontId="71" fillId="20" borderId="28"/>
    <xf numFmtId="0" fontId="71" fillId="0" borderId="0" applyBorder="0">
      <alignment horizontal="centerContinuous"/>
    </xf>
    <xf numFmtId="0" fontId="72" fillId="0" borderId="0" applyBorder="0">
      <alignment horizontal="centerContinuous"/>
    </xf>
    <xf numFmtId="9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23" borderId="0">
      <alignment horizontal="center"/>
    </xf>
    <xf numFmtId="49" fontId="73" fillId="15" borderId="0">
      <alignment horizontal="center"/>
    </xf>
    <xf numFmtId="0" fontId="66" fillId="21" borderId="0">
      <alignment horizontal="center"/>
    </xf>
    <xf numFmtId="0" fontId="66" fillId="21" borderId="0">
      <alignment horizontal="centerContinuous"/>
    </xf>
    <xf numFmtId="0" fontId="74" fillId="15" borderId="0">
      <alignment horizontal="left"/>
    </xf>
    <xf numFmtId="49" fontId="74" fillId="15" borderId="0">
      <alignment horizontal="center"/>
    </xf>
    <xf numFmtId="0" fontId="65" fillId="21" borderId="0">
      <alignment horizontal="left"/>
    </xf>
    <xf numFmtId="49" fontId="74" fillId="15" borderId="0">
      <alignment horizontal="left"/>
    </xf>
    <xf numFmtId="0" fontId="65" fillId="21" borderId="0">
      <alignment horizontal="centerContinuous"/>
    </xf>
    <xf numFmtId="0" fontId="65" fillId="21" borderId="0">
      <alignment horizontal="right"/>
    </xf>
    <xf numFmtId="49" fontId="45" fillId="15" borderId="0">
      <alignment horizontal="left"/>
    </xf>
    <xf numFmtId="0" fontId="66" fillId="21" borderId="0">
      <alignment horizontal="right"/>
    </xf>
    <xf numFmtId="0" fontId="74" fillId="22" borderId="0">
      <alignment horizontal="center"/>
    </xf>
    <xf numFmtId="0" fontId="51" fillId="22" borderId="0">
      <alignment horizontal="center"/>
    </xf>
    <xf numFmtId="0" fontId="75" fillId="15" borderId="0">
      <alignment horizontal="center"/>
    </xf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15">
    <xf numFmtId="165" fontId="0" fillId="0" borderId="0" xfId="0"/>
    <xf numFmtId="39" fontId="4" fillId="2" borderId="1" xfId="4" applyFont="1" applyFill="1" applyBorder="1" applyProtection="1"/>
    <xf numFmtId="37" fontId="4" fillId="0" borderId="0" xfId="4" applyNumberFormat="1" applyFont="1" applyProtection="1"/>
    <xf numFmtId="39" fontId="4" fillId="0" borderId="0" xfId="4" applyFont="1" applyProtection="1"/>
    <xf numFmtId="39" fontId="5" fillId="0" borderId="0" xfId="4" applyFont="1" applyProtection="1"/>
    <xf numFmtId="164" fontId="7" fillId="0" borderId="0" xfId="1" applyNumberFormat="1" applyFont="1"/>
    <xf numFmtId="39" fontId="8" fillId="0" borderId="0" xfId="4" applyFont="1" applyProtection="1"/>
    <xf numFmtId="39" fontId="4" fillId="0" borderId="0" xfId="4" applyFont="1" applyFill="1" applyProtection="1"/>
    <xf numFmtId="165" fontId="7" fillId="0" borderId="0" xfId="0" applyFont="1"/>
    <xf numFmtId="39" fontId="7" fillId="0" borderId="0" xfId="4" applyFont="1"/>
    <xf numFmtId="39" fontId="4" fillId="2" borderId="2" xfId="4" applyFont="1" applyFill="1" applyBorder="1" applyProtection="1"/>
    <xf numFmtId="39" fontId="4" fillId="2" borderId="3" xfId="4" applyFont="1" applyFill="1" applyBorder="1" applyProtection="1"/>
    <xf numFmtId="17" fontId="7" fillId="0" borderId="4" xfId="4" applyNumberFormat="1" applyFont="1" applyBorder="1" applyAlignment="1" applyProtection="1">
      <alignment horizontal="center"/>
    </xf>
    <xf numFmtId="17" fontId="4" fillId="3" borderId="4" xfId="4" applyNumberFormat="1" applyFont="1" applyFill="1" applyBorder="1" applyAlignment="1" applyProtection="1">
      <alignment horizontal="center"/>
    </xf>
    <xf numFmtId="17" fontId="4" fillId="4" borderId="4" xfId="4" applyNumberFormat="1" applyFont="1" applyFill="1" applyBorder="1" applyAlignment="1" applyProtection="1">
      <alignment horizontal="center"/>
    </xf>
    <xf numFmtId="17" fontId="7" fillId="5" borderId="4" xfId="4" applyNumberFormat="1" applyFont="1" applyFill="1" applyBorder="1" applyAlignment="1" applyProtection="1">
      <alignment horizontal="center"/>
    </xf>
    <xf numFmtId="0" fontId="7" fillId="5" borderId="4" xfId="4" applyNumberFormat="1" applyFont="1" applyFill="1" applyBorder="1" applyAlignment="1" applyProtection="1">
      <alignment horizontal="center"/>
    </xf>
    <xf numFmtId="39" fontId="10" fillId="6" borderId="4" xfId="4" applyFont="1" applyFill="1" applyBorder="1" applyAlignment="1" applyProtection="1">
      <alignment horizontal="center"/>
    </xf>
    <xf numFmtId="39" fontId="7" fillId="0" borderId="0" xfId="4" applyFont="1" applyAlignment="1" applyProtection="1">
      <alignment horizontal="left"/>
    </xf>
    <xf numFmtId="39" fontId="7" fillId="0" borderId="0" xfId="4" applyFont="1" applyBorder="1" applyProtection="1"/>
    <xf numFmtId="37" fontId="7" fillId="0" borderId="0" xfId="4" applyNumberFormat="1" applyFont="1" applyBorder="1" applyProtection="1"/>
    <xf numFmtId="37" fontId="7" fillId="5" borderId="0" xfId="4" applyNumberFormat="1" applyFont="1" applyFill="1" applyProtection="1"/>
    <xf numFmtId="39" fontId="11" fillId="0" borderId="0" xfId="4" applyFont="1"/>
    <xf numFmtId="37" fontId="11" fillId="0" borderId="0" xfId="4" applyNumberFormat="1" applyFont="1" applyBorder="1" applyProtection="1"/>
    <xf numFmtId="37" fontId="7" fillId="0" borderId="5" xfId="4" applyNumberFormat="1" applyFont="1" applyBorder="1" applyProtection="1"/>
    <xf numFmtId="37" fontId="7" fillId="5" borderId="5" xfId="4" applyNumberFormat="1" applyFont="1" applyFill="1" applyBorder="1" applyProtection="1"/>
    <xf numFmtId="39" fontId="7" fillId="0" borderId="0" xfId="4" applyFont="1" applyProtection="1"/>
    <xf numFmtId="37" fontId="7" fillId="0" borderId="0" xfId="4" applyNumberFormat="1" applyFont="1" applyProtection="1"/>
    <xf numFmtId="37" fontId="4" fillId="5" borderId="0" xfId="4" applyNumberFormat="1" applyFont="1" applyFill="1" applyProtection="1"/>
    <xf numFmtId="39" fontId="7" fillId="0" borderId="0" xfId="4" applyFont="1" applyBorder="1" applyAlignment="1" applyProtection="1">
      <alignment horizontal="center"/>
    </xf>
    <xf numFmtId="39" fontId="4" fillId="0" borderId="0" xfId="4" applyFont="1" applyBorder="1" applyProtection="1"/>
    <xf numFmtId="39" fontId="7" fillId="0" borderId="6" xfId="4" applyNumberFormat="1" applyFont="1" applyBorder="1" applyProtection="1"/>
    <xf numFmtId="37" fontId="7" fillId="0" borderId="6" xfId="4" applyNumberFormat="1" applyFont="1" applyBorder="1" applyProtection="1"/>
    <xf numFmtId="37" fontId="7" fillId="5" borderId="6" xfId="4" applyNumberFormat="1" applyFont="1" applyFill="1" applyBorder="1" applyProtection="1"/>
    <xf numFmtId="39" fontId="7" fillId="0" borderId="0" xfId="4" applyNumberFormat="1" applyFont="1" applyBorder="1" applyProtection="1"/>
    <xf numFmtId="37" fontId="7" fillId="5" borderId="0" xfId="4" applyNumberFormat="1" applyFont="1" applyFill="1" applyBorder="1" applyProtection="1"/>
    <xf numFmtId="37" fontId="7" fillId="0" borderId="0" xfId="4" applyNumberFormat="1" applyFont="1"/>
    <xf numFmtId="39" fontId="5" fillId="0" borderId="0" xfId="4" applyFont="1"/>
    <xf numFmtId="37" fontId="7" fillId="7" borderId="0" xfId="4" applyNumberFormat="1" applyFont="1" applyFill="1"/>
    <xf numFmtId="39" fontId="7" fillId="7" borderId="0" xfId="4" applyFont="1" applyFill="1"/>
    <xf numFmtId="164" fontId="7" fillId="7" borderId="0" xfId="1" applyNumberFormat="1" applyFont="1" applyFill="1"/>
    <xf numFmtId="164" fontId="7" fillId="8" borderId="0" xfId="1" applyNumberFormat="1" applyFont="1" applyFill="1"/>
    <xf numFmtId="39" fontId="7" fillId="0" borderId="7" xfId="4" applyNumberFormat="1" applyFont="1" applyFill="1" applyBorder="1" applyProtection="1"/>
    <xf numFmtId="37" fontId="7" fillId="0" borderId="7" xfId="4" applyNumberFormat="1" applyFont="1" applyFill="1" applyBorder="1" applyProtection="1"/>
    <xf numFmtId="39" fontId="7" fillId="0" borderId="0" xfId="4" applyNumberFormat="1" applyFont="1" applyFill="1" applyProtection="1"/>
    <xf numFmtId="39" fontId="7" fillId="0" borderId="6" xfId="4" applyFont="1" applyFill="1" applyBorder="1" applyProtection="1"/>
    <xf numFmtId="37" fontId="7" fillId="5" borderId="0" xfId="4" applyNumberFormat="1" applyFont="1" applyFill="1"/>
    <xf numFmtId="4" fontId="7" fillId="0" borderId="6" xfId="2" applyNumberFormat="1" applyFont="1" applyFill="1" applyBorder="1"/>
    <xf numFmtId="37" fontId="7" fillId="0" borderId="6" xfId="2" applyNumberFormat="1" applyFont="1" applyFill="1" applyBorder="1"/>
    <xf numFmtId="37" fontId="7" fillId="8" borderId="0" xfId="4" applyNumberFormat="1" applyFont="1" applyFill="1" applyProtection="1"/>
    <xf numFmtId="39" fontId="7" fillId="9" borderId="0" xfId="4" applyFont="1" applyFill="1" applyProtection="1"/>
    <xf numFmtId="37" fontId="7" fillId="9" borderId="0" xfId="4" applyNumberFormat="1" applyFont="1" applyFill="1" applyProtection="1"/>
    <xf numFmtId="37" fontId="4" fillId="0" borderId="8" xfId="4" applyNumberFormat="1" applyFont="1" applyBorder="1" applyProtection="1"/>
    <xf numFmtId="37" fontId="4" fillId="5" borderId="8" xfId="4" applyNumberFormat="1" applyFont="1" applyFill="1" applyBorder="1"/>
    <xf numFmtId="37" fontId="4" fillId="5" borderId="6" xfId="4" applyNumberFormat="1" applyFont="1" applyFill="1" applyBorder="1" applyProtection="1"/>
    <xf numFmtId="39" fontId="7" fillId="0" borderId="0" xfId="4" applyNumberFormat="1" applyFont="1" applyProtection="1"/>
    <xf numFmtId="39" fontId="7" fillId="5" borderId="0" xfId="4" applyFont="1" applyFill="1"/>
    <xf numFmtId="37" fontId="7" fillId="0" borderId="0" xfId="4" applyNumberFormat="1" applyFont="1" applyFill="1" applyBorder="1" applyProtection="1"/>
    <xf numFmtId="166" fontId="11" fillId="7" borderId="0" xfId="3" applyNumberFormat="1" applyFont="1" applyFill="1"/>
    <xf numFmtId="37" fontId="12" fillId="7" borderId="0" xfId="4" applyNumberFormat="1" applyFont="1" applyFill="1" applyBorder="1" applyProtection="1"/>
    <xf numFmtId="37" fontId="12" fillId="10" borderId="0" xfId="4" applyNumberFormat="1" applyFont="1" applyFill="1" applyBorder="1" applyProtection="1"/>
    <xf numFmtId="166" fontId="7" fillId="7" borderId="0" xfId="3" applyNumberFormat="1" applyFont="1" applyFill="1"/>
    <xf numFmtId="37" fontId="7" fillId="7" borderId="0" xfId="4" applyNumberFormat="1" applyFont="1" applyFill="1" applyProtection="1"/>
    <xf numFmtId="37" fontId="7" fillId="5" borderId="7" xfId="4" applyNumberFormat="1" applyFont="1" applyFill="1" applyBorder="1" applyProtection="1"/>
    <xf numFmtId="37" fontId="7" fillId="0" borderId="0" xfId="4" applyNumberFormat="1" applyFont="1" applyFill="1" applyProtection="1"/>
    <xf numFmtId="37" fontId="7" fillId="0" borderId="6" xfId="4" applyNumberFormat="1" applyFont="1" applyFill="1" applyBorder="1" applyProtection="1"/>
    <xf numFmtId="37" fontId="7" fillId="5" borderId="6" xfId="2" applyNumberFormat="1" applyFont="1" applyFill="1" applyBorder="1"/>
    <xf numFmtId="37" fontId="7" fillId="0" borderId="9" xfId="4" applyNumberFormat="1" applyFont="1" applyBorder="1"/>
    <xf numFmtId="37" fontId="7" fillId="0" borderId="10" xfId="4" applyNumberFormat="1" applyFont="1" applyBorder="1"/>
    <xf numFmtId="37" fontId="7" fillId="0" borderId="0" xfId="4" applyNumberFormat="1" applyFont="1" applyBorder="1"/>
    <xf numFmtId="166" fontId="7" fillId="0" borderId="0" xfId="3" applyNumberFormat="1" applyFont="1" applyBorder="1" applyProtection="1"/>
    <xf numFmtId="166" fontId="7" fillId="5" borderId="0" xfId="3" applyNumberFormat="1" applyFont="1" applyFill="1" applyProtection="1"/>
    <xf numFmtId="166" fontId="12" fillId="7" borderId="0" xfId="3" applyNumberFormat="1" applyFont="1" applyFill="1" applyBorder="1" applyProtection="1"/>
    <xf numFmtId="39" fontId="7" fillId="0" borderId="5" xfId="4" applyFont="1" applyBorder="1" applyProtection="1"/>
    <xf numFmtId="39" fontId="7" fillId="5" borderId="5" xfId="4" applyFont="1" applyFill="1" applyBorder="1" applyProtection="1"/>
    <xf numFmtId="39" fontId="4" fillId="5" borderId="0" xfId="4" applyFont="1" applyFill="1" applyProtection="1"/>
    <xf numFmtId="39" fontId="7" fillId="5" borderId="6" xfId="4" applyNumberFormat="1" applyFont="1" applyFill="1" applyBorder="1" applyProtection="1"/>
    <xf numFmtId="166" fontId="7" fillId="0" borderId="0" xfId="3" applyNumberFormat="1" applyFont="1"/>
    <xf numFmtId="39" fontId="7" fillId="5" borderId="7" xfId="4" applyNumberFormat="1" applyFont="1" applyFill="1" applyBorder="1" applyProtection="1"/>
    <xf numFmtId="39" fontId="7" fillId="5" borderId="6" xfId="4" applyFont="1" applyFill="1" applyBorder="1" applyProtection="1"/>
    <xf numFmtId="10" fontId="7" fillId="5" borderId="6" xfId="3" applyNumberFormat="1" applyFont="1" applyFill="1" applyBorder="1"/>
    <xf numFmtId="39" fontId="7" fillId="0" borderId="0" xfId="4" applyFont="1" applyFill="1"/>
    <xf numFmtId="39" fontId="7" fillId="5" borderId="0" xfId="4" applyFont="1" applyFill="1" applyProtection="1"/>
    <xf numFmtId="39" fontId="12" fillId="7" borderId="0" xfId="4" applyFont="1" applyFill="1" applyBorder="1" applyProtection="1"/>
    <xf numFmtId="39" fontId="7" fillId="5" borderId="0" xfId="4" applyNumberFormat="1" applyFont="1" applyFill="1" applyProtection="1"/>
    <xf numFmtId="4" fontId="7" fillId="5" borderId="6" xfId="2" applyNumberFormat="1" applyFont="1" applyFill="1" applyBorder="1"/>
    <xf numFmtId="164" fontId="7" fillId="5" borderId="0" xfId="1" applyNumberFormat="1" applyFont="1" applyFill="1" applyProtection="1"/>
    <xf numFmtId="10" fontId="7" fillId="0" borderId="0" xfId="3" applyNumberFormat="1" applyFont="1"/>
    <xf numFmtId="10" fontId="7" fillId="5" borderId="0" xfId="3" applyNumberFormat="1" applyFont="1" applyFill="1" applyProtection="1"/>
    <xf numFmtId="164" fontId="7" fillId="3" borderId="0" xfId="1" applyNumberFormat="1" applyFont="1" applyFill="1"/>
    <xf numFmtId="164" fontId="13" fillId="4" borderId="0" xfId="1" applyNumberFormat="1" applyFont="1" applyFill="1"/>
    <xf numFmtId="37" fontId="14" fillId="4" borderId="0" xfId="4" applyNumberFormat="1" applyFont="1" applyFill="1"/>
    <xf numFmtId="164" fontId="15" fillId="11" borderId="0" xfId="1" applyNumberFormat="1" applyFont="1" applyFill="1"/>
    <xf numFmtId="165" fontId="4" fillId="0" borderId="0" xfId="0" applyFont="1"/>
    <xf numFmtId="39" fontId="4" fillId="0" borderId="0" xfId="4" applyFont="1"/>
    <xf numFmtId="164" fontId="4" fillId="0" borderId="8" xfId="1" applyNumberFormat="1" applyFont="1" applyBorder="1"/>
    <xf numFmtId="165" fontId="16" fillId="0" borderId="0" xfId="0" applyFont="1"/>
    <xf numFmtId="10" fontId="7" fillId="0" borderId="0" xfId="3" applyNumberFormat="1" applyFont="1" applyBorder="1"/>
    <xf numFmtId="10" fontId="7" fillId="0" borderId="0" xfId="0" applyNumberFormat="1" applyFont="1"/>
    <xf numFmtId="10" fontId="15" fillId="11" borderId="0" xfId="3" applyNumberFormat="1" applyFont="1" applyFill="1"/>
    <xf numFmtId="165" fontId="7" fillId="0" borderId="0" xfId="0" applyFont="1" applyBorder="1"/>
    <xf numFmtId="165" fontId="7" fillId="0" borderId="0" xfId="3" applyNumberFormat="1" applyFont="1" applyBorder="1"/>
    <xf numFmtId="10" fontId="7" fillId="3" borderId="0" xfId="3" applyNumberFormat="1" applyFont="1" applyFill="1"/>
    <xf numFmtId="37" fontId="4" fillId="0" borderId="8" xfId="4" applyNumberFormat="1" applyFont="1" applyBorder="1"/>
    <xf numFmtId="44" fontId="7" fillId="0" borderId="0" xfId="2" applyFont="1"/>
    <xf numFmtId="164" fontId="15" fillId="11" borderId="11" xfId="1" applyNumberFormat="1" applyFont="1" applyFill="1" applyBorder="1"/>
    <xf numFmtId="164" fontId="17" fillId="11" borderId="11" xfId="1" applyNumberFormat="1" applyFont="1" applyFill="1" applyBorder="1"/>
    <xf numFmtId="164" fontId="4" fillId="0" borderId="11" xfId="1" applyNumberFormat="1" applyFont="1" applyFill="1" applyBorder="1"/>
    <xf numFmtId="165" fontId="7" fillId="0" borderId="11" xfId="0" applyFont="1" applyBorder="1"/>
    <xf numFmtId="9" fontId="4" fillId="0" borderId="11" xfId="3" applyFont="1" applyFill="1" applyBorder="1"/>
    <xf numFmtId="164" fontId="7" fillId="9" borderId="0" xfId="1" applyNumberFormat="1" applyFont="1" applyFill="1"/>
    <xf numFmtId="164" fontId="18" fillId="4" borderId="0" xfId="1" applyNumberFormat="1" applyFont="1" applyFill="1"/>
    <xf numFmtId="164" fontId="4" fillId="9" borderId="8" xfId="1" applyNumberFormat="1" applyFont="1" applyFill="1" applyBorder="1"/>
    <xf numFmtId="39" fontId="19" fillId="0" borderId="0" xfId="4" applyFont="1"/>
    <xf numFmtId="37" fontId="4" fillId="5" borderId="8" xfId="4" applyNumberFormat="1" applyFont="1" applyFill="1" applyBorder="1" applyProtection="1"/>
    <xf numFmtId="39" fontId="4" fillId="4" borderId="12" xfId="4" applyFont="1" applyFill="1" applyBorder="1"/>
    <xf numFmtId="37" fontId="20" fillId="0" borderId="0" xfId="4" applyNumberFormat="1" applyFont="1"/>
    <xf numFmtId="39" fontId="20" fillId="0" borderId="0" xfId="4" applyFont="1"/>
    <xf numFmtId="39" fontId="7" fillId="0" borderId="0" xfId="4" applyFont="1" applyAlignment="1">
      <alignment horizontal="left" indent="1"/>
    </xf>
    <xf numFmtId="39" fontId="4" fillId="0" borderId="0" xfId="4" applyFont="1" applyAlignment="1">
      <alignment horizontal="left" indent="1"/>
    </xf>
    <xf numFmtId="164" fontId="4" fillId="5" borderId="8" xfId="1" applyNumberFormat="1" applyFont="1" applyFill="1" applyBorder="1" applyProtection="1"/>
    <xf numFmtId="10" fontId="4" fillId="0" borderId="8" xfId="3" applyNumberFormat="1" applyFont="1" applyBorder="1"/>
    <xf numFmtId="10" fontId="4" fillId="5" borderId="8" xfId="3" applyNumberFormat="1" applyFont="1" applyFill="1" applyBorder="1" applyProtection="1"/>
    <xf numFmtId="39" fontId="21" fillId="0" borderId="0" xfId="4" applyFont="1"/>
    <xf numFmtId="37" fontId="21" fillId="0" borderId="0" xfId="4" applyNumberFormat="1" applyFont="1"/>
    <xf numFmtId="10" fontId="21" fillId="0" borderId="0" xfId="3" applyNumberFormat="1" applyFont="1"/>
    <xf numFmtId="39" fontId="20" fillId="0" borderId="0" xfId="4" applyFont="1" applyAlignment="1">
      <alignment horizontal="left" indent="1"/>
    </xf>
    <xf numFmtId="10" fontId="20" fillId="0" borderId="0" xfId="3" applyNumberFormat="1" applyFont="1"/>
    <xf numFmtId="165" fontId="22" fillId="0" borderId="0" xfId="0" applyFont="1"/>
    <xf numFmtId="165" fontId="4" fillId="0" borderId="0" xfId="0" applyFont="1" applyAlignment="1">
      <alignment horizontal="center"/>
    </xf>
    <xf numFmtId="39" fontId="4" fillId="8" borderId="0" xfId="4" applyFont="1" applyFill="1" applyAlignment="1">
      <alignment horizontal="center"/>
    </xf>
    <xf numFmtId="39" fontId="4" fillId="4" borderId="0" xfId="4" applyFont="1" applyFill="1" applyAlignment="1">
      <alignment horizontal="center"/>
    </xf>
    <xf numFmtId="167" fontId="4" fillId="0" borderId="13" xfId="1" applyNumberFormat="1" applyFont="1" applyBorder="1" applyAlignment="1">
      <alignment horizontal="center"/>
    </xf>
    <xf numFmtId="167" fontId="4" fillId="8" borderId="13" xfId="1" applyNumberFormat="1" applyFont="1" applyFill="1" applyBorder="1" applyAlignment="1">
      <alignment horizontal="center"/>
    </xf>
    <xf numFmtId="167" fontId="4" fillId="4" borderId="13" xfId="1" applyNumberFormat="1" applyFont="1" applyFill="1" applyBorder="1" applyAlignment="1">
      <alignment horizontal="center"/>
    </xf>
    <xf numFmtId="39" fontId="4" fillId="0" borderId="13" xfId="4" applyFont="1" applyBorder="1"/>
    <xf numFmtId="39" fontId="7" fillId="0" borderId="13" xfId="4" applyFont="1" applyBorder="1"/>
    <xf numFmtId="164" fontId="7" fillId="0" borderId="0" xfId="1" applyNumberFormat="1" applyFont="1" applyFill="1" applyProtection="1"/>
    <xf numFmtId="164" fontId="7" fillId="8" borderId="0" xfId="1" applyNumberFormat="1" applyFont="1" applyFill="1" applyProtection="1"/>
    <xf numFmtId="164" fontId="7" fillId="4" borderId="0" xfId="1" applyNumberFormat="1" applyFont="1" applyFill="1" applyProtection="1"/>
    <xf numFmtId="164" fontId="4" fillId="0" borderId="8" xfId="1" applyNumberFormat="1" applyFont="1" applyFill="1" applyBorder="1" applyProtection="1"/>
    <xf numFmtId="164" fontId="4" fillId="8" borderId="8" xfId="1" applyNumberFormat="1" applyFont="1" applyFill="1" applyBorder="1" applyProtection="1"/>
    <xf numFmtId="164" fontId="4" fillId="4" borderId="8" xfId="1" applyNumberFormat="1" applyFont="1" applyFill="1" applyBorder="1" applyProtection="1"/>
    <xf numFmtId="39" fontId="7" fillId="8" borderId="0" xfId="4" applyFont="1" applyFill="1"/>
    <xf numFmtId="39" fontId="7" fillId="4" borderId="0" xfId="4" applyFont="1" applyFill="1"/>
    <xf numFmtId="10" fontId="7" fillId="0" borderId="0" xfId="3" applyNumberFormat="1" applyFont="1" applyFill="1" applyProtection="1"/>
    <xf numFmtId="10" fontId="7" fillId="8" borderId="0" xfId="3" applyNumberFormat="1" applyFont="1" applyFill="1" applyProtection="1"/>
    <xf numFmtId="10" fontId="7" fillId="4" borderId="0" xfId="3" applyNumberFormat="1" applyFont="1" applyFill="1" applyProtection="1"/>
    <xf numFmtId="168" fontId="20" fillId="0" borderId="0" xfId="4" applyNumberFormat="1" applyFont="1"/>
    <xf numFmtId="10" fontId="4" fillId="0" borderId="8" xfId="3" applyNumberFormat="1" applyFont="1" applyFill="1" applyBorder="1" applyProtection="1"/>
    <xf numFmtId="10" fontId="4" fillId="8" borderId="8" xfId="3" applyNumberFormat="1" applyFont="1" applyFill="1" applyBorder="1" applyProtection="1"/>
    <xf numFmtId="10" fontId="4" fillId="4" borderId="8" xfId="3" applyNumberFormat="1" applyFont="1" applyFill="1" applyBorder="1" applyProtection="1"/>
    <xf numFmtId="168" fontId="23" fillId="0" borderId="8" xfId="4" applyNumberFormat="1" applyFont="1" applyBorder="1"/>
    <xf numFmtId="169" fontId="7" fillId="0" borderId="0" xfId="3" applyNumberFormat="1" applyFont="1"/>
    <xf numFmtId="0" fontId="7" fillId="0" borderId="0" xfId="1" applyNumberFormat="1" applyFont="1" applyAlignment="1">
      <alignment horizontal="center"/>
    </xf>
    <xf numFmtId="0" fontId="7" fillId="0" borderId="0" xfId="1" applyNumberFormat="1" applyFont="1"/>
    <xf numFmtId="164" fontId="20" fillId="4" borderId="0" xfId="1" applyNumberFormat="1" applyFont="1" applyFill="1" applyProtection="1"/>
    <xf numFmtId="17" fontId="7" fillId="0" borderId="0" xfId="1" applyNumberFormat="1" applyFont="1"/>
    <xf numFmtId="0" fontId="7" fillId="0" borderId="14" xfId="1" applyNumberFormat="1" applyFont="1" applyBorder="1"/>
    <xf numFmtId="0" fontId="7" fillId="0" borderId="10" xfId="1" applyNumberFormat="1" applyFont="1" applyBorder="1"/>
    <xf numFmtId="0" fontId="7" fillId="0" borderId="15" xfId="1" applyNumberFormat="1" applyFont="1" applyBorder="1"/>
    <xf numFmtId="165" fontId="7" fillId="0" borderId="16" xfId="0" applyFont="1" applyBorder="1"/>
    <xf numFmtId="167" fontId="22" fillId="12" borderId="17" xfId="3" applyNumberFormat="1" applyFont="1" applyFill="1" applyBorder="1" applyAlignment="1">
      <alignment horizontal="center" wrapText="1"/>
    </xf>
    <xf numFmtId="39" fontId="22" fillId="13" borderId="17" xfId="4" applyFont="1" applyFill="1" applyBorder="1" applyAlignment="1">
      <alignment horizontal="center" wrapText="1"/>
    </xf>
    <xf numFmtId="39" fontId="7" fillId="0" borderId="17" xfId="4" applyFont="1" applyBorder="1"/>
    <xf numFmtId="39" fontId="7" fillId="0" borderId="18" xfId="4" applyFont="1" applyBorder="1"/>
    <xf numFmtId="0" fontId="7" fillId="0" borderId="14" xfId="1" applyNumberFormat="1" applyFont="1" applyBorder="1" applyAlignment="1">
      <alignment horizontal="center"/>
    </xf>
    <xf numFmtId="0" fontId="7" fillId="0" borderId="10" xfId="1" applyNumberFormat="1" applyFont="1" applyBorder="1" applyAlignment="1">
      <alignment horizontal="center"/>
    </xf>
    <xf numFmtId="0" fontId="7" fillId="0" borderId="15" xfId="1" applyNumberFormat="1" applyFont="1" applyBorder="1" applyAlignment="1">
      <alignment horizontal="center"/>
    </xf>
    <xf numFmtId="14" fontId="7" fillId="0" borderId="19" xfId="3" applyNumberFormat="1" applyFont="1" applyBorder="1"/>
    <xf numFmtId="39" fontId="7" fillId="0" borderId="0" xfId="4" applyFont="1" applyBorder="1"/>
    <xf numFmtId="39" fontId="7" fillId="0" borderId="20" xfId="4" applyFont="1" applyBorder="1"/>
    <xf numFmtId="165" fontId="20" fillId="0" borderId="0" xfId="0" applyFont="1"/>
    <xf numFmtId="165" fontId="0" fillId="0" borderId="0" xfId="0" applyBorder="1"/>
    <xf numFmtId="165" fontId="0" fillId="0" borderId="20" xfId="0" applyBorder="1"/>
    <xf numFmtId="14" fontId="7" fillId="0" borderId="21" xfId="3" applyNumberFormat="1" applyFont="1" applyBorder="1"/>
    <xf numFmtId="10" fontId="7" fillId="0" borderId="13" xfId="3" applyNumberFormat="1" applyFont="1" applyBorder="1"/>
    <xf numFmtId="39" fontId="7" fillId="0" borderId="22" xfId="4" applyFont="1" applyBorder="1"/>
    <xf numFmtId="43" fontId="0" fillId="0" borderId="0" xfId="70" applyFont="1" applyFill="1"/>
    <xf numFmtId="0" fontId="6" fillId="0" borderId="0" xfId="82" applyFont="1" applyFill="1"/>
    <xf numFmtId="173" fontId="6" fillId="0" borderId="26" xfId="74" applyNumberFormat="1" applyFont="1" applyFill="1" applyBorder="1"/>
    <xf numFmtId="0" fontId="6" fillId="0" borderId="0" xfId="64" applyFont="1" applyFill="1" applyAlignment="1">
      <alignment horizontal="center"/>
    </xf>
    <xf numFmtId="0" fontId="6" fillId="0" borderId="0" xfId="82" applyFont="1" applyFill="1" applyAlignment="1">
      <alignment horizontal="center"/>
    </xf>
    <xf numFmtId="0" fontId="54" fillId="0" borderId="0" xfId="82" applyFont="1" applyFill="1"/>
    <xf numFmtId="164" fontId="56" fillId="0" borderId="0" xfId="70" applyNumberFormat="1" applyFont="1" applyFill="1" applyAlignment="1">
      <alignment horizontal="left"/>
    </xf>
    <xf numFmtId="0" fontId="6" fillId="0" borderId="0" xfId="64" applyFont="1" applyFill="1" applyBorder="1" applyAlignment="1">
      <alignment horizontal="center"/>
    </xf>
    <xf numFmtId="173" fontId="6" fillId="0" borderId="0" xfId="74" applyNumberFormat="1" applyFont="1" applyFill="1" applyBorder="1"/>
    <xf numFmtId="0" fontId="60" fillId="0" borderId="0" xfId="82" applyFont="1" applyFill="1" applyAlignment="1">
      <alignment horizontal="center"/>
    </xf>
    <xf numFmtId="0" fontId="58" fillId="0" borderId="0" xfId="82" applyFont="1" applyFill="1"/>
    <xf numFmtId="0" fontId="59" fillId="0" borderId="0" xfId="82" applyFont="1" applyFill="1"/>
    <xf numFmtId="0" fontId="61" fillId="0" borderId="0" xfId="82" applyFont="1" applyFill="1" applyAlignment="1">
      <alignment horizontal="center"/>
    </xf>
    <xf numFmtId="0" fontId="59" fillId="0" borderId="0" xfId="82" applyFont="1" applyFill="1" applyAlignment="1">
      <alignment horizontal="left"/>
    </xf>
    <xf numFmtId="0" fontId="54" fillId="0" borderId="0" xfId="64" applyFont="1" applyFill="1"/>
    <xf numFmtId="0" fontId="57" fillId="0" borderId="0" xfId="81" applyFont="1" applyFill="1"/>
    <xf numFmtId="0" fontId="55" fillId="0" borderId="0" xfId="82" applyFont="1" applyFill="1"/>
    <xf numFmtId="164" fontId="54" fillId="0" borderId="0" xfId="64" applyNumberFormat="1" applyFont="1" applyFill="1"/>
    <xf numFmtId="39" fontId="54" fillId="0" borderId="0" xfId="64" applyNumberFormat="1" applyFont="1" applyFill="1"/>
    <xf numFmtId="39" fontId="6" fillId="0" borderId="0" xfId="82" applyNumberFormat="1" applyFont="1" applyFill="1"/>
    <xf numFmtId="43" fontId="54" fillId="0" borderId="0" xfId="64" applyNumberFormat="1" applyFont="1" applyFill="1"/>
    <xf numFmtId="0" fontId="59" fillId="0" borderId="0" xfId="82" quotePrefix="1" applyFont="1" applyFill="1"/>
    <xf numFmtId="37" fontId="54" fillId="0" borderId="0" xfId="64" applyNumberFormat="1" applyFont="1" applyFill="1"/>
    <xf numFmtId="173" fontId="6" fillId="0" borderId="0" xfId="82" applyNumberFormat="1" applyFont="1" applyFill="1" applyAlignment="1">
      <alignment horizontal="center"/>
    </xf>
    <xf numFmtId="164" fontId="6" fillId="0" borderId="0" xfId="70" applyNumberFormat="1" applyFont="1" applyFill="1"/>
    <xf numFmtId="164" fontId="6" fillId="0" borderId="0" xfId="70" applyNumberFormat="1" applyFont="1" applyFill="1" applyBorder="1"/>
    <xf numFmtId="43" fontId="6" fillId="0" borderId="0" xfId="70" applyFont="1" applyFill="1"/>
    <xf numFmtId="173" fontId="62" fillId="0" borderId="0" xfId="74" applyNumberFormat="1" applyFont="1" applyFill="1"/>
    <xf numFmtId="173" fontId="54" fillId="0" borderId="0" xfId="64" applyNumberFormat="1" applyFont="1" applyFill="1"/>
    <xf numFmtId="164" fontId="54" fillId="0" borderId="0" xfId="70" applyNumberFormat="1" applyFont="1" applyFill="1"/>
    <xf numFmtId="43" fontId="6" fillId="0" borderId="0" xfId="70" applyNumberFormat="1" applyFont="1" applyFill="1"/>
    <xf numFmtId="44" fontId="54" fillId="0" borderId="0" xfId="64" applyNumberFormat="1" applyFont="1" applyFill="1"/>
    <xf numFmtId="43" fontId="54" fillId="0" borderId="0" xfId="70" applyFont="1" applyFill="1" applyBorder="1"/>
    <xf numFmtId="0" fontId="25" fillId="0" borderId="0" xfId="82" applyFont="1" applyFill="1"/>
    <xf numFmtId="43" fontId="54" fillId="0" borderId="0" xfId="70" applyFont="1" applyFill="1"/>
    <xf numFmtId="0" fontId="63" fillId="0" borderId="0" xfId="82" applyFont="1" applyFill="1"/>
    <xf numFmtId="0" fontId="64" fillId="0" borderId="0" xfId="64" applyFont="1" applyFill="1" applyAlignment="1">
      <alignment horizontal="right"/>
    </xf>
    <xf numFmtId="0" fontId="54" fillId="0" borderId="0" xfId="64" applyFont="1" applyFill="1" applyAlignment="1">
      <alignment wrapText="1"/>
    </xf>
    <xf numFmtId="175" fontId="54" fillId="0" borderId="0" xfId="89" applyNumberFormat="1" applyFont="1" applyFill="1"/>
    <xf numFmtId="166" fontId="54" fillId="0" borderId="0" xfId="89" applyNumberFormat="1" applyFont="1" applyFill="1"/>
    <xf numFmtId="0" fontId="59" fillId="0" borderId="0" xfId="64" applyFont="1" applyFill="1"/>
    <xf numFmtId="164" fontId="64" fillId="0" borderId="0" xfId="82" applyNumberFormat="1" applyFont="1" applyFill="1" applyAlignment="1">
      <alignment horizontal="center"/>
    </xf>
    <xf numFmtId="164" fontId="54" fillId="0" borderId="0" xfId="64" applyNumberFormat="1" applyFont="1" applyFill="1" applyAlignment="1">
      <alignment horizontal="center"/>
    </xf>
    <xf numFmtId="0" fontId="6" fillId="0" borderId="0" xfId="82" quotePrefix="1" applyFont="1" applyFill="1" applyAlignment="1">
      <alignment horizontal="center"/>
    </xf>
    <xf numFmtId="174" fontId="6" fillId="0" borderId="0" xfId="83" applyNumberFormat="1" applyFont="1" applyFill="1" applyAlignment="1">
      <alignment horizontal="left"/>
    </xf>
    <xf numFmtId="17" fontId="6" fillId="0" borderId="0" xfId="82" quotePrefix="1" applyNumberFormat="1" applyFont="1" applyFill="1" applyAlignment="1">
      <alignment horizontal="left"/>
    </xf>
    <xf numFmtId="174" fontId="6" fillId="0" borderId="0" xfId="83" quotePrefix="1" applyNumberFormat="1" applyFont="1" applyFill="1" applyAlignment="1">
      <alignment horizontal="left"/>
    </xf>
    <xf numFmtId="0" fontId="6" fillId="0" borderId="0" xfId="82" applyFont="1" applyFill="1" applyAlignment="1">
      <alignment horizontal="right"/>
    </xf>
    <xf numFmtId="0" fontId="6" fillId="0" borderId="0" xfId="82" applyFont="1" applyFill="1" applyAlignment="1">
      <alignment horizontal="left"/>
    </xf>
    <xf numFmtId="0" fontId="6" fillId="0" borderId="0" xfId="64" applyFont="1" applyFill="1" applyAlignment="1">
      <alignment horizontal="left" vertical="center" indent="1"/>
    </xf>
    <xf numFmtId="164" fontId="6" fillId="0" borderId="0" xfId="64" applyNumberFormat="1" applyFont="1" applyFill="1" applyBorder="1"/>
    <xf numFmtId="14" fontId="60" fillId="0" borderId="0" xfId="82" applyNumberFormat="1" applyFont="1" applyFill="1" applyAlignment="1">
      <alignment horizontal="center"/>
    </xf>
    <xf numFmtId="0" fontId="6" fillId="0" borderId="28" xfId="82" quotePrefix="1" applyFont="1" applyFill="1" applyBorder="1" applyAlignment="1">
      <alignment horizontal="center"/>
    </xf>
    <xf numFmtId="5" fontId="6" fillId="0" borderId="0" xfId="70" applyNumberFormat="1" applyFont="1" applyFill="1"/>
    <xf numFmtId="10" fontId="3" fillId="0" borderId="0" xfId="89" applyNumberFormat="1" applyFont="1" applyFill="1" applyProtection="1"/>
    <xf numFmtId="5" fontId="6" fillId="0" borderId="0" xfId="82" applyNumberFormat="1" applyFont="1" applyFill="1"/>
    <xf numFmtId="173" fontId="6" fillId="0" borderId="0" xfId="64" applyNumberFormat="1" applyFont="1" applyFill="1"/>
    <xf numFmtId="0" fontId="54" fillId="0" borderId="0" xfId="80" applyFont="1" applyFill="1"/>
    <xf numFmtId="0" fontId="6" fillId="0" borderId="28" xfId="80" quotePrefix="1" applyFont="1" applyFill="1" applyBorder="1" applyAlignment="1">
      <alignment horizontal="center"/>
    </xf>
    <xf numFmtId="0" fontId="54" fillId="0" borderId="31" xfId="64" applyFont="1" applyFill="1" applyBorder="1"/>
    <xf numFmtId="43" fontId="54" fillId="0" borderId="8" xfId="64" applyNumberFormat="1" applyFont="1" applyFill="1" applyBorder="1"/>
    <xf numFmtId="43" fontId="54" fillId="0" borderId="34" xfId="64" applyNumberFormat="1" applyFont="1" applyFill="1" applyBorder="1"/>
    <xf numFmtId="0" fontId="6" fillId="0" borderId="31" xfId="64" applyFont="1" applyFill="1" applyBorder="1" applyAlignment="1">
      <alignment horizontal="center"/>
    </xf>
    <xf numFmtId="0" fontId="6" fillId="0" borderId="8" xfId="64" applyFont="1" applyFill="1" applyBorder="1" applyAlignment="1">
      <alignment horizontal="center"/>
    </xf>
    <xf numFmtId="0" fontId="6" fillId="0" borderId="32" xfId="64" applyFont="1" applyFill="1" applyBorder="1" applyAlignment="1">
      <alignment horizontal="center"/>
    </xf>
    <xf numFmtId="0" fontId="6" fillId="0" borderId="32" xfId="80" applyFont="1" applyFill="1" applyBorder="1" applyAlignment="1">
      <alignment horizontal="center"/>
    </xf>
    <xf numFmtId="0" fontId="6" fillId="0" borderId="28" xfId="64" applyFont="1" applyFill="1" applyBorder="1" applyAlignment="1">
      <alignment horizontal="center"/>
    </xf>
    <xf numFmtId="0" fontId="6" fillId="0" borderId="0" xfId="64" quotePrefix="1" applyFont="1" applyFill="1" applyBorder="1" applyAlignment="1">
      <alignment horizontal="center"/>
    </xf>
    <xf numFmtId="0" fontId="6" fillId="0" borderId="28" xfId="80" applyFont="1" applyFill="1" applyBorder="1" applyAlignment="1">
      <alignment horizontal="center"/>
    </xf>
    <xf numFmtId="14" fontId="6" fillId="0" borderId="36" xfId="64" applyNumberFormat="1" applyFont="1" applyFill="1" applyBorder="1" applyAlignment="1">
      <alignment horizontal="center"/>
    </xf>
    <xf numFmtId="14" fontId="6" fillId="0" borderId="30" xfId="64" applyNumberFormat="1" applyFont="1" applyFill="1" applyBorder="1" applyAlignment="1">
      <alignment horizontal="center"/>
    </xf>
    <xf numFmtId="14" fontId="6" fillId="0" borderId="35" xfId="64" applyNumberFormat="1" applyFont="1" applyFill="1" applyBorder="1" applyAlignment="1">
      <alignment horizontal="center"/>
    </xf>
    <xf numFmtId="0" fontId="6" fillId="0" borderId="8" xfId="82" quotePrefix="1" applyFont="1" applyFill="1" applyBorder="1" applyAlignment="1">
      <alignment horizontal="center"/>
    </xf>
    <xf numFmtId="0" fontId="6" fillId="0" borderId="34" xfId="82" quotePrefix="1" applyFont="1" applyFill="1" applyBorder="1" applyAlignment="1">
      <alignment horizontal="center"/>
    </xf>
    <xf numFmtId="0" fontId="6" fillId="0" borderId="0" xfId="82" quotePrefix="1" applyFont="1" applyFill="1" applyBorder="1" applyAlignment="1">
      <alignment horizontal="center"/>
    </xf>
    <xf numFmtId="43" fontId="6" fillId="0" borderId="32" xfId="70" applyNumberFormat="1" applyFont="1" applyFill="1" applyBorder="1"/>
    <xf numFmtId="43" fontId="6" fillId="0" borderId="0" xfId="70" applyNumberFormat="1" applyFont="1" applyFill="1" applyBorder="1"/>
    <xf numFmtId="43" fontId="6" fillId="0" borderId="28" xfId="70" applyNumberFormat="1" applyFont="1" applyFill="1" applyBorder="1"/>
    <xf numFmtId="43" fontId="54" fillId="0" borderId="0" xfId="64" applyNumberFormat="1" applyFont="1" applyFill="1" applyBorder="1"/>
    <xf numFmtId="164" fontId="54" fillId="0" borderId="28" xfId="64" applyNumberFormat="1" applyFont="1" applyFill="1" applyBorder="1"/>
    <xf numFmtId="164" fontId="6" fillId="0" borderId="34" xfId="70" applyNumberFormat="1" applyFont="1" applyFill="1" applyBorder="1"/>
    <xf numFmtId="0" fontId="54" fillId="0" borderId="0" xfId="64" applyFont="1" applyFill="1" applyAlignment="1">
      <alignment horizontal="center"/>
    </xf>
    <xf numFmtId="0" fontId="54" fillId="0" borderId="28" xfId="64" applyFont="1" applyFill="1" applyBorder="1"/>
    <xf numFmtId="0" fontId="54" fillId="0" borderId="30" xfId="64" applyFont="1" applyFill="1" applyBorder="1" applyAlignment="1">
      <alignment horizontal="center"/>
    </xf>
    <xf numFmtId="0" fontId="6" fillId="0" borderId="0" xfId="82" quotePrefix="1" applyFont="1" applyFill="1"/>
    <xf numFmtId="0" fontId="6" fillId="0" borderId="32" xfId="80" quotePrefix="1" applyFont="1" applyFill="1" applyBorder="1" applyAlignment="1">
      <alignment horizontal="center"/>
    </xf>
    <xf numFmtId="0" fontId="54" fillId="0" borderId="30" xfId="64" applyFont="1" applyFill="1" applyBorder="1"/>
    <xf numFmtId="0" fontId="6" fillId="0" borderId="0" xfId="80" quotePrefix="1" applyFont="1" applyFill="1" applyBorder="1" applyAlignment="1">
      <alignment horizontal="center"/>
    </xf>
    <xf numFmtId="0" fontId="6" fillId="0" borderId="30" xfId="80" quotePrefix="1" applyFont="1" applyFill="1" applyBorder="1" applyAlignment="1">
      <alignment horizontal="center"/>
    </xf>
    <xf numFmtId="0" fontId="6" fillId="0" borderId="34" xfId="64" applyFont="1" applyFill="1" applyBorder="1" applyAlignment="1">
      <alignment horizontal="center"/>
    </xf>
    <xf numFmtId="164" fontId="79" fillId="0" borderId="0" xfId="82" applyNumberFormat="1" applyFont="1" applyFill="1" applyAlignment="1">
      <alignment horizontal="center"/>
    </xf>
    <xf numFmtId="164" fontId="79" fillId="0" borderId="0" xfId="82" applyNumberFormat="1" applyFont="1" applyFill="1" applyAlignment="1">
      <alignment horizontal="left"/>
    </xf>
    <xf numFmtId="43" fontId="78" fillId="0" borderId="0" xfId="70" applyNumberFormat="1" applyFont="1" applyFill="1"/>
    <xf numFmtId="164" fontId="78" fillId="0" borderId="0" xfId="70" applyNumberFormat="1" applyFont="1" applyFill="1"/>
    <xf numFmtId="0" fontId="54" fillId="0" borderId="35" xfId="64" applyFont="1" applyFill="1" applyBorder="1" applyAlignment="1">
      <alignment horizontal="center"/>
    </xf>
    <xf numFmtId="43" fontId="54" fillId="0" borderId="28" xfId="64" applyNumberFormat="1" applyFont="1" applyFill="1" applyBorder="1"/>
    <xf numFmtId="43" fontId="54" fillId="0" borderId="28" xfId="70" applyFont="1" applyFill="1" applyBorder="1"/>
    <xf numFmtId="43" fontId="54" fillId="0" borderId="35" xfId="70" applyFont="1" applyFill="1" applyBorder="1"/>
    <xf numFmtId="43" fontId="54" fillId="0" borderId="40" xfId="64" applyNumberFormat="1" applyFont="1" applyFill="1" applyBorder="1"/>
    <xf numFmtId="164" fontId="6" fillId="0" borderId="28" xfId="70" applyNumberFormat="1" applyFont="1" applyFill="1" applyBorder="1"/>
    <xf numFmtId="164" fontId="54" fillId="0" borderId="28" xfId="80" applyNumberFormat="1" applyFont="1" applyFill="1" applyBorder="1"/>
    <xf numFmtId="164" fontId="6" fillId="0" borderId="38" xfId="74" applyNumberFormat="1" applyFont="1" applyFill="1" applyBorder="1"/>
    <xf numFmtId="164" fontId="6" fillId="0" borderId="40" xfId="74" applyNumberFormat="1" applyFont="1" applyFill="1" applyBorder="1"/>
    <xf numFmtId="164" fontId="6" fillId="0" borderId="28" xfId="70" applyNumberFormat="1" applyFont="1" applyFill="1" applyBorder="1" applyAlignment="1">
      <alignment horizontal="center"/>
    </xf>
    <xf numFmtId="164" fontId="6" fillId="0" borderId="38" xfId="70" applyNumberFormat="1" applyFont="1" applyFill="1" applyBorder="1"/>
    <xf numFmtId="43" fontId="54" fillId="0" borderId="30" xfId="70" applyFont="1" applyFill="1" applyBorder="1"/>
    <xf numFmtId="43" fontId="54" fillId="0" borderId="6" xfId="64" applyNumberFormat="1" applyFont="1" applyFill="1" applyBorder="1"/>
    <xf numFmtId="37" fontId="6" fillId="0" borderId="0" xfId="82" applyNumberFormat="1" applyFont="1" applyFill="1"/>
    <xf numFmtId="164" fontId="6" fillId="0" borderId="32" xfId="70" applyNumberFormat="1" applyFont="1" applyFill="1" applyBorder="1"/>
    <xf numFmtId="164" fontId="6" fillId="0" borderId="0" xfId="82" applyNumberFormat="1" applyFont="1" applyFill="1" applyBorder="1"/>
    <xf numFmtId="37" fontId="60" fillId="0" borderId="0" xfId="82" applyNumberFormat="1" applyFont="1" applyFill="1"/>
    <xf numFmtId="166" fontId="3" fillId="0" borderId="0" xfId="89" applyNumberFormat="1" applyFont="1" applyFill="1" applyProtection="1"/>
    <xf numFmtId="173" fontId="6" fillId="0" borderId="0" xfId="74" applyNumberFormat="1" applyFont="1" applyFill="1"/>
    <xf numFmtId="164" fontId="6" fillId="0" borderId="37" xfId="74" applyNumberFormat="1" applyFont="1" applyFill="1" applyBorder="1"/>
    <xf numFmtId="164" fontId="6" fillId="0" borderId="26" xfId="74" applyNumberFormat="1" applyFont="1" applyFill="1" applyBorder="1"/>
    <xf numFmtId="3" fontId="6" fillId="0" borderId="0" xfId="82" applyNumberFormat="1" applyFont="1" applyFill="1"/>
    <xf numFmtId="164" fontId="76" fillId="0" borderId="0" xfId="70" applyNumberFormat="1" applyFont="1" applyFill="1"/>
    <xf numFmtId="164" fontId="6" fillId="0" borderId="0" xfId="82" applyNumberFormat="1" applyFont="1" applyFill="1"/>
    <xf numFmtId="37" fontId="6" fillId="0" borderId="30" xfId="82" applyNumberFormat="1" applyFont="1" applyFill="1" applyBorder="1"/>
    <xf numFmtId="164" fontId="6" fillId="0" borderId="6" xfId="74" applyNumberFormat="1" applyFont="1" applyFill="1" applyBorder="1"/>
    <xf numFmtId="173" fontId="6" fillId="0" borderId="6" xfId="74" applyNumberFormat="1" applyFont="1" applyFill="1" applyBorder="1"/>
    <xf numFmtId="164" fontId="6" fillId="0" borderId="39" xfId="70" applyNumberFormat="1" applyFont="1" applyFill="1" applyBorder="1"/>
    <xf numFmtId="164" fontId="6" fillId="0" borderId="32" xfId="70" applyNumberFormat="1" applyFont="1" applyFill="1" applyBorder="1" applyAlignment="1">
      <alignment horizontal="center"/>
    </xf>
    <xf numFmtId="164" fontId="6" fillId="0" borderId="0" xfId="70" applyNumberFormat="1" applyFont="1" applyFill="1" applyBorder="1" applyAlignment="1">
      <alignment horizontal="center"/>
    </xf>
    <xf numFmtId="164" fontId="6" fillId="0" borderId="41" xfId="70" applyNumberFormat="1" applyFont="1" applyFill="1" applyBorder="1" applyAlignment="1">
      <alignment horizontal="center"/>
    </xf>
    <xf numFmtId="173" fontId="6" fillId="0" borderId="33" xfId="74" applyNumberFormat="1" applyFont="1" applyFill="1" applyBorder="1"/>
    <xf numFmtId="0" fontId="64" fillId="0" borderId="0" xfId="82" applyFont="1" applyFill="1" applyBorder="1" applyAlignment="1">
      <alignment horizontal="right"/>
    </xf>
    <xf numFmtId="10" fontId="59" fillId="0" borderId="6" xfId="89" applyNumberFormat="1" applyFont="1" applyFill="1" applyBorder="1"/>
    <xf numFmtId="0" fontId="64" fillId="0" borderId="0" xfId="64" applyFont="1" applyFill="1"/>
    <xf numFmtId="43" fontId="64" fillId="0" borderId="0" xfId="82" applyNumberFormat="1" applyFont="1" applyFill="1" applyAlignment="1">
      <alignment horizontal="center"/>
    </xf>
    <xf numFmtId="0" fontId="64" fillId="0" borderId="0" xfId="64" applyFont="1" applyFill="1" applyBorder="1" applyAlignment="1">
      <alignment horizontal="right"/>
    </xf>
    <xf numFmtId="164" fontId="6" fillId="0" borderId="37" xfId="70" applyNumberFormat="1" applyFont="1" applyFill="1" applyBorder="1"/>
    <xf numFmtId="164" fontId="77" fillId="0" borderId="26" xfId="70" applyNumberFormat="1" applyFont="1" applyFill="1" applyBorder="1"/>
    <xf numFmtId="164" fontId="6" fillId="0" borderId="26" xfId="70" applyNumberFormat="1" applyFont="1" applyFill="1" applyBorder="1"/>
    <xf numFmtId="164" fontId="77" fillId="0" borderId="38" xfId="70" applyNumberFormat="1" applyFont="1" applyFill="1" applyBorder="1"/>
    <xf numFmtId="164" fontId="77" fillId="0" borderId="0" xfId="70" applyNumberFormat="1" applyFont="1" applyFill="1" applyAlignment="1">
      <alignment horizontal="center"/>
    </xf>
    <xf numFmtId="43" fontId="77" fillId="0" borderId="0" xfId="70" applyFont="1" applyFill="1" applyAlignment="1">
      <alignment horizontal="right"/>
    </xf>
  </cellXfs>
  <cellStyles count="170">
    <cellStyle name="Actual Date" xfId="5"/>
    <cellStyle name="Affinity Input" xfId="6"/>
    <cellStyle name="Body" xfId="7"/>
    <cellStyle name="ColumnAttributeAbovePrompt" xfId="65"/>
    <cellStyle name="ColumnAttributePrompt" xfId="66"/>
    <cellStyle name="ColumnAttributeValue" xfId="67"/>
    <cellStyle name="ColumnHeadingPrompt" xfId="68"/>
    <cellStyle name="ColumnHeadingValue" xfId="69"/>
    <cellStyle name="Comma" xfId="1" builtinId="3"/>
    <cellStyle name="Comma 10" xfId="151"/>
    <cellStyle name="Comma 11" xfId="153"/>
    <cellStyle name="Comma 12" xfId="155"/>
    <cellStyle name="Comma 13" xfId="157"/>
    <cellStyle name="Comma 14" xfId="159"/>
    <cellStyle name="Comma 15" xfId="161"/>
    <cellStyle name="Comma 16" xfId="167"/>
    <cellStyle name="Comma 17" xfId="70"/>
    <cellStyle name="Comma 2" xfId="8"/>
    <cellStyle name="Comma 2 2" xfId="71"/>
    <cellStyle name="Comma 3" xfId="72"/>
    <cellStyle name="Comma 3 2" xfId="134"/>
    <cellStyle name="Comma 4" xfId="73"/>
    <cellStyle name="Comma 5" xfId="111"/>
    <cellStyle name="Comma 6" xfId="115"/>
    <cellStyle name="Comma 7" xfId="120"/>
    <cellStyle name="Comma 8" xfId="143"/>
    <cellStyle name="Comma 9" xfId="147"/>
    <cellStyle name="ContentsHyperlink" xfId="9"/>
    <cellStyle name="Currency" xfId="2" builtinId="4"/>
    <cellStyle name="Currency [2]" xfId="10"/>
    <cellStyle name="Currency 2" xfId="11"/>
    <cellStyle name="Currency 2 2" xfId="113"/>
    <cellStyle name="Currency 2 3" xfId="109"/>
    <cellStyle name="Currency 3" xfId="128"/>
    <cellStyle name="Currency 3 2" xfId="135"/>
    <cellStyle name="Currency 4" xfId="146"/>
    <cellStyle name="Currency 4 2" xfId="165"/>
    <cellStyle name="Currency 5" xfId="150"/>
    <cellStyle name="Currency 6" xfId="74"/>
    <cellStyle name="Custom - Style1" xfId="12"/>
    <cellStyle name="Data   - Style2" xfId="13"/>
    <cellStyle name="Date" xfId="14"/>
    <cellStyle name="Edit" xfId="15"/>
    <cellStyle name="Engine" xfId="16"/>
    <cellStyle name="Fixed" xfId="17"/>
    <cellStyle name="Grey" xfId="18"/>
    <cellStyle name="HEADER" xfId="19"/>
    <cellStyle name="Header1" xfId="20"/>
    <cellStyle name="Header2" xfId="21"/>
    <cellStyle name="heading" xfId="22"/>
    <cellStyle name="Heading1" xfId="23"/>
    <cellStyle name="Heading2" xfId="24"/>
    <cellStyle name="HIGHLIGHT" xfId="25"/>
    <cellStyle name="Input [yellow]" xfId="26"/>
    <cellStyle name="Labels - Style3" xfId="27"/>
    <cellStyle name="Large Page Heading" xfId="28"/>
    <cellStyle name="LineItemPrompt" xfId="75"/>
    <cellStyle name="LineItemValue" xfId="76"/>
    <cellStyle name="no dec" xfId="29"/>
    <cellStyle name="No Edit" xfId="30"/>
    <cellStyle name="Normal" xfId="0" builtinId="0"/>
    <cellStyle name="Normal - Style1" xfId="31"/>
    <cellStyle name="Normal - Style2" xfId="32"/>
    <cellStyle name="Normal - Style3" xfId="33"/>
    <cellStyle name="Normal - Style4" xfId="34"/>
    <cellStyle name="Normal - Style5" xfId="35"/>
    <cellStyle name="Normal - Style6" xfId="36"/>
    <cellStyle name="Normal - Style7" xfId="37"/>
    <cellStyle name="Normal - Style8" xfId="38"/>
    <cellStyle name="Normal 10" xfId="119"/>
    <cellStyle name="Normal 10 2 2" xfId="39"/>
    <cellStyle name="Normal 11" xfId="121"/>
    <cellStyle name="Normal 12" xfId="122"/>
    <cellStyle name="Normal 13" xfId="123"/>
    <cellStyle name="Normal 14" xfId="124"/>
    <cellStyle name="Normal 15" xfId="125"/>
    <cellStyle name="Normal 16" xfId="126"/>
    <cellStyle name="Normal 17" xfId="129"/>
    <cellStyle name="Normal 18" xfId="130"/>
    <cellStyle name="Normal 19" xfId="131"/>
    <cellStyle name="Normal 2" xfId="40"/>
    <cellStyle name="Normal 2 2" xfId="77"/>
    <cellStyle name="Normal 20" xfId="132"/>
    <cellStyle name="Normal 21" xfId="137"/>
    <cellStyle name="Normal 22" xfId="138"/>
    <cellStyle name="Normal 23" xfId="139"/>
    <cellStyle name="Normal 24" xfId="140"/>
    <cellStyle name="Normal 25" xfId="141"/>
    <cellStyle name="Normal 26" xfId="142"/>
    <cellStyle name="Normal 27" xfId="144"/>
    <cellStyle name="Normal 28" xfId="148"/>
    <cellStyle name="Normal 29" xfId="152"/>
    <cellStyle name="Normal 3" xfId="41"/>
    <cellStyle name="Normal 3 2" xfId="133"/>
    <cellStyle name="Normal 3 3" xfId="78"/>
    <cellStyle name="Normal 30" xfId="154"/>
    <cellStyle name="Normal 31" xfId="156"/>
    <cellStyle name="Normal 32" xfId="158"/>
    <cellStyle name="Normal 33" xfId="160"/>
    <cellStyle name="Normal 34" xfId="162"/>
    <cellStyle name="Normal 35" xfId="168"/>
    <cellStyle name="Normal 36" xfId="169"/>
    <cellStyle name="Normal 37" xfId="64"/>
    <cellStyle name="Normal 4" xfId="42"/>
    <cellStyle name="Normal 4 2" xfId="79"/>
    <cellStyle name="Normal 5" xfId="107"/>
    <cellStyle name="Normal 5 2" xfId="163"/>
    <cellStyle name="Normal 6" xfId="110"/>
    <cellStyle name="Normal 6 2" xfId="166"/>
    <cellStyle name="Normal 7" xfId="114"/>
    <cellStyle name="Normal 8" xfId="117"/>
    <cellStyle name="Normal 9" xfId="118"/>
    <cellStyle name="Normal_Atmos Capital Structure 9-30-05, Utility &amp; Consol" xfId="80"/>
    <cellStyle name="Normal_Cost of Capital" xfId="81"/>
    <cellStyle name="Normal_LTD 699-600 Sherwood Oct 11 6pm" xfId="82"/>
    <cellStyle name="Normal_LTD at 0699" xfId="83"/>
    <cellStyle name="Normal_LTDINT2009 FINAL" xfId="4"/>
    <cellStyle name="nPlosion" xfId="43"/>
    <cellStyle name="Output Amounts" xfId="44"/>
    <cellStyle name="Output Amounts 2" xfId="84"/>
    <cellStyle name="Output Column Headings" xfId="45"/>
    <cellStyle name="Output Column Headings 2" xfId="85"/>
    <cellStyle name="Output Line Items" xfId="46"/>
    <cellStyle name="Output Line Items 2" xfId="86"/>
    <cellStyle name="Output Report Heading" xfId="47"/>
    <cellStyle name="Output Report Heading 2" xfId="87"/>
    <cellStyle name="Output Report Title" xfId="48"/>
    <cellStyle name="Output Report Title 2" xfId="88"/>
    <cellStyle name="Percent" xfId="3" builtinId="5"/>
    <cellStyle name="Percent [2]" xfId="49"/>
    <cellStyle name="Percent 10" xfId="149"/>
    <cellStyle name="Percent 11" xfId="89"/>
    <cellStyle name="Percent 2" xfId="50"/>
    <cellStyle name="Percent 3" xfId="51"/>
    <cellStyle name="Percent 3 2" xfId="136"/>
    <cellStyle name="Percent 3 3" xfId="90"/>
    <cellStyle name="Percent 4" xfId="91"/>
    <cellStyle name="Percent 4 2" xfId="164"/>
    <cellStyle name="Percent 5" xfId="108"/>
    <cellStyle name="Percent 6" xfId="112"/>
    <cellStyle name="Percent 7" xfId="116"/>
    <cellStyle name="Percent 8" xfId="127"/>
    <cellStyle name="Percent 9" xfId="145"/>
    <cellStyle name="PSChar" xfId="52"/>
    <cellStyle name="ReportTitlePrompt" xfId="92"/>
    <cellStyle name="ReportTitleValue" xfId="93"/>
    <cellStyle name="Reset  - Style4" xfId="53"/>
    <cellStyle name="RowAcctAbovePrompt" xfId="94"/>
    <cellStyle name="RowAcctSOBAbovePrompt" xfId="95"/>
    <cellStyle name="RowAcctSOBValue" xfId="96"/>
    <cellStyle name="RowAcctValue" xfId="97"/>
    <cellStyle name="RowAttrAbovePrompt" xfId="98"/>
    <cellStyle name="RowAttrValue" xfId="99"/>
    <cellStyle name="RowColSetAbovePrompt" xfId="100"/>
    <cellStyle name="RowColSetLeftPrompt" xfId="101"/>
    <cellStyle name="RowColSetValue" xfId="102"/>
    <cellStyle name="RowLeftPrompt" xfId="103"/>
    <cellStyle name="SampleUsingFormatMask" xfId="104"/>
    <cellStyle name="SampleWithNoFormatMask" xfId="105"/>
    <cellStyle name="Small Page Heading" xfId="54"/>
    <cellStyle name="Table  - Style5" xfId="55"/>
    <cellStyle name="Title  - Style6" xfId="56"/>
    <cellStyle name="title1" xfId="57"/>
    <cellStyle name="TotCol - Style7" xfId="58"/>
    <cellStyle name="TotRow - Style8" xfId="59"/>
    <cellStyle name="Unprot" xfId="60"/>
    <cellStyle name="Unprot$" xfId="61"/>
    <cellStyle name="Unprotect" xfId="62"/>
    <cellStyle name="UploadThisRowValue" xfId="106"/>
    <cellStyle name="一般_dept code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523875</xdr:colOff>
      <xdr:row>19</xdr:row>
      <xdr:rowOff>57150</xdr:rowOff>
    </xdr:from>
    <xdr:to>
      <xdr:col>28</xdr:col>
      <xdr:colOff>1028700</xdr:colOff>
      <xdr:row>27</xdr:row>
      <xdr:rowOff>95250</xdr:rowOff>
    </xdr:to>
    <xdr:sp macro="" textlink="">
      <xdr:nvSpPr>
        <xdr:cNvPr id="2" name="Text Box 75" hidden="1"/>
        <xdr:cNvSpPr txBox="1">
          <a:spLocks noChangeArrowheads="1"/>
        </xdr:cNvSpPr>
      </xdr:nvSpPr>
      <xdr:spPr bwMode="auto">
        <a:xfrm>
          <a:off x="28041600" y="3609975"/>
          <a:ext cx="1752600" cy="1514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285750</xdr:colOff>
      <xdr:row>15</xdr:row>
      <xdr:rowOff>123825</xdr:rowOff>
    </xdr:from>
    <xdr:to>
      <xdr:col>29</xdr:col>
      <xdr:colOff>1152525</xdr:colOff>
      <xdr:row>33</xdr:row>
      <xdr:rowOff>171450</xdr:rowOff>
    </xdr:to>
    <xdr:sp macro="" textlink="">
      <xdr:nvSpPr>
        <xdr:cNvPr id="3" name="Text Box 78" hidden="1"/>
        <xdr:cNvSpPr txBox="1">
          <a:spLocks noChangeArrowheads="1"/>
        </xdr:cNvSpPr>
      </xdr:nvSpPr>
      <xdr:spPr bwMode="auto">
        <a:xfrm>
          <a:off x="27803475" y="2933700"/>
          <a:ext cx="3305175" cy="3476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752475</xdr:colOff>
      <xdr:row>8</xdr:row>
      <xdr:rowOff>76200</xdr:rowOff>
    </xdr:from>
    <xdr:to>
      <xdr:col>28</xdr:col>
      <xdr:colOff>1085850</xdr:colOff>
      <xdr:row>15</xdr:row>
      <xdr:rowOff>47625</xdr:rowOff>
    </xdr:to>
    <xdr:sp macro="" textlink="">
      <xdr:nvSpPr>
        <xdr:cNvPr id="4" name="Text Box 79" hidden="1"/>
        <xdr:cNvSpPr txBox="1">
          <a:spLocks noChangeArrowheads="1"/>
        </xdr:cNvSpPr>
      </xdr:nvSpPr>
      <xdr:spPr bwMode="auto">
        <a:xfrm>
          <a:off x="28270200" y="1619250"/>
          <a:ext cx="1581150" cy="1238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752475</xdr:colOff>
      <xdr:row>10</xdr:row>
      <xdr:rowOff>76200</xdr:rowOff>
    </xdr:from>
    <xdr:to>
      <xdr:col>28</xdr:col>
      <xdr:colOff>1095375</xdr:colOff>
      <xdr:row>17</xdr:row>
      <xdr:rowOff>47625</xdr:rowOff>
    </xdr:to>
    <xdr:sp macro="" textlink="">
      <xdr:nvSpPr>
        <xdr:cNvPr id="5" name="Text Box 87" hidden="1"/>
        <xdr:cNvSpPr txBox="1">
          <a:spLocks noChangeArrowheads="1"/>
        </xdr:cNvSpPr>
      </xdr:nvSpPr>
      <xdr:spPr bwMode="auto">
        <a:xfrm>
          <a:off x="28270200" y="1981200"/>
          <a:ext cx="1590675" cy="1238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752475</xdr:colOff>
      <xdr:row>11</xdr:row>
      <xdr:rowOff>76200</xdr:rowOff>
    </xdr:from>
    <xdr:to>
      <xdr:col>28</xdr:col>
      <xdr:colOff>1095375</xdr:colOff>
      <xdr:row>18</xdr:row>
      <xdr:rowOff>38100</xdr:rowOff>
    </xdr:to>
    <xdr:sp macro="" textlink="">
      <xdr:nvSpPr>
        <xdr:cNvPr id="6" name="Text Box 88" hidden="1"/>
        <xdr:cNvSpPr txBox="1">
          <a:spLocks noChangeArrowheads="1"/>
        </xdr:cNvSpPr>
      </xdr:nvSpPr>
      <xdr:spPr bwMode="auto">
        <a:xfrm>
          <a:off x="28270200" y="2162175"/>
          <a:ext cx="1590675" cy="1238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228600</xdr:colOff>
      <xdr:row>15</xdr:row>
      <xdr:rowOff>76200</xdr:rowOff>
    </xdr:from>
    <xdr:to>
      <xdr:col>28</xdr:col>
      <xdr:colOff>571500</xdr:colOff>
      <xdr:row>19</xdr:row>
      <xdr:rowOff>104775</xdr:rowOff>
    </xdr:to>
    <xdr:sp macro="" textlink="">
      <xdr:nvSpPr>
        <xdr:cNvPr id="7" name="Text Box 93" hidden="1"/>
        <xdr:cNvSpPr txBox="1">
          <a:spLocks noChangeArrowheads="1"/>
        </xdr:cNvSpPr>
      </xdr:nvSpPr>
      <xdr:spPr bwMode="auto">
        <a:xfrm>
          <a:off x="27746325" y="2886075"/>
          <a:ext cx="1590675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228600</xdr:colOff>
      <xdr:row>18</xdr:row>
      <xdr:rowOff>66675</xdr:rowOff>
    </xdr:from>
    <xdr:to>
      <xdr:col>28</xdr:col>
      <xdr:colOff>571500</xdr:colOff>
      <xdr:row>22</xdr:row>
      <xdr:rowOff>76200</xdr:rowOff>
    </xdr:to>
    <xdr:sp macro="" textlink="">
      <xdr:nvSpPr>
        <xdr:cNvPr id="8" name="Text Box 95" hidden="1"/>
        <xdr:cNvSpPr txBox="1">
          <a:spLocks noChangeArrowheads="1"/>
        </xdr:cNvSpPr>
      </xdr:nvSpPr>
      <xdr:spPr bwMode="auto">
        <a:xfrm>
          <a:off x="27746325" y="3429000"/>
          <a:ext cx="1590675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228600</xdr:colOff>
      <xdr:row>19</xdr:row>
      <xdr:rowOff>57150</xdr:rowOff>
    </xdr:from>
    <xdr:to>
      <xdr:col>28</xdr:col>
      <xdr:colOff>571500</xdr:colOff>
      <xdr:row>23</xdr:row>
      <xdr:rowOff>76200</xdr:rowOff>
    </xdr:to>
    <xdr:sp macro="" textlink="">
      <xdr:nvSpPr>
        <xdr:cNvPr id="9" name="Text Box 96" hidden="1"/>
        <xdr:cNvSpPr txBox="1">
          <a:spLocks noChangeArrowheads="1"/>
        </xdr:cNvSpPr>
      </xdr:nvSpPr>
      <xdr:spPr bwMode="auto">
        <a:xfrm>
          <a:off x="27746325" y="3609975"/>
          <a:ext cx="1590675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228600</xdr:colOff>
      <xdr:row>20</xdr:row>
      <xdr:rowOff>47625</xdr:rowOff>
    </xdr:from>
    <xdr:to>
      <xdr:col>28</xdr:col>
      <xdr:colOff>571500</xdr:colOff>
      <xdr:row>24</xdr:row>
      <xdr:rowOff>76200</xdr:rowOff>
    </xdr:to>
    <xdr:sp macro="" textlink="">
      <xdr:nvSpPr>
        <xdr:cNvPr id="10" name="Text Box 98" hidden="1"/>
        <xdr:cNvSpPr txBox="1">
          <a:spLocks noChangeArrowheads="1"/>
        </xdr:cNvSpPr>
      </xdr:nvSpPr>
      <xdr:spPr bwMode="auto">
        <a:xfrm>
          <a:off x="27746325" y="3790950"/>
          <a:ext cx="1590675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228600</xdr:colOff>
      <xdr:row>24</xdr:row>
      <xdr:rowOff>28575</xdr:rowOff>
    </xdr:from>
    <xdr:to>
      <xdr:col>28</xdr:col>
      <xdr:colOff>571500</xdr:colOff>
      <xdr:row>28</xdr:row>
      <xdr:rowOff>76200</xdr:rowOff>
    </xdr:to>
    <xdr:sp macro="" textlink="">
      <xdr:nvSpPr>
        <xdr:cNvPr id="11" name="Text Box 102" hidden="1"/>
        <xdr:cNvSpPr txBox="1">
          <a:spLocks noChangeArrowheads="1"/>
        </xdr:cNvSpPr>
      </xdr:nvSpPr>
      <xdr:spPr bwMode="auto">
        <a:xfrm>
          <a:off x="27746325" y="4514850"/>
          <a:ext cx="1590675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26</xdr:col>
      <xdr:colOff>219075</xdr:colOff>
      <xdr:row>24</xdr:row>
      <xdr:rowOff>133350</xdr:rowOff>
    </xdr:from>
    <xdr:to>
      <xdr:col>28</xdr:col>
      <xdr:colOff>1019175</xdr:colOff>
      <xdr:row>34</xdr:row>
      <xdr:rowOff>38100</xdr:rowOff>
    </xdr:to>
    <xdr:sp macro="" textlink="">
      <xdr:nvSpPr>
        <xdr:cNvPr id="12" name="Text Box 162" hidden="1"/>
        <xdr:cNvSpPr txBox="1">
          <a:spLocks noChangeArrowheads="1"/>
        </xdr:cNvSpPr>
      </xdr:nvSpPr>
      <xdr:spPr bwMode="auto">
        <a:xfrm>
          <a:off x="26974800" y="4619625"/>
          <a:ext cx="2809875" cy="1847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30</xdr:col>
      <xdr:colOff>542925</xdr:colOff>
      <xdr:row>19</xdr:row>
      <xdr:rowOff>123825</xdr:rowOff>
    </xdr:from>
    <xdr:to>
      <xdr:col>31</xdr:col>
      <xdr:colOff>1733550</xdr:colOff>
      <xdr:row>29</xdr:row>
      <xdr:rowOff>161925</xdr:rowOff>
    </xdr:to>
    <xdr:sp macro="" textlink="">
      <xdr:nvSpPr>
        <xdr:cNvPr id="13" name="Text Box 197" hidden="1"/>
        <xdr:cNvSpPr txBox="1">
          <a:spLocks noChangeArrowheads="1"/>
        </xdr:cNvSpPr>
      </xdr:nvSpPr>
      <xdr:spPr bwMode="auto">
        <a:xfrm>
          <a:off x="31746825" y="3676650"/>
          <a:ext cx="2381250" cy="1876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28</xdr:col>
      <xdr:colOff>942975</xdr:colOff>
      <xdr:row>21</xdr:row>
      <xdr:rowOff>66675</xdr:rowOff>
    </xdr:from>
    <xdr:to>
      <xdr:col>29</xdr:col>
      <xdr:colOff>962025</xdr:colOff>
      <xdr:row>25</xdr:row>
      <xdr:rowOff>28575</xdr:rowOff>
    </xdr:to>
    <xdr:sp macro="" textlink="">
      <xdr:nvSpPr>
        <xdr:cNvPr id="14" name="Text Box 213" hidden="1"/>
        <xdr:cNvSpPr txBox="1">
          <a:spLocks noChangeArrowheads="1"/>
        </xdr:cNvSpPr>
      </xdr:nvSpPr>
      <xdr:spPr bwMode="auto">
        <a:xfrm>
          <a:off x="29708475" y="4000500"/>
          <a:ext cx="1209675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304800</xdr:colOff>
      <xdr:row>19</xdr:row>
      <xdr:rowOff>123825</xdr:rowOff>
    </xdr:from>
    <xdr:to>
      <xdr:col>5</xdr:col>
      <xdr:colOff>0</xdr:colOff>
      <xdr:row>26</xdr:row>
      <xdr:rowOff>133350</xdr:rowOff>
    </xdr:to>
    <xdr:sp macro="" textlink="">
      <xdr:nvSpPr>
        <xdr:cNvPr id="15" name="Text Box 247" hidden="1"/>
        <xdr:cNvSpPr txBox="1">
          <a:spLocks noChangeArrowheads="1"/>
        </xdr:cNvSpPr>
      </xdr:nvSpPr>
      <xdr:spPr bwMode="auto">
        <a:xfrm>
          <a:off x="4448175" y="3676650"/>
          <a:ext cx="1952625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13</xdr:col>
      <xdr:colOff>1123950</xdr:colOff>
      <xdr:row>4</xdr:row>
      <xdr:rowOff>76200</xdr:rowOff>
    </xdr:from>
    <xdr:to>
      <xdr:col>14</xdr:col>
      <xdr:colOff>1133475</xdr:colOff>
      <xdr:row>8</xdr:row>
      <xdr:rowOff>66675</xdr:rowOff>
    </xdr:to>
    <xdr:sp macro="" textlink="">
      <xdr:nvSpPr>
        <xdr:cNvPr id="16" name="Text Box 265" hidden="1"/>
        <xdr:cNvSpPr txBox="1">
          <a:spLocks noChangeArrowheads="1"/>
        </xdr:cNvSpPr>
      </xdr:nvSpPr>
      <xdr:spPr bwMode="auto">
        <a:xfrm>
          <a:off x="16240125" y="885825"/>
          <a:ext cx="1219200" cy="72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1133475</xdr:colOff>
      <xdr:row>13</xdr:row>
      <xdr:rowOff>76200</xdr:rowOff>
    </xdr:from>
    <xdr:to>
      <xdr:col>29</xdr:col>
      <xdr:colOff>371475</xdr:colOff>
      <xdr:row>17</xdr:row>
      <xdr:rowOff>123825</xdr:rowOff>
    </xdr:to>
    <xdr:sp macro="" textlink="">
      <xdr:nvSpPr>
        <xdr:cNvPr id="17" name="Text Box 334" hidden="1"/>
        <xdr:cNvSpPr txBox="1">
          <a:spLocks noChangeArrowheads="1"/>
        </xdr:cNvSpPr>
      </xdr:nvSpPr>
      <xdr:spPr bwMode="auto">
        <a:xfrm>
          <a:off x="28651200" y="2524125"/>
          <a:ext cx="1676400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27</xdr:col>
      <xdr:colOff>1133475</xdr:colOff>
      <xdr:row>16</xdr:row>
      <xdr:rowOff>76200</xdr:rowOff>
    </xdr:from>
    <xdr:to>
      <xdr:col>29</xdr:col>
      <xdr:colOff>371475</xdr:colOff>
      <xdr:row>20</xdr:row>
      <xdr:rowOff>95250</xdr:rowOff>
    </xdr:to>
    <xdr:sp macro="" textlink="">
      <xdr:nvSpPr>
        <xdr:cNvPr id="18" name="Text Box 347" hidden="1"/>
        <xdr:cNvSpPr txBox="1">
          <a:spLocks noChangeArrowheads="1"/>
        </xdr:cNvSpPr>
      </xdr:nvSpPr>
      <xdr:spPr bwMode="auto">
        <a:xfrm>
          <a:off x="28651200" y="3067050"/>
          <a:ext cx="1676400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30</xdr:col>
      <xdr:colOff>323850</xdr:colOff>
      <xdr:row>19</xdr:row>
      <xdr:rowOff>28575</xdr:rowOff>
    </xdr:from>
    <xdr:to>
      <xdr:col>31</xdr:col>
      <xdr:colOff>2047875</xdr:colOff>
      <xdr:row>24</xdr:row>
      <xdr:rowOff>9525</xdr:rowOff>
    </xdr:to>
    <xdr:sp macro="" textlink="">
      <xdr:nvSpPr>
        <xdr:cNvPr id="19" name="Text Box 382" hidden="1"/>
        <xdr:cNvSpPr txBox="1">
          <a:spLocks noChangeArrowheads="1"/>
        </xdr:cNvSpPr>
      </xdr:nvSpPr>
      <xdr:spPr bwMode="auto">
        <a:xfrm>
          <a:off x="31527750" y="3581400"/>
          <a:ext cx="291465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n%20Utility%20Business%20Services\FY%202001\Jun%2001\Energy%20Services%20Companies-Retail\Check%20Request%20Jun%2001%20Pm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%20Ledger%20Accounting\ADI%20Vouchers\Amanda's%20ADI%20Vouchers\FY2013\January%202013\Uploaded\010-109%20MTM%20Jan-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apital%20Structure%208-31-15_Consolidat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Lists"/>
      <sheetName val="Check Request Form"/>
      <sheetName val="Sheet1"/>
    </sheetNames>
    <sheetDataSet>
      <sheetData sheetId="0" refreshError="1">
        <row r="2">
          <cell r="A2" t="str">
            <v>Atmos Exploration &amp; Production, Inc. (frmly WKGR)</v>
          </cell>
        </row>
        <row r="3">
          <cell r="A3" t="str">
            <v xml:space="preserve">Atmos Energy Marketing, LLC </v>
          </cell>
          <cell r="G3" t="str">
            <v>Meals and Ent.</v>
          </cell>
          <cell r="J3" t="str">
            <v>Separate Check and Special Handle</v>
          </cell>
          <cell r="N3" t="str">
            <v>Standard</v>
          </cell>
        </row>
        <row r="4">
          <cell r="A4" t="str">
            <v>Atmos Leasing, Inc.</v>
          </cell>
          <cell r="G4" t="str">
            <v>Travel</v>
          </cell>
          <cell r="J4" t="str">
            <v>Special Handle</v>
          </cell>
          <cell r="N4" t="str">
            <v>Recurring Payment</v>
          </cell>
        </row>
        <row r="5">
          <cell r="A5" t="str">
            <v>Atmos Storage, Inc.</v>
          </cell>
          <cell r="G5" t="str">
            <v>Lodging</v>
          </cell>
          <cell r="J5" t="str">
            <v xml:space="preserve">Separate Check </v>
          </cell>
          <cell r="N5" t="str">
            <v>One Time Payment to Vendor</v>
          </cell>
        </row>
        <row r="6">
          <cell r="A6" t="str">
            <v>Atmos Energy Corporation (Shared Scvs or Non-Reg Shared Svcs)</v>
          </cell>
          <cell r="G6" t="str">
            <v>Other Employee Exp.</v>
          </cell>
          <cell r="J6" t="str">
            <v>Other</v>
          </cell>
          <cell r="N6" t="str">
            <v>Customer Mail Refund</v>
          </cell>
        </row>
        <row r="7">
          <cell r="A7" t="str">
            <v>Atmos Energy Services, Inc.</v>
          </cell>
          <cell r="G7" t="str">
            <v>Political Activities</v>
          </cell>
          <cell r="N7" t="str">
            <v>Main Extension Contract Refund</v>
          </cell>
        </row>
        <row r="8">
          <cell r="A8" t="str">
            <v>Egasco, LLC</v>
          </cell>
          <cell r="G8" t="str">
            <v>Spousal &amp; Dep. Travel</v>
          </cell>
          <cell r="N8" t="str">
            <v>Prepayment (Exp. Advance) (no account coding)</v>
          </cell>
        </row>
        <row r="9">
          <cell r="A9" t="str">
            <v>Energas Company</v>
          </cell>
          <cell r="G9" t="str">
            <v>Personal Veh Mileage</v>
          </cell>
        </row>
        <row r="10">
          <cell r="A10" t="str">
            <v>Energas Energy ServicesTrust</v>
          </cell>
          <cell r="G10" t="str">
            <v>MEC (Main Ext. Contract)</v>
          </cell>
        </row>
        <row r="11">
          <cell r="A11" t="str">
            <v>Enertrust, Inc.(frmly Enermart, Inc )</v>
          </cell>
          <cell r="G11" t="str">
            <v>Vehicle Expense</v>
          </cell>
        </row>
        <row r="12">
          <cell r="A12" t="str">
            <v>Enermart Energy Services Trust (frmly Enermart Trust)</v>
          </cell>
        </row>
        <row r="13">
          <cell r="A13" t="str">
            <v>Greeley Gas Company</v>
          </cell>
        </row>
        <row r="14">
          <cell r="A14" t="str">
            <v>Greeley Energy Services, Inc.</v>
          </cell>
        </row>
        <row r="15">
          <cell r="A15" t="str">
            <v>Trans Louisiana Gas Company</v>
          </cell>
        </row>
        <row r="16">
          <cell r="A16" t="str">
            <v>Trans Louisiana Industrial Gas Company, Inc.(TLIG)</v>
          </cell>
        </row>
        <row r="17">
          <cell r="A17" t="str">
            <v>Trans Louisiana Energy Services, Inc.</v>
          </cell>
        </row>
        <row r="18">
          <cell r="A18" t="str">
            <v>United Cities Gas Company</v>
          </cell>
        </row>
        <row r="19">
          <cell r="A19" t="str">
            <v>United Cities Energy Services, Inc.</v>
          </cell>
        </row>
        <row r="20">
          <cell r="A20" t="str">
            <v>UCG Storage, Inc.</v>
          </cell>
        </row>
        <row r="21">
          <cell r="A21" t="str">
            <v>Western Kentucky Gas Company</v>
          </cell>
        </row>
        <row r="22">
          <cell r="A22" t="str">
            <v>Western Kentucky Energy Services, Inc.</v>
          </cell>
        </row>
        <row r="23">
          <cell r="A23" t="str">
            <v>WKG Storage, Inc.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ap Structure"/>
      <sheetName val="Consolidated Balance Detail"/>
      <sheetName val="LTD rate"/>
      <sheetName val="2260 LTDebt Discount"/>
      <sheetName val="1810 Unamort Debt exp"/>
      <sheetName val="20102"/>
      <sheetName val="20103"/>
      <sheetName val="20104"/>
      <sheetName val="20105"/>
      <sheetName val="20107"/>
      <sheetName val="20108"/>
      <sheetName val="1890 Unamort Loss on Reacq Debt"/>
      <sheetName val="June 2017"/>
      <sheetName val="March 2019"/>
    </sheetNames>
    <sheetDataSet>
      <sheetData sheetId="0"/>
      <sheetData sheetId="1">
        <row r="23">
          <cell r="D23">
            <v>2455359612.48</v>
          </cell>
        </row>
      </sheetData>
      <sheetData sheetId="2">
        <row r="11">
          <cell r="T11">
            <v>150000000</v>
          </cell>
        </row>
      </sheetData>
      <sheetData sheetId="3">
        <row r="11">
          <cell r="R11">
            <v>567875</v>
          </cell>
          <cell r="BK11">
            <v>-3687.5</v>
          </cell>
        </row>
        <row r="12">
          <cell r="R12">
            <v>0</v>
          </cell>
          <cell r="BK12">
            <v>0</v>
          </cell>
        </row>
        <row r="13">
          <cell r="R13">
            <v>-1.1959877532774499E-12</v>
          </cell>
          <cell r="BK13">
            <v>0</v>
          </cell>
        </row>
        <row r="14">
          <cell r="R14">
            <v>773511.04999999912</v>
          </cell>
          <cell r="BK14">
            <v>-3377.78</v>
          </cell>
        </row>
        <row r="15">
          <cell r="R15">
            <v>124208.43000000023</v>
          </cell>
          <cell r="BK15">
            <v>-5645.83</v>
          </cell>
        </row>
        <row r="16">
          <cell r="R16">
            <v>1105533.2699999989</v>
          </cell>
          <cell r="BK16">
            <v>-3577.78</v>
          </cell>
        </row>
        <row r="17">
          <cell r="R17">
            <v>301537.5</v>
          </cell>
          <cell r="BK17">
            <v>-7012.5</v>
          </cell>
        </row>
        <row r="18">
          <cell r="R18">
            <v>856444.48000000045</v>
          </cell>
          <cell r="BK18">
            <v>-2611.11</v>
          </cell>
        </row>
        <row r="19">
          <cell r="R19">
            <v>911277.79000000015</v>
          </cell>
          <cell r="BK19">
            <v>-2611.11</v>
          </cell>
        </row>
        <row r="20">
          <cell r="F20">
            <v>4040351.3399999994</v>
          </cell>
          <cell r="G20">
            <v>4014147.169999999</v>
          </cell>
          <cell r="H20">
            <v>4925623.6199999982</v>
          </cell>
          <cell r="I20">
            <v>4897100.0099999988</v>
          </cell>
          <cell r="J20">
            <v>4868576.3999999985</v>
          </cell>
          <cell r="K20">
            <v>4840052.7899999991</v>
          </cell>
          <cell r="L20">
            <v>4811529.1799999988</v>
          </cell>
          <cell r="M20">
            <v>4783005.5699999984</v>
          </cell>
          <cell r="N20">
            <v>4754481.959999999</v>
          </cell>
          <cell r="O20">
            <v>4725958.3499999987</v>
          </cell>
          <cell r="P20">
            <v>4697434.7399999984</v>
          </cell>
          <cell r="Q20">
            <v>4668911.129999999</v>
          </cell>
          <cell r="R20">
            <v>4640387.5199999986</v>
          </cell>
          <cell r="BK20">
            <v>-28523.61</v>
          </cell>
        </row>
      </sheetData>
      <sheetData sheetId="4">
        <row r="9">
          <cell r="AT9">
            <v>-4640.6799999999348</v>
          </cell>
          <cell r="AU9">
            <v>719306.29</v>
          </cell>
        </row>
        <row r="10">
          <cell r="AT10">
            <v>0</v>
          </cell>
          <cell r="AU10">
            <v>0</v>
          </cell>
        </row>
        <row r="11">
          <cell r="AT11">
            <v>-649.17999999999302</v>
          </cell>
          <cell r="AU11">
            <v>80036.5</v>
          </cell>
        </row>
        <row r="12">
          <cell r="AT12">
            <v>0</v>
          </cell>
          <cell r="AU12">
            <v>0</v>
          </cell>
        </row>
        <row r="13">
          <cell r="AT13">
            <v>-6265.8499999998603</v>
          </cell>
          <cell r="AU13">
            <v>1441146.84</v>
          </cell>
        </row>
        <row r="14">
          <cell r="AT14">
            <v>-18260.359999999986</v>
          </cell>
          <cell r="AU14">
            <v>401727.81</v>
          </cell>
        </row>
        <row r="15">
          <cell r="AT15">
            <v>-11993.850000000093</v>
          </cell>
          <cell r="AU15">
            <v>3706101.27</v>
          </cell>
        </row>
        <row r="16">
          <cell r="AT16">
            <v>-30868.810000000056</v>
          </cell>
          <cell r="AU16">
            <v>1327358.9099999999</v>
          </cell>
        </row>
        <row r="17">
          <cell r="AT17">
            <v>-14907.229999999516</v>
          </cell>
          <cell r="AU17">
            <v>4897024.1900000004</v>
          </cell>
        </row>
        <row r="18">
          <cell r="AT18">
            <v>-15339.510000000708</v>
          </cell>
          <cell r="AU18">
            <v>5361159.5199999996</v>
          </cell>
        </row>
        <row r="19">
          <cell r="AU19">
            <v>41580</v>
          </cell>
        </row>
        <row r="21">
          <cell r="AT21">
            <v>-102925.47000000015</v>
          </cell>
          <cell r="AU21">
            <v>17975441.329999998</v>
          </cell>
        </row>
      </sheetData>
      <sheetData sheetId="5">
        <row r="155">
          <cell r="F155">
            <v>49300.103888866361</v>
          </cell>
          <cell r="K155">
            <v>-587.25555555555547</v>
          </cell>
          <cell r="L155">
            <v>0</v>
          </cell>
          <cell r="M155">
            <v>-135068.77777777921</v>
          </cell>
          <cell r="N155">
            <v>0</v>
          </cell>
        </row>
      </sheetData>
      <sheetData sheetId="6">
        <row r="124">
          <cell r="C124">
            <v>39581.679166666669</v>
          </cell>
          <cell r="D124">
            <v>-831215.26250000345</v>
          </cell>
          <cell r="F124">
            <v>303393.57331250422</v>
          </cell>
        </row>
      </sheetData>
      <sheetData sheetId="7">
        <row r="102">
          <cell r="C102">
            <v>6477.797333333333</v>
          </cell>
          <cell r="D102">
            <v>-278545.28533333424</v>
          </cell>
          <cell r="F102">
            <v>101669.02914666715</v>
          </cell>
        </row>
      </sheetData>
      <sheetData sheetId="8">
        <row r="76">
          <cell r="C76">
            <v>55775.130555555559</v>
          </cell>
          <cell r="D76">
            <v>-17234515.341666684</v>
          </cell>
          <cell r="F76">
            <v>6290598.0997083122</v>
          </cell>
        </row>
      </sheetData>
      <sheetData sheetId="9">
        <row r="55">
          <cell r="C55">
            <v>-185071.40013888889</v>
          </cell>
          <cell r="D55">
            <v>60888490.645694338</v>
          </cell>
          <cell r="F55">
            <v>-22224299.120000042</v>
          </cell>
        </row>
      </sheetData>
      <sheetData sheetId="10">
        <row r="35">
          <cell r="C35">
            <v>37123.194444444445</v>
          </cell>
          <cell r="D35">
            <v>-12993118.05555556</v>
          </cell>
          <cell r="F35">
            <v>4742488.0902777771</v>
          </cell>
        </row>
      </sheetData>
      <sheetData sheetId="11">
        <row r="9">
          <cell r="N9">
            <v>-1680.62</v>
          </cell>
        </row>
        <row r="10">
          <cell r="N10">
            <v>-58882.81</v>
          </cell>
        </row>
        <row r="11">
          <cell r="N11">
            <v>-13988.35</v>
          </cell>
        </row>
        <row r="12">
          <cell r="N12">
            <v>-28131.73</v>
          </cell>
        </row>
        <row r="13">
          <cell r="N13">
            <v>-30228.87</v>
          </cell>
        </row>
        <row r="14">
          <cell r="N14">
            <v>-30726.59</v>
          </cell>
        </row>
        <row r="15">
          <cell r="N15">
            <v>-2819.73</v>
          </cell>
        </row>
        <row r="16">
          <cell r="N16">
            <v>-46699.79</v>
          </cell>
        </row>
        <row r="17">
          <cell r="N17">
            <v>-213158.49000000002</v>
          </cell>
        </row>
        <row r="29">
          <cell r="N29">
            <v>36973.550000000003</v>
          </cell>
        </row>
        <row r="30">
          <cell r="N30">
            <v>2531960.56</v>
          </cell>
        </row>
        <row r="31">
          <cell r="N31">
            <v>4595171.2300000004</v>
          </cell>
        </row>
        <row r="32">
          <cell r="N32">
            <v>1575376.6</v>
          </cell>
        </row>
        <row r="33">
          <cell r="N33">
            <v>2085791.93</v>
          </cell>
        </row>
        <row r="34">
          <cell r="N34">
            <v>2458127.6</v>
          </cell>
        </row>
        <row r="35">
          <cell r="N35">
            <v>73312.990000000005</v>
          </cell>
        </row>
        <row r="36">
          <cell r="N36">
            <v>3175585.62</v>
          </cell>
        </row>
        <row r="37">
          <cell r="N37">
            <v>16532300.079999998</v>
          </cell>
        </row>
      </sheetData>
      <sheetData sheetId="12">
        <row r="30">
          <cell r="B30">
            <v>-13461424.41</v>
          </cell>
        </row>
        <row r="33">
          <cell r="B33">
            <v>-4913419.9096500007</v>
          </cell>
        </row>
      </sheetData>
      <sheetData sheetId="13">
        <row r="33">
          <cell r="B33">
            <v>-69350575.00999999</v>
          </cell>
        </row>
        <row r="36">
          <cell r="B36">
            <v>-25312959.878649998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9" tint="-0.249977111117893"/>
  </sheetPr>
  <dimension ref="A1:HG447"/>
  <sheetViews>
    <sheetView tabSelected="1" view="pageBreakPreview" zoomScale="80" zoomScaleNormal="85" zoomScaleSheetLayoutView="80" workbookViewId="0">
      <pane xSplit="1" ySplit="5" topLeftCell="B6" activePane="bottomRight" state="frozen"/>
      <selection activeCell="CV12" sqref="CV12"/>
      <selection pane="topRight" activeCell="CV12" sqref="CV12"/>
      <selection pane="bottomLeft" activeCell="CV12" sqref="CV12"/>
      <selection pane="bottomRight" activeCell="B6" sqref="B6"/>
    </sheetView>
  </sheetViews>
  <sheetFormatPr defaultColWidth="10.25" defaultRowHeight="12.75"/>
  <cols>
    <col min="1" max="1" width="49" style="9" bestFit="1" customWidth="1"/>
    <col min="2" max="2" width="13.5" style="36" customWidth="1"/>
    <col min="3" max="13" width="13.5" style="9" customWidth="1"/>
    <col min="14" max="14" width="13.5" style="36" customWidth="1"/>
    <col min="15" max="25" width="13.5" style="9" customWidth="1"/>
    <col min="26" max="26" width="13.5" style="36" customWidth="1"/>
    <col min="27" max="60" width="13.5" style="9" customWidth="1"/>
    <col min="61" max="62" width="12.875" style="9" customWidth="1"/>
    <col min="63" max="73" width="13.5" style="9" customWidth="1"/>
    <col min="74" max="74" width="14.875" style="9" customWidth="1"/>
    <col min="75" max="77" width="14.125" style="9" customWidth="1"/>
    <col min="78" max="85" width="14.125" style="9" bestFit="1" customWidth="1"/>
    <col min="86" max="86" width="14.875" style="9" bestFit="1" customWidth="1"/>
    <col min="87" max="97" width="14.125" style="9" bestFit="1" customWidth="1"/>
    <col min="98" max="109" width="14.125" style="113" bestFit="1" customWidth="1"/>
    <col min="110" max="145" width="14.125" style="113" hidden="1" customWidth="1"/>
    <col min="146" max="146" width="33" style="113" hidden="1" customWidth="1"/>
    <col min="147" max="148" width="13.5" style="56" hidden="1" customWidth="1"/>
    <col min="149" max="158" width="13.5" style="9" hidden="1" customWidth="1"/>
    <col min="159" max="159" width="13.5" customWidth="1"/>
    <col min="160" max="160" width="20.75" style="8" customWidth="1"/>
    <col min="161" max="161" width="13.5" style="8" bestFit="1" customWidth="1"/>
    <col min="162" max="171" width="13.5" style="9" bestFit="1" customWidth="1"/>
    <col min="172" max="172" width="10.25" style="9" customWidth="1"/>
    <col min="173" max="173" width="9" style="8" customWidth="1"/>
    <col min="174" max="178" width="10.25" style="9" customWidth="1"/>
    <col min="179" max="182" width="11.625" customWidth="1"/>
    <col min="183" max="190" width="10.25" style="9" customWidth="1"/>
    <col min="191" max="193" width="11.625" customWidth="1"/>
    <col min="194" max="202" width="10.25" style="9" customWidth="1"/>
    <col min="203" max="204" width="11.625" customWidth="1"/>
    <col min="205" max="214" width="10.25" style="9" customWidth="1"/>
    <col min="215" max="215" width="11.625" customWidth="1"/>
    <col min="216" max="16384" width="10.25" style="9"/>
  </cols>
  <sheetData>
    <row r="1" spans="1:17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 t="s">
        <v>1</v>
      </c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5">
        <f t="shared" ref="BZ1:CM3" si="0">+BZ212-BY212</f>
        <v>0.20568000000002939</v>
      </c>
      <c r="CA1" s="5">
        <f t="shared" si="0"/>
        <v>0.41520999999994501</v>
      </c>
      <c r="CB1" s="5">
        <f t="shared" si="0"/>
        <v>0.16280999999997903</v>
      </c>
      <c r="CC1" s="5">
        <f t="shared" si="0"/>
        <v>1.0605800000000158</v>
      </c>
      <c r="CD1" s="5">
        <f t="shared" si="0"/>
        <v>0.52958000000000993</v>
      </c>
      <c r="CE1" s="5">
        <f t="shared" si="0"/>
        <v>0.1644099999999753</v>
      </c>
      <c r="CF1" s="5">
        <f t="shared" si="0"/>
        <v>0.15382000000005291</v>
      </c>
      <c r="CG1" s="5">
        <f t="shared" si="0"/>
        <v>0</v>
      </c>
      <c r="CH1" s="5">
        <f t="shared" si="0"/>
        <v>0</v>
      </c>
      <c r="CI1" s="5">
        <f t="shared" si="0"/>
        <v>133.5427526266821</v>
      </c>
      <c r="CJ1" s="5">
        <f t="shared" si="0"/>
        <v>0</v>
      </c>
      <c r="CK1" s="5">
        <f t="shared" si="0"/>
        <v>0</v>
      </c>
      <c r="CL1" s="5">
        <f t="shared" si="0"/>
        <v>3.4641440370086229</v>
      </c>
      <c r="CM1" s="5">
        <f t="shared" si="0"/>
        <v>0</v>
      </c>
      <c r="CN1" s="5">
        <f>+CN212-CM212</f>
        <v>167.0006104507903</v>
      </c>
      <c r="CO1" s="5">
        <f t="shared" ref="CO1:CT3" si="1">+CO212-CN212</f>
        <v>39.520109888873321</v>
      </c>
      <c r="CP1" s="5">
        <f t="shared" si="1"/>
        <v>0</v>
      </c>
      <c r="CQ1" s="5">
        <f t="shared" si="1"/>
        <v>0</v>
      </c>
      <c r="CR1" s="5">
        <f t="shared" si="1"/>
        <v>0</v>
      </c>
      <c r="CS1" s="5">
        <f t="shared" si="1"/>
        <v>0</v>
      </c>
      <c r="CT1" s="5">
        <f t="shared" si="1"/>
        <v>0</v>
      </c>
      <c r="CU1" s="5">
        <f>+CU212-CT212</f>
        <v>107.18413723318042</v>
      </c>
      <c r="CV1" s="5">
        <f t="shared" ref="CV1:DE3" si="2">+CV212-CU212</f>
        <v>0</v>
      </c>
      <c r="CW1" s="5">
        <f t="shared" si="2"/>
        <v>0</v>
      </c>
      <c r="CX1" s="5">
        <f t="shared" si="2"/>
        <v>3.7055881498074541</v>
      </c>
      <c r="CY1" s="5">
        <f t="shared" si="2"/>
        <v>170.89344231237862</v>
      </c>
      <c r="CZ1" s="5">
        <f t="shared" si="2"/>
        <v>0</v>
      </c>
      <c r="DA1" s="5">
        <f t="shared" si="2"/>
        <v>35.110447719425565</v>
      </c>
      <c r="DB1" s="5">
        <f t="shared" si="2"/>
        <v>0</v>
      </c>
      <c r="DC1" s="5">
        <f t="shared" si="2"/>
        <v>0</v>
      </c>
      <c r="DD1" s="5">
        <f t="shared" si="2"/>
        <v>0</v>
      </c>
      <c r="DE1" s="5">
        <f t="shared" si="2"/>
        <v>0</v>
      </c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7"/>
      <c r="ER1" s="7"/>
      <c r="ES1" s="3"/>
      <c r="ET1" s="3"/>
      <c r="EU1" s="3"/>
      <c r="EV1" s="3"/>
      <c r="EW1" s="3"/>
      <c r="EX1" s="3"/>
      <c r="EY1" s="3"/>
      <c r="EZ1" s="3"/>
      <c r="FA1" s="3"/>
      <c r="FB1" s="3"/>
    </row>
    <row r="2" spans="1:171">
      <c r="A2" s="10" t="s">
        <v>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4" t="s">
        <v>3</v>
      </c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5">
        <f t="shared" si="0"/>
        <v>2376.2525200000964</v>
      </c>
      <c r="CA2" s="5">
        <f t="shared" si="0"/>
        <v>5582.2447500000708</v>
      </c>
      <c r="CB2" s="5">
        <f t="shared" si="0"/>
        <v>2725.6586099998094</v>
      </c>
      <c r="CC2" s="5">
        <f t="shared" si="0"/>
        <v>6920.9775300002657</v>
      </c>
      <c r="CD2" s="5">
        <f t="shared" si="0"/>
        <v>5354.5965899997391</v>
      </c>
      <c r="CE2" s="5">
        <f t="shared" si="0"/>
        <v>7737.6492600007914</v>
      </c>
      <c r="CF2" s="5">
        <f t="shared" si="0"/>
        <v>1706.3675799998455</v>
      </c>
      <c r="CG2" s="5">
        <f t="shared" si="0"/>
        <v>0</v>
      </c>
      <c r="CH2" s="5">
        <f t="shared" si="0"/>
        <v>0</v>
      </c>
      <c r="CI2" s="5">
        <f t="shared" si="0"/>
        <v>26575.007772709709</v>
      </c>
      <c r="CJ2" s="5">
        <f t="shared" si="0"/>
        <v>0</v>
      </c>
      <c r="CK2" s="5">
        <f t="shared" si="0"/>
        <v>0</v>
      </c>
      <c r="CL2" s="5">
        <f t="shared" si="0"/>
        <v>689.36466336483136</v>
      </c>
      <c r="CM2" s="5">
        <f t="shared" si="0"/>
        <v>0</v>
      </c>
      <c r="CN2" s="5">
        <f>+CN213-CM213</f>
        <v>33233.121479707304</v>
      </c>
      <c r="CO2" s="5">
        <f t="shared" si="1"/>
        <v>7864.5018678857014</v>
      </c>
      <c r="CP2" s="5">
        <f t="shared" si="1"/>
        <v>0</v>
      </c>
      <c r="CQ2" s="5">
        <f t="shared" si="1"/>
        <v>0</v>
      </c>
      <c r="CR2" s="5">
        <f t="shared" si="1"/>
        <v>0</v>
      </c>
      <c r="CS2" s="5">
        <f t="shared" si="1"/>
        <v>0</v>
      </c>
      <c r="CT2" s="5">
        <f t="shared" si="1"/>
        <v>0</v>
      </c>
      <c r="CU2" s="5">
        <f>+CU213-CT213</f>
        <v>21329.643309403211</v>
      </c>
      <c r="CV2" s="5">
        <f t="shared" si="2"/>
        <v>0</v>
      </c>
      <c r="CW2" s="5">
        <f t="shared" si="2"/>
        <v>0</v>
      </c>
      <c r="CX2" s="5">
        <f t="shared" si="2"/>
        <v>737.41204181173816</v>
      </c>
      <c r="CY2" s="5">
        <f t="shared" si="2"/>
        <v>34007.795020163525</v>
      </c>
      <c r="CZ2" s="5">
        <f t="shared" si="2"/>
        <v>0</v>
      </c>
      <c r="DA2" s="5">
        <f t="shared" si="2"/>
        <v>6986.9790961658582</v>
      </c>
      <c r="DB2" s="5">
        <f t="shared" si="2"/>
        <v>0</v>
      </c>
      <c r="DC2" s="5">
        <f t="shared" si="2"/>
        <v>0</v>
      </c>
      <c r="DD2" s="5">
        <f t="shared" si="2"/>
        <v>0</v>
      </c>
      <c r="DE2" s="5">
        <f t="shared" si="2"/>
        <v>0</v>
      </c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7"/>
      <c r="ER2" s="7"/>
      <c r="ES2" s="3"/>
      <c r="ET2" s="3"/>
      <c r="EU2" s="3"/>
      <c r="EV2" s="3"/>
      <c r="EW2" s="3"/>
      <c r="EX2" s="3"/>
      <c r="EY2" s="3"/>
      <c r="EZ2" s="3"/>
      <c r="FA2" s="3"/>
      <c r="FB2" s="3"/>
    </row>
    <row r="3" spans="1:171">
      <c r="A3" s="11" t="s">
        <v>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5">
        <f t="shared" si="0"/>
        <v>13349.120919999317</v>
      </c>
      <c r="CA3" s="5">
        <f t="shared" si="0"/>
        <v>34754.836700000567</v>
      </c>
      <c r="CB3" s="5">
        <f t="shared" si="0"/>
        <v>23934.305509999394</v>
      </c>
      <c r="CC3" s="5">
        <f t="shared" si="0"/>
        <v>-17430.064209999749</v>
      </c>
      <c r="CD3" s="5">
        <f t="shared" si="0"/>
        <v>11206.109410000499</v>
      </c>
      <c r="CE3" s="5">
        <f t="shared" si="0"/>
        <v>11240.426999999676</v>
      </c>
      <c r="CF3" s="5">
        <f t="shared" si="0"/>
        <v>-21349.185889998917</v>
      </c>
      <c r="CG3" s="5">
        <f t="shared" si="0"/>
        <v>7946.6172451006714</v>
      </c>
      <c r="CH3" s="5">
        <f t="shared" si="0"/>
        <v>16305.28321100329</v>
      </c>
      <c r="CI3" s="5">
        <f t="shared" si="0"/>
        <v>-2154.9284368942026</v>
      </c>
      <c r="CJ3" s="5">
        <f t="shared" si="0"/>
        <v>49130.520259783138</v>
      </c>
      <c r="CK3" s="5">
        <f t="shared" si="0"/>
        <v>55896.856701141922</v>
      </c>
      <c r="CL3" s="5">
        <f t="shared" si="0"/>
        <v>13497.646004608367</v>
      </c>
      <c r="CM3" s="5">
        <f t="shared" si="0"/>
        <v>38352.260107521201</v>
      </c>
      <c r="CN3" s="5">
        <f>+CN214-CM214</f>
        <v>26182.228300640825</v>
      </c>
      <c r="CO3" s="5">
        <f t="shared" si="1"/>
        <v>-20347.050655560568</v>
      </c>
      <c r="CP3" s="5">
        <f t="shared" si="1"/>
        <v>12563.856075109215</v>
      </c>
      <c r="CQ3" s="5">
        <f t="shared" si="1"/>
        <v>7064.1741781672463</v>
      </c>
      <c r="CR3" s="5">
        <f t="shared" si="1"/>
        <v>-36411.554926434532</v>
      </c>
      <c r="CS3" s="5">
        <f t="shared" si="1"/>
        <v>8538.7790600394364</v>
      </c>
      <c r="CT3" s="5">
        <f t="shared" si="1"/>
        <v>17621.242752191611</v>
      </c>
      <c r="CU3" s="5">
        <f>+CU214-CT214</f>
        <v>-2152.2808527562302</v>
      </c>
      <c r="CV3" s="5">
        <f t="shared" si="2"/>
        <v>53095.724424760556</v>
      </c>
      <c r="CW3" s="5">
        <f t="shared" si="2"/>
        <v>60408.155336461728</v>
      </c>
      <c r="CX3" s="5">
        <f t="shared" si="2"/>
        <v>14501.253266892396</v>
      </c>
      <c r="CY3" s="5">
        <f t="shared" si="2"/>
        <v>41447.577248689719</v>
      </c>
      <c r="CZ3" s="5">
        <f t="shared" si="2"/>
        <v>28295.331930668326</v>
      </c>
      <c r="DA3" s="5">
        <f t="shared" si="2"/>
        <v>-22050.449001369998</v>
      </c>
      <c r="DB3" s="5">
        <f t="shared" si="2"/>
        <v>13577.854180030292</v>
      </c>
      <c r="DC3" s="5">
        <f t="shared" si="2"/>
        <v>7634.3064040276222</v>
      </c>
      <c r="DD3" s="5">
        <f t="shared" si="2"/>
        <v>-39411.480133884354</v>
      </c>
      <c r="DE3" s="5">
        <f t="shared" si="2"/>
        <v>9227.923040474765</v>
      </c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7"/>
      <c r="ER3" s="7"/>
      <c r="ES3" s="3"/>
      <c r="ET3" s="3"/>
      <c r="EU3" s="3"/>
      <c r="EV3" s="3"/>
      <c r="EW3" s="3"/>
      <c r="EX3" s="3"/>
      <c r="EY3" s="3"/>
      <c r="EZ3" s="3"/>
      <c r="FA3" s="3"/>
      <c r="FB3" s="3"/>
    </row>
    <row r="4" spans="1:171">
      <c r="A4" s="3" t="s">
        <v>5</v>
      </c>
      <c r="B4" s="2">
        <v>31</v>
      </c>
      <c r="C4" s="2">
        <v>30</v>
      </c>
      <c r="D4" s="2">
        <v>31</v>
      </c>
      <c r="E4" s="2">
        <v>31</v>
      </c>
      <c r="F4" s="2">
        <v>28</v>
      </c>
      <c r="G4" s="2">
        <v>31</v>
      </c>
      <c r="H4" s="2">
        <v>30</v>
      </c>
      <c r="I4" s="2">
        <v>31</v>
      </c>
      <c r="J4" s="2">
        <v>30</v>
      </c>
      <c r="K4" s="2">
        <v>31</v>
      </c>
      <c r="L4" s="2">
        <v>31</v>
      </c>
      <c r="M4" s="2">
        <v>30</v>
      </c>
      <c r="N4" s="2">
        <v>31</v>
      </c>
      <c r="O4" s="2">
        <v>30</v>
      </c>
      <c r="P4" s="2">
        <v>31</v>
      </c>
      <c r="Q4" s="2">
        <v>31</v>
      </c>
      <c r="R4" s="2">
        <v>28</v>
      </c>
      <c r="S4" s="2">
        <v>31</v>
      </c>
      <c r="T4" s="2">
        <v>30</v>
      </c>
      <c r="U4" s="2">
        <v>31</v>
      </c>
      <c r="V4" s="2">
        <v>30</v>
      </c>
      <c r="W4" s="2">
        <v>31</v>
      </c>
      <c r="X4" s="2">
        <v>31</v>
      </c>
      <c r="Y4" s="2">
        <v>30</v>
      </c>
      <c r="Z4" s="2">
        <v>31</v>
      </c>
      <c r="AA4" s="2">
        <v>30</v>
      </c>
      <c r="AB4" s="2">
        <v>31</v>
      </c>
      <c r="AC4" s="2">
        <v>31</v>
      </c>
      <c r="AD4" s="2">
        <v>28</v>
      </c>
      <c r="AE4" s="2">
        <v>31</v>
      </c>
      <c r="AF4" s="2">
        <v>30</v>
      </c>
      <c r="AG4" s="2">
        <v>31</v>
      </c>
      <c r="AH4" s="2">
        <v>30</v>
      </c>
      <c r="AI4" s="2">
        <v>31</v>
      </c>
      <c r="AJ4" s="2">
        <v>31</v>
      </c>
      <c r="AK4" s="2">
        <v>30</v>
      </c>
      <c r="AL4" s="2">
        <v>31</v>
      </c>
      <c r="AM4" s="2">
        <v>30</v>
      </c>
      <c r="AN4" s="2">
        <v>31</v>
      </c>
      <c r="AO4" s="2">
        <v>31</v>
      </c>
      <c r="AP4" s="2">
        <v>29</v>
      </c>
      <c r="AQ4" s="2">
        <v>31</v>
      </c>
      <c r="AR4" s="2">
        <v>30</v>
      </c>
      <c r="AS4" s="2">
        <v>31</v>
      </c>
      <c r="AT4" s="2">
        <v>30</v>
      </c>
      <c r="AU4" s="2">
        <v>31</v>
      </c>
      <c r="AV4" s="2">
        <v>31</v>
      </c>
      <c r="AW4" s="2">
        <v>30</v>
      </c>
      <c r="AX4" s="2">
        <v>31</v>
      </c>
      <c r="AY4" s="2">
        <v>30</v>
      </c>
      <c r="AZ4" s="2">
        <v>31</v>
      </c>
      <c r="BA4" s="2">
        <v>31</v>
      </c>
      <c r="BB4" s="2">
        <v>28</v>
      </c>
      <c r="BC4" s="2">
        <v>31</v>
      </c>
      <c r="BD4" s="2">
        <v>30</v>
      </c>
      <c r="BE4" s="2">
        <v>31</v>
      </c>
      <c r="BF4" s="2">
        <v>30</v>
      </c>
      <c r="BG4" s="2">
        <v>31</v>
      </c>
      <c r="BH4" s="2">
        <v>31</v>
      </c>
      <c r="BI4" s="2">
        <v>30</v>
      </c>
      <c r="BJ4" s="2">
        <v>31</v>
      </c>
      <c r="BK4" s="2">
        <v>30</v>
      </c>
      <c r="BL4" s="2">
        <v>31</v>
      </c>
      <c r="BM4" s="2">
        <v>31</v>
      </c>
      <c r="BN4" s="2">
        <v>28</v>
      </c>
      <c r="BO4" s="2">
        <v>31</v>
      </c>
      <c r="BP4" s="2">
        <v>30</v>
      </c>
      <c r="BQ4" s="2">
        <v>31</v>
      </c>
      <c r="BR4" s="2">
        <v>30</v>
      </c>
      <c r="BS4" s="2">
        <v>31</v>
      </c>
      <c r="BT4" s="2">
        <v>31</v>
      </c>
      <c r="BU4" s="2">
        <v>30</v>
      </c>
      <c r="BV4" s="2">
        <v>31</v>
      </c>
      <c r="BW4" s="2">
        <v>30</v>
      </c>
      <c r="BX4" s="2">
        <v>31</v>
      </c>
      <c r="BY4" s="2">
        <v>31</v>
      </c>
      <c r="BZ4" s="2">
        <v>28</v>
      </c>
      <c r="CA4" s="2">
        <v>31</v>
      </c>
      <c r="CB4" s="2">
        <v>30</v>
      </c>
      <c r="CC4" s="2">
        <v>31</v>
      </c>
      <c r="CD4" s="2">
        <v>30</v>
      </c>
      <c r="CE4" s="2">
        <v>31</v>
      </c>
      <c r="CF4" s="2">
        <v>31</v>
      </c>
      <c r="CG4" s="2">
        <v>30</v>
      </c>
      <c r="CH4" s="2">
        <v>31</v>
      </c>
      <c r="CI4" s="2">
        <v>30</v>
      </c>
      <c r="CJ4" s="2">
        <v>31</v>
      </c>
      <c r="CK4" s="2">
        <v>31</v>
      </c>
      <c r="CL4" s="2">
        <v>29</v>
      </c>
      <c r="CM4" s="2">
        <v>31</v>
      </c>
      <c r="CN4" s="2">
        <v>30</v>
      </c>
      <c r="CO4" s="2">
        <v>31</v>
      </c>
      <c r="CP4" s="2">
        <v>30</v>
      </c>
      <c r="CQ4" s="2">
        <v>31</v>
      </c>
      <c r="CR4" s="2">
        <v>31</v>
      </c>
      <c r="CS4" s="2">
        <v>30</v>
      </c>
      <c r="CT4" s="2">
        <v>31</v>
      </c>
      <c r="CU4" s="2">
        <v>30</v>
      </c>
      <c r="CV4" s="2">
        <v>31</v>
      </c>
      <c r="CW4" s="2">
        <v>31</v>
      </c>
      <c r="CX4" s="2">
        <v>29</v>
      </c>
      <c r="CY4" s="2">
        <v>31</v>
      </c>
      <c r="CZ4" s="2">
        <v>30</v>
      </c>
      <c r="DA4" s="2">
        <v>31</v>
      </c>
      <c r="DB4" s="2">
        <v>30</v>
      </c>
      <c r="DC4" s="2">
        <v>31</v>
      </c>
      <c r="DD4" s="2">
        <v>31</v>
      </c>
      <c r="DE4" s="2">
        <v>30</v>
      </c>
      <c r="DF4" s="2">
        <v>31</v>
      </c>
      <c r="DG4" s="2">
        <v>30</v>
      </c>
      <c r="DH4" s="2">
        <v>31</v>
      </c>
      <c r="DI4" s="2">
        <v>31</v>
      </c>
      <c r="DJ4" s="2">
        <v>29</v>
      </c>
      <c r="DK4" s="2">
        <v>31</v>
      </c>
      <c r="DL4" s="2">
        <v>30</v>
      </c>
      <c r="DM4" s="2">
        <v>31</v>
      </c>
      <c r="DN4" s="2">
        <v>30</v>
      </c>
      <c r="DO4" s="2">
        <v>31</v>
      </c>
      <c r="DP4" s="2">
        <v>31</v>
      </c>
      <c r="DQ4" s="2">
        <v>30</v>
      </c>
      <c r="DR4" s="2">
        <v>31</v>
      </c>
      <c r="DS4" s="2">
        <v>30</v>
      </c>
      <c r="DT4" s="2">
        <v>31</v>
      </c>
      <c r="DU4" s="2">
        <v>31</v>
      </c>
      <c r="DV4" s="2">
        <v>29</v>
      </c>
      <c r="DW4" s="2">
        <v>31</v>
      </c>
      <c r="DX4" s="2">
        <v>30</v>
      </c>
      <c r="DY4" s="2">
        <v>31</v>
      </c>
      <c r="DZ4" s="2">
        <v>30</v>
      </c>
      <c r="EA4" s="2">
        <v>31</v>
      </c>
      <c r="EB4" s="2">
        <v>31</v>
      </c>
      <c r="EC4" s="2">
        <v>30</v>
      </c>
      <c r="ED4" s="2">
        <v>31</v>
      </c>
      <c r="EE4" s="2">
        <v>30</v>
      </c>
      <c r="EF4" s="2">
        <v>31</v>
      </c>
      <c r="EG4" s="2">
        <v>31</v>
      </c>
      <c r="EH4" s="2">
        <v>29</v>
      </c>
      <c r="EI4" s="2">
        <v>31</v>
      </c>
      <c r="EJ4" s="2">
        <v>30</v>
      </c>
      <c r="EK4" s="2">
        <v>31</v>
      </c>
      <c r="EL4" s="2">
        <v>30</v>
      </c>
      <c r="EM4" s="2">
        <v>31</v>
      </c>
      <c r="EN4" s="2">
        <v>31</v>
      </c>
      <c r="EO4" s="2">
        <v>30</v>
      </c>
      <c r="EP4" s="2"/>
      <c r="EQ4" s="7"/>
      <c r="ER4" s="7"/>
      <c r="ES4" s="3"/>
      <c r="ET4" s="3"/>
      <c r="EU4" s="3"/>
      <c r="EV4" s="3"/>
      <c r="EW4" s="3"/>
      <c r="EX4" s="3"/>
      <c r="EY4" s="3"/>
      <c r="EZ4" s="3"/>
      <c r="FA4" s="3"/>
      <c r="FB4" s="3"/>
    </row>
    <row r="5" spans="1:171">
      <c r="B5" s="12">
        <v>39736</v>
      </c>
      <c r="C5" s="12">
        <v>39767</v>
      </c>
      <c r="D5" s="12">
        <v>39797</v>
      </c>
      <c r="E5" s="12">
        <v>39828</v>
      </c>
      <c r="F5" s="12">
        <v>39859</v>
      </c>
      <c r="G5" s="12">
        <v>39887</v>
      </c>
      <c r="H5" s="12">
        <v>39918</v>
      </c>
      <c r="I5" s="12">
        <v>39948</v>
      </c>
      <c r="J5" s="12">
        <v>39979</v>
      </c>
      <c r="K5" s="12">
        <v>40009</v>
      </c>
      <c r="L5" s="12">
        <v>40040</v>
      </c>
      <c r="M5" s="12">
        <v>40071</v>
      </c>
      <c r="N5" s="12">
        <f t="shared" ref="N5:BY5" si="3">+B5+365</f>
        <v>40101</v>
      </c>
      <c r="O5" s="12">
        <f t="shared" si="3"/>
        <v>40132</v>
      </c>
      <c r="P5" s="12">
        <f t="shared" si="3"/>
        <v>40162</v>
      </c>
      <c r="Q5" s="12">
        <f t="shared" si="3"/>
        <v>40193</v>
      </c>
      <c r="R5" s="12">
        <f t="shared" si="3"/>
        <v>40224</v>
      </c>
      <c r="S5" s="12">
        <f t="shared" si="3"/>
        <v>40252</v>
      </c>
      <c r="T5" s="12">
        <f t="shared" si="3"/>
        <v>40283</v>
      </c>
      <c r="U5" s="12">
        <f t="shared" si="3"/>
        <v>40313</v>
      </c>
      <c r="V5" s="12">
        <f t="shared" si="3"/>
        <v>40344</v>
      </c>
      <c r="W5" s="12">
        <f t="shared" si="3"/>
        <v>40374</v>
      </c>
      <c r="X5" s="12">
        <f t="shared" si="3"/>
        <v>40405</v>
      </c>
      <c r="Y5" s="12">
        <f t="shared" si="3"/>
        <v>40436</v>
      </c>
      <c r="Z5" s="12">
        <f t="shared" si="3"/>
        <v>40466</v>
      </c>
      <c r="AA5" s="12">
        <f t="shared" si="3"/>
        <v>40497</v>
      </c>
      <c r="AB5" s="12">
        <f t="shared" si="3"/>
        <v>40527</v>
      </c>
      <c r="AC5" s="12">
        <f t="shared" si="3"/>
        <v>40558</v>
      </c>
      <c r="AD5" s="12">
        <f t="shared" si="3"/>
        <v>40589</v>
      </c>
      <c r="AE5" s="12">
        <f t="shared" si="3"/>
        <v>40617</v>
      </c>
      <c r="AF5" s="12">
        <f t="shared" si="3"/>
        <v>40648</v>
      </c>
      <c r="AG5" s="12">
        <f t="shared" si="3"/>
        <v>40678</v>
      </c>
      <c r="AH5" s="12">
        <f t="shared" si="3"/>
        <v>40709</v>
      </c>
      <c r="AI5" s="12">
        <f t="shared" si="3"/>
        <v>40739</v>
      </c>
      <c r="AJ5" s="12">
        <f t="shared" si="3"/>
        <v>40770</v>
      </c>
      <c r="AK5" s="12">
        <f t="shared" si="3"/>
        <v>40801</v>
      </c>
      <c r="AL5" s="12">
        <f t="shared" si="3"/>
        <v>40831</v>
      </c>
      <c r="AM5" s="12">
        <f t="shared" si="3"/>
        <v>40862</v>
      </c>
      <c r="AN5" s="12">
        <f t="shared" si="3"/>
        <v>40892</v>
      </c>
      <c r="AO5" s="12">
        <f t="shared" si="3"/>
        <v>40923</v>
      </c>
      <c r="AP5" s="12">
        <f t="shared" si="3"/>
        <v>40954</v>
      </c>
      <c r="AQ5" s="12">
        <f t="shared" si="3"/>
        <v>40982</v>
      </c>
      <c r="AR5" s="12">
        <f t="shared" si="3"/>
        <v>41013</v>
      </c>
      <c r="AS5" s="12">
        <f t="shared" si="3"/>
        <v>41043</v>
      </c>
      <c r="AT5" s="12">
        <f t="shared" si="3"/>
        <v>41074</v>
      </c>
      <c r="AU5" s="12">
        <f t="shared" si="3"/>
        <v>41104</v>
      </c>
      <c r="AV5" s="12">
        <f t="shared" si="3"/>
        <v>41135</v>
      </c>
      <c r="AW5" s="12">
        <f t="shared" si="3"/>
        <v>41166</v>
      </c>
      <c r="AX5" s="12">
        <f t="shared" si="3"/>
        <v>41196</v>
      </c>
      <c r="AY5" s="12">
        <f t="shared" si="3"/>
        <v>41227</v>
      </c>
      <c r="AZ5" s="12">
        <f t="shared" si="3"/>
        <v>41257</v>
      </c>
      <c r="BA5" s="12">
        <f t="shared" si="3"/>
        <v>41288</v>
      </c>
      <c r="BB5" s="12">
        <f t="shared" si="3"/>
        <v>41319</v>
      </c>
      <c r="BC5" s="12">
        <f t="shared" si="3"/>
        <v>41347</v>
      </c>
      <c r="BD5" s="12">
        <f t="shared" si="3"/>
        <v>41378</v>
      </c>
      <c r="BE5" s="12">
        <f t="shared" si="3"/>
        <v>41408</v>
      </c>
      <c r="BF5" s="12">
        <f t="shared" si="3"/>
        <v>41439</v>
      </c>
      <c r="BG5" s="12">
        <f t="shared" si="3"/>
        <v>41469</v>
      </c>
      <c r="BH5" s="12">
        <f t="shared" si="3"/>
        <v>41500</v>
      </c>
      <c r="BI5" s="12">
        <f t="shared" si="3"/>
        <v>41531</v>
      </c>
      <c r="BJ5" s="12">
        <f t="shared" si="3"/>
        <v>41561</v>
      </c>
      <c r="BK5" s="12">
        <f t="shared" si="3"/>
        <v>41592</v>
      </c>
      <c r="BL5" s="12">
        <f t="shared" si="3"/>
        <v>41622</v>
      </c>
      <c r="BM5" s="12">
        <f t="shared" si="3"/>
        <v>41653</v>
      </c>
      <c r="BN5" s="12">
        <f t="shared" si="3"/>
        <v>41684</v>
      </c>
      <c r="BO5" s="12">
        <f t="shared" si="3"/>
        <v>41712</v>
      </c>
      <c r="BP5" s="12">
        <f t="shared" si="3"/>
        <v>41743</v>
      </c>
      <c r="BQ5" s="12">
        <f t="shared" si="3"/>
        <v>41773</v>
      </c>
      <c r="BR5" s="12">
        <f t="shared" si="3"/>
        <v>41804</v>
      </c>
      <c r="BS5" s="12">
        <f t="shared" si="3"/>
        <v>41834</v>
      </c>
      <c r="BT5" s="12">
        <f t="shared" si="3"/>
        <v>41865</v>
      </c>
      <c r="BU5" s="12">
        <f t="shared" si="3"/>
        <v>41896</v>
      </c>
      <c r="BV5" s="12">
        <f t="shared" si="3"/>
        <v>41926</v>
      </c>
      <c r="BW5" s="12">
        <f t="shared" si="3"/>
        <v>41957</v>
      </c>
      <c r="BX5" s="12">
        <f t="shared" si="3"/>
        <v>41987</v>
      </c>
      <c r="BY5" s="12">
        <f t="shared" si="3"/>
        <v>42018</v>
      </c>
      <c r="BZ5" s="13">
        <f t="shared" ref="BZ5:EK5" si="4">+BN5+365</f>
        <v>42049</v>
      </c>
      <c r="CA5" s="13">
        <f t="shared" si="4"/>
        <v>42077</v>
      </c>
      <c r="CB5" s="13">
        <f t="shared" si="4"/>
        <v>42108</v>
      </c>
      <c r="CC5" s="13">
        <f t="shared" si="4"/>
        <v>42138</v>
      </c>
      <c r="CD5" s="13">
        <f t="shared" si="4"/>
        <v>42169</v>
      </c>
      <c r="CE5" s="13">
        <f t="shared" si="4"/>
        <v>42199</v>
      </c>
      <c r="CF5" s="13">
        <f t="shared" si="4"/>
        <v>42230</v>
      </c>
      <c r="CG5" s="13">
        <f t="shared" si="4"/>
        <v>42261</v>
      </c>
      <c r="CH5" s="13">
        <f t="shared" si="4"/>
        <v>42291</v>
      </c>
      <c r="CI5" s="13">
        <f t="shared" si="4"/>
        <v>42322</v>
      </c>
      <c r="CJ5" s="13">
        <f t="shared" si="4"/>
        <v>42352</v>
      </c>
      <c r="CK5" s="13">
        <f t="shared" si="4"/>
        <v>42383</v>
      </c>
      <c r="CL5" s="13">
        <f t="shared" si="4"/>
        <v>42414</v>
      </c>
      <c r="CM5" s="12">
        <f t="shared" si="4"/>
        <v>42442</v>
      </c>
      <c r="CN5" s="12">
        <f t="shared" si="4"/>
        <v>42473</v>
      </c>
      <c r="CO5" s="12">
        <f t="shared" si="4"/>
        <v>42503</v>
      </c>
      <c r="CP5" s="14">
        <f t="shared" si="4"/>
        <v>42534</v>
      </c>
      <c r="CQ5" s="14">
        <f t="shared" si="4"/>
        <v>42564</v>
      </c>
      <c r="CR5" s="14">
        <f t="shared" si="4"/>
        <v>42595</v>
      </c>
      <c r="CS5" s="14">
        <f t="shared" si="4"/>
        <v>42626</v>
      </c>
      <c r="CT5" s="14">
        <f t="shared" si="4"/>
        <v>42656</v>
      </c>
      <c r="CU5" s="14">
        <f t="shared" si="4"/>
        <v>42687</v>
      </c>
      <c r="CV5" s="14">
        <f t="shared" si="4"/>
        <v>42717</v>
      </c>
      <c r="CW5" s="14">
        <f t="shared" si="4"/>
        <v>42748</v>
      </c>
      <c r="CX5" s="14">
        <f t="shared" si="4"/>
        <v>42779</v>
      </c>
      <c r="CY5" s="14">
        <f t="shared" si="4"/>
        <v>42807</v>
      </c>
      <c r="CZ5" s="14">
        <f t="shared" si="4"/>
        <v>42838</v>
      </c>
      <c r="DA5" s="14">
        <f t="shared" si="4"/>
        <v>42868</v>
      </c>
      <c r="DB5" s="12">
        <f t="shared" si="4"/>
        <v>42899</v>
      </c>
      <c r="DC5" s="12">
        <f t="shared" si="4"/>
        <v>42929</v>
      </c>
      <c r="DD5" s="12">
        <f t="shared" si="4"/>
        <v>42960</v>
      </c>
      <c r="DE5" s="12">
        <f t="shared" si="4"/>
        <v>42991</v>
      </c>
      <c r="DF5" s="12">
        <f t="shared" si="4"/>
        <v>43021</v>
      </c>
      <c r="DG5" s="12">
        <f t="shared" si="4"/>
        <v>43052</v>
      </c>
      <c r="DH5" s="12">
        <f t="shared" si="4"/>
        <v>43082</v>
      </c>
      <c r="DI5" s="12">
        <f t="shared" si="4"/>
        <v>43113</v>
      </c>
      <c r="DJ5" s="12">
        <f t="shared" si="4"/>
        <v>43144</v>
      </c>
      <c r="DK5" s="12">
        <f t="shared" si="4"/>
        <v>43172</v>
      </c>
      <c r="DL5" s="12">
        <f t="shared" si="4"/>
        <v>43203</v>
      </c>
      <c r="DM5" s="12">
        <f t="shared" si="4"/>
        <v>43233</v>
      </c>
      <c r="DN5" s="12">
        <f t="shared" si="4"/>
        <v>43264</v>
      </c>
      <c r="DO5" s="12">
        <f t="shared" si="4"/>
        <v>43294</v>
      </c>
      <c r="DP5" s="12">
        <f t="shared" si="4"/>
        <v>43325</v>
      </c>
      <c r="DQ5" s="12">
        <f t="shared" si="4"/>
        <v>43356</v>
      </c>
      <c r="DR5" s="12">
        <f t="shared" si="4"/>
        <v>43386</v>
      </c>
      <c r="DS5" s="12">
        <f t="shared" si="4"/>
        <v>43417</v>
      </c>
      <c r="DT5" s="12">
        <f t="shared" si="4"/>
        <v>43447</v>
      </c>
      <c r="DU5" s="12">
        <f t="shared" si="4"/>
        <v>43478</v>
      </c>
      <c r="DV5" s="12">
        <f t="shared" si="4"/>
        <v>43509</v>
      </c>
      <c r="DW5" s="12">
        <f t="shared" si="4"/>
        <v>43537</v>
      </c>
      <c r="DX5" s="12">
        <f t="shared" si="4"/>
        <v>43568</v>
      </c>
      <c r="DY5" s="12">
        <f t="shared" si="4"/>
        <v>43598</v>
      </c>
      <c r="DZ5" s="12">
        <f t="shared" si="4"/>
        <v>43629</v>
      </c>
      <c r="EA5" s="12">
        <f t="shared" si="4"/>
        <v>43659</v>
      </c>
      <c r="EB5" s="12">
        <f t="shared" si="4"/>
        <v>43690</v>
      </c>
      <c r="EC5" s="12">
        <f t="shared" si="4"/>
        <v>43721</v>
      </c>
      <c r="ED5" s="12">
        <f t="shared" si="4"/>
        <v>43751</v>
      </c>
      <c r="EE5" s="12">
        <f t="shared" si="4"/>
        <v>43782</v>
      </c>
      <c r="EF5" s="12">
        <f t="shared" si="4"/>
        <v>43812</v>
      </c>
      <c r="EG5" s="12">
        <f t="shared" si="4"/>
        <v>43843</v>
      </c>
      <c r="EH5" s="12">
        <f t="shared" si="4"/>
        <v>43874</v>
      </c>
      <c r="EI5" s="12">
        <f t="shared" si="4"/>
        <v>43902</v>
      </c>
      <c r="EJ5" s="12">
        <f t="shared" si="4"/>
        <v>43933</v>
      </c>
      <c r="EK5" s="12">
        <f t="shared" si="4"/>
        <v>43963</v>
      </c>
      <c r="EL5" s="12">
        <f t="shared" ref="EL5:EO5" si="5">+DZ5+365</f>
        <v>43994</v>
      </c>
      <c r="EM5" s="12">
        <f t="shared" si="5"/>
        <v>44024</v>
      </c>
      <c r="EN5" s="12">
        <f t="shared" si="5"/>
        <v>44055</v>
      </c>
      <c r="EO5" s="12">
        <f t="shared" si="5"/>
        <v>44086</v>
      </c>
      <c r="EP5" s="12"/>
      <c r="EQ5" s="15" t="s">
        <v>6</v>
      </c>
      <c r="ER5" s="15" t="s">
        <v>7</v>
      </c>
      <c r="ES5" s="15" t="s">
        <v>8</v>
      </c>
      <c r="ET5" s="15" t="s">
        <v>9</v>
      </c>
      <c r="EU5" s="15" t="s">
        <v>10</v>
      </c>
      <c r="EV5" s="15" t="s">
        <v>11</v>
      </c>
      <c r="EW5" s="15" t="s">
        <v>12</v>
      </c>
      <c r="EX5" s="15" t="s">
        <v>13</v>
      </c>
      <c r="EY5" s="15" t="s">
        <v>14</v>
      </c>
      <c r="EZ5" s="15" t="s">
        <v>15</v>
      </c>
      <c r="FA5" s="15" t="s">
        <v>16</v>
      </c>
      <c r="FB5" s="15" t="s">
        <v>17</v>
      </c>
      <c r="FD5" s="16">
        <v>2009</v>
      </c>
      <c r="FE5" s="16">
        <f>+FD5+1</f>
        <v>2010</v>
      </c>
      <c r="FF5" s="16">
        <f t="shared" ref="FF5:FK5" si="6">+FE5+1</f>
        <v>2011</v>
      </c>
      <c r="FG5" s="16">
        <f t="shared" si="6"/>
        <v>2012</v>
      </c>
      <c r="FH5" s="16">
        <f t="shared" si="6"/>
        <v>2013</v>
      </c>
      <c r="FI5" s="16">
        <f t="shared" si="6"/>
        <v>2014</v>
      </c>
      <c r="FJ5" s="16">
        <f t="shared" si="6"/>
        <v>2015</v>
      </c>
      <c r="FK5" s="16">
        <f t="shared" si="6"/>
        <v>2016</v>
      </c>
      <c r="FL5" s="16">
        <f>+FK5+1</f>
        <v>2017</v>
      </c>
      <c r="FM5" s="16">
        <f>+FL5+1</f>
        <v>2018</v>
      </c>
      <c r="FN5" s="16">
        <f>+FM5+1</f>
        <v>2019</v>
      </c>
      <c r="FO5" s="16">
        <f>+FN5+1</f>
        <v>2020</v>
      </c>
    </row>
    <row r="6" spans="1:171">
      <c r="A6" s="17" t="s">
        <v>18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</row>
    <row r="7" spans="1:171">
      <c r="A7" s="18" t="s">
        <v>19</v>
      </c>
      <c r="B7" s="19">
        <f t="shared" ref="B7:B17" si="7">B61*B103*B142/360</f>
        <v>9597.1166666666686</v>
      </c>
      <c r="C7" s="20">
        <f t="shared" ref="C7:AQ16" si="8">B61*B103*C142/360+C61*C103*(30-C142)/360</f>
        <v>9597.1166666666686</v>
      </c>
      <c r="D7" s="20">
        <f t="shared" si="8"/>
        <v>9597.1166666666686</v>
      </c>
      <c r="E7" s="20">
        <f t="shared" si="8"/>
        <v>9597.1166666666686</v>
      </c>
      <c r="F7" s="20">
        <f t="shared" si="8"/>
        <v>9597.1166666666686</v>
      </c>
      <c r="G7" s="20">
        <f t="shared" si="8"/>
        <v>9597.1166666666686</v>
      </c>
      <c r="H7" s="20">
        <f t="shared" si="8"/>
        <v>9597.1166666666686</v>
      </c>
      <c r="I7" s="20">
        <f t="shared" si="8"/>
        <v>9597.1166666666686</v>
      </c>
      <c r="J7" s="20">
        <f t="shared" si="8"/>
        <v>9597.1166666666686</v>
      </c>
      <c r="K7" s="20">
        <f t="shared" si="8"/>
        <v>9597.1166666666686</v>
      </c>
      <c r="L7" s="20">
        <f t="shared" si="8"/>
        <v>9597.1166666666686</v>
      </c>
      <c r="M7" s="20">
        <f t="shared" si="8"/>
        <v>9597.1166666666686</v>
      </c>
      <c r="N7" s="20">
        <f t="shared" si="8"/>
        <v>9597.1166666666686</v>
      </c>
      <c r="O7" s="20">
        <f t="shared" si="8"/>
        <v>9597.1166666666686</v>
      </c>
      <c r="P7" s="20">
        <f t="shared" si="8"/>
        <v>9597.1166666666686</v>
      </c>
      <c r="Q7" s="20">
        <f t="shared" si="8"/>
        <v>9597.1166666666686</v>
      </c>
      <c r="R7" s="20">
        <f t="shared" si="8"/>
        <v>9597.1166666666686</v>
      </c>
      <c r="S7" s="20">
        <f t="shared" si="8"/>
        <v>9597.1166666666686</v>
      </c>
      <c r="T7" s="20">
        <f t="shared" si="8"/>
        <v>9597.1166666666686</v>
      </c>
      <c r="U7" s="20">
        <f t="shared" si="8"/>
        <v>9597.1166666666686</v>
      </c>
      <c r="V7" s="20">
        <f t="shared" si="8"/>
        <v>9597.1166666666686</v>
      </c>
      <c r="W7" s="20">
        <f t="shared" si="8"/>
        <v>9597.1166666666686</v>
      </c>
      <c r="X7" s="20">
        <f t="shared" si="8"/>
        <v>9597.1166666666686</v>
      </c>
      <c r="Y7" s="20">
        <f t="shared" si="8"/>
        <v>9597.1166666666686</v>
      </c>
      <c r="Z7" s="20">
        <f t="shared" si="8"/>
        <v>9597.1166666666686</v>
      </c>
      <c r="AA7" s="20">
        <f t="shared" si="8"/>
        <v>9597.1166666666686</v>
      </c>
      <c r="AB7" s="20">
        <f t="shared" si="8"/>
        <v>9597.1166666666686</v>
      </c>
      <c r="AC7" s="20">
        <f t="shared" si="8"/>
        <v>9597.1166666666686</v>
      </c>
      <c r="AD7" s="20">
        <f t="shared" si="8"/>
        <v>9597.1166666666686</v>
      </c>
      <c r="AE7" s="20">
        <f t="shared" si="8"/>
        <v>9597.1166666666686</v>
      </c>
      <c r="AF7" s="20">
        <f t="shared" si="8"/>
        <v>9597.1166666666686</v>
      </c>
      <c r="AG7" s="20">
        <f t="shared" si="8"/>
        <v>9597.1166666666686</v>
      </c>
      <c r="AH7" s="20">
        <f t="shared" si="8"/>
        <v>9597.1166666666686</v>
      </c>
      <c r="AI7" s="20">
        <f t="shared" si="8"/>
        <v>9597.1166666666686</v>
      </c>
      <c r="AJ7" s="20">
        <f t="shared" si="8"/>
        <v>9597.1166666666686</v>
      </c>
      <c r="AK7" s="20">
        <f t="shared" si="8"/>
        <v>9597.1166666666686</v>
      </c>
      <c r="AL7" s="20">
        <f t="shared" si="8"/>
        <v>9597.1166666666686</v>
      </c>
      <c r="AM7" s="20">
        <f t="shared" si="8"/>
        <v>9597.1166666666686</v>
      </c>
      <c r="AN7" s="20">
        <f t="shared" si="8"/>
        <v>9597.1166666666686</v>
      </c>
      <c r="AO7" s="20">
        <f t="shared" si="8"/>
        <v>0</v>
      </c>
      <c r="AP7" s="20">
        <f t="shared" si="8"/>
        <v>0</v>
      </c>
      <c r="AQ7" s="20">
        <f t="shared" si="8"/>
        <v>0</v>
      </c>
      <c r="AR7" s="20">
        <f>AQ61*AQ103*AR142/360+AR61*AR103*(30-AR142)/360</f>
        <v>0</v>
      </c>
      <c r="AS7" s="20">
        <f t="shared" ref="AS7:DD11" si="9">AR61*AR103*AS142/360+AS61*AS103*(30-AS142)/360</f>
        <v>0</v>
      </c>
      <c r="AT7" s="20">
        <f t="shared" si="9"/>
        <v>0</v>
      </c>
      <c r="AU7" s="20">
        <f t="shared" si="9"/>
        <v>0</v>
      </c>
      <c r="AV7" s="20">
        <f t="shared" si="9"/>
        <v>0</v>
      </c>
      <c r="AW7" s="20">
        <f t="shared" si="9"/>
        <v>0</v>
      </c>
      <c r="AX7" s="20">
        <f t="shared" si="9"/>
        <v>0</v>
      </c>
      <c r="AY7" s="20">
        <f t="shared" si="9"/>
        <v>0</v>
      </c>
      <c r="AZ7" s="20">
        <f t="shared" si="9"/>
        <v>0</v>
      </c>
      <c r="BA7" s="20">
        <f t="shared" si="9"/>
        <v>0</v>
      </c>
      <c r="BB7" s="20">
        <f t="shared" si="9"/>
        <v>0</v>
      </c>
      <c r="BC7" s="20">
        <f t="shared" si="9"/>
        <v>0</v>
      </c>
      <c r="BD7" s="20">
        <f t="shared" si="9"/>
        <v>0</v>
      </c>
      <c r="BE7" s="20">
        <f t="shared" si="9"/>
        <v>0</v>
      </c>
      <c r="BF7" s="20">
        <f t="shared" si="9"/>
        <v>0</v>
      </c>
      <c r="BG7" s="20">
        <f t="shared" si="9"/>
        <v>0</v>
      </c>
      <c r="BH7" s="20">
        <f t="shared" si="9"/>
        <v>0</v>
      </c>
      <c r="BI7" s="20">
        <f t="shared" si="9"/>
        <v>0</v>
      </c>
      <c r="BJ7" s="20">
        <f t="shared" si="9"/>
        <v>0</v>
      </c>
      <c r="BK7" s="20">
        <f t="shared" si="9"/>
        <v>0</v>
      </c>
      <c r="BL7" s="20">
        <f t="shared" si="9"/>
        <v>0</v>
      </c>
      <c r="BM7" s="20">
        <f t="shared" si="9"/>
        <v>0</v>
      </c>
      <c r="BN7" s="20">
        <f t="shared" si="9"/>
        <v>0</v>
      </c>
      <c r="BO7" s="20">
        <f t="shared" si="9"/>
        <v>0</v>
      </c>
      <c r="BP7" s="20">
        <f t="shared" si="9"/>
        <v>0</v>
      </c>
      <c r="BQ7" s="20">
        <f t="shared" si="9"/>
        <v>0</v>
      </c>
      <c r="BR7" s="20">
        <f t="shared" si="9"/>
        <v>0</v>
      </c>
      <c r="BS7" s="20">
        <f t="shared" si="9"/>
        <v>0</v>
      </c>
      <c r="BT7" s="20">
        <f t="shared" si="9"/>
        <v>0</v>
      </c>
      <c r="BU7" s="20">
        <f t="shared" si="9"/>
        <v>0</v>
      </c>
      <c r="BV7" s="20">
        <f t="shared" si="9"/>
        <v>0</v>
      </c>
      <c r="BW7" s="20">
        <f t="shared" si="9"/>
        <v>0</v>
      </c>
      <c r="BX7" s="20">
        <f t="shared" si="9"/>
        <v>0</v>
      </c>
      <c r="BY7" s="20">
        <f t="shared" si="9"/>
        <v>0</v>
      </c>
      <c r="BZ7" s="20">
        <f t="shared" si="9"/>
        <v>0</v>
      </c>
      <c r="CA7" s="20">
        <f t="shared" si="9"/>
        <v>0</v>
      </c>
      <c r="CB7" s="20">
        <f t="shared" si="9"/>
        <v>0</v>
      </c>
      <c r="CC7" s="20">
        <f t="shared" si="9"/>
        <v>0</v>
      </c>
      <c r="CD7" s="20">
        <f t="shared" si="9"/>
        <v>0</v>
      </c>
      <c r="CE7" s="20">
        <f t="shared" si="9"/>
        <v>0</v>
      </c>
      <c r="CF7" s="20">
        <f t="shared" si="9"/>
        <v>0</v>
      </c>
      <c r="CG7" s="20">
        <f t="shared" si="9"/>
        <v>0</v>
      </c>
      <c r="CH7" s="20">
        <f t="shared" si="9"/>
        <v>0</v>
      </c>
      <c r="CI7" s="20">
        <f t="shared" si="9"/>
        <v>0</v>
      </c>
      <c r="CJ7" s="20">
        <f t="shared" si="9"/>
        <v>0</v>
      </c>
      <c r="CK7" s="20">
        <f t="shared" si="9"/>
        <v>0</v>
      </c>
      <c r="CL7" s="20">
        <f t="shared" si="9"/>
        <v>0</v>
      </c>
      <c r="CM7" s="20">
        <f t="shared" si="9"/>
        <v>0</v>
      </c>
      <c r="CN7" s="20">
        <f t="shared" si="9"/>
        <v>0</v>
      </c>
      <c r="CO7" s="20">
        <f t="shared" si="9"/>
        <v>0</v>
      </c>
      <c r="CP7" s="20">
        <f t="shared" si="9"/>
        <v>0</v>
      </c>
      <c r="CQ7" s="20">
        <f t="shared" si="9"/>
        <v>0</v>
      </c>
      <c r="CR7" s="20">
        <f t="shared" si="9"/>
        <v>0</v>
      </c>
      <c r="CS7" s="20">
        <f t="shared" si="9"/>
        <v>0</v>
      </c>
      <c r="CT7" s="20">
        <f t="shared" si="9"/>
        <v>0</v>
      </c>
      <c r="CU7" s="20">
        <f t="shared" si="9"/>
        <v>0</v>
      </c>
      <c r="CV7" s="20">
        <f t="shared" si="9"/>
        <v>0</v>
      </c>
      <c r="CW7" s="20">
        <f t="shared" si="9"/>
        <v>0</v>
      </c>
      <c r="CX7" s="20">
        <f t="shared" si="9"/>
        <v>0</v>
      </c>
      <c r="CY7" s="20">
        <f t="shared" si="9"/>
        <v>0</v>
      </c>
      <c r="CZ7" s="20">
        <f t="shared" si="9"/>
        <v>0</v>
      </c>
      <c r="DA7" s="20">
        <f t="shared" si="9"/>
        <v>0</v>
      </c>
      <c r="DB7" s="20">
        <f t="shared" si="9"/>
        <v>0</v>
      </c>
      <c r="DC7" s="20">
        <f t="shared" si="9"/>
        <v>0</v>
      </c>
      <c r="DD7" s="20">
        <f t="shared" si="9"/>
        <v>0</v>
      </c>
      <c r="DE7" s="20">
        <f t="shared" ref="CT7:EO12" si="10">DD61*DD103*DE142/360+DE61*DE103*(30-DE142)/360</f>
        <v>0</v>
      </c>
      <c r="DF7" s="20">
        <f t="shared" si="10"/>
        <v>0</v>
      </c>
      <c r="DG7" s="20">
        <f t="shared" si="10"/>
        <v>0</v>
      </c>
      <c r="DH7" s="20">
        <f t="shared" si="10"/>
        <v>0</v>
      </c>
      <c r="DI7" s="20">
        <f t="shared" si="10"/>
        <v>0</v>
      </c>
      <c r="DJ7" s="20">
        <f t="shared" si="10"/>
        <v>0</v>
      </c>
      <c r="DK7" s="20">
        <f t="shared" si="10"/>
        <v>0</v>
      </c>
      <c r="DL7" s="20">
        <f t="shared" si="10"/>
        <v>0</v>
      </c>
      <c r="DM7" s="20">
        <f t="shared" si="10"/>
        <v>0</v>
      </c>
      <c r="DN7" s="20">
        <f t="shared" si="10"/>
        <v>0</v>
      </c>
      <c r="DO7" s="20">
        <f t="shared" si="10"/>
        <v>0</v>
      </c>
      <c r="DP7" s="20">
        <f t="shared" si="10"/>
        <v>0</v>
      </c>
      <c r="DQ7" s="20">
        <f t="shared" si="10"/>
        <v>0</v>
      </c>
      <c r="DR7" s="20">
        <f t="shared" si="10"/>
        <v>0</v>
      </c>
      <c r="DS7" s="20">
        <f t="shared" si="10"/>
        <v>0</v>
      </c>
      <c r="DT7" s="20">
        <f t="shared" si="10"/>
        <v>0</v>
      </c>
      <c r="DU7" s="20">
        <f t="shared" si="10"/>
        <v>0</v>
      </c>
      <c r="DV7" s="20">
        <f t="shared" si="10"/>
        <v>0</v>
      </c>
      <c r="DW7" s="20">
        <f t="shared" si="10"/>
        <v>0</v>
      </c>
      <c r="DX7" s="20">
        <f t="shared" si="10"/>
        <v>0</v>
      </c>
      <c r="DY7" s="20">
        <f t="shared" si="10"/>
        <v>0</v>
      </c>
      <c r="DZ7" s="20">
        <f t="shared" si="10"/>
        <v>0</v>
      </c>
      <c r="EA7" s="20">
        <f t="shared" si="10"/>
        <v>0</v>
      </c>
      <c r="EB7" s="20">
        <f t="shared" si="10"/>
        <v>0</v>
      </c>
      <c r="EC7" s="20">
        <f t="shared" si="10"/>
        <v>0</v>
      </c>
      <c r="ED7" s="20">
        <f t="shared" si="10"/>
        <v>0</v>
      </c>
      <c r="EE7" s="20">
        <f t="shared" si="10"/>
        <v>0</v>
      </c>
      <c r="EF7" s="20">
        <f t="shared" si="10"/>
        <v>0</v>
      </c>
      <c r="EG7" s="20">
        <f t="shared" si="10"/>
        <v>0</v>
      </c>
      <c r="EH7" s="20">
        <f t="shared" si="10"/>
        <v>0</v>
      </c>
      <c r="EI7" s="20">
        <f t="shared" si="10"/>
        <v>0</v>
      </c>
      <c r="EJ7" s="20">
        <f t="shared" si="10"/>
        <v>0</v>
      </c>
      <c r="EK7" s="20">
        <f t="shared" si="10"/>
        <v>0</v>
      </c>
      <c r="EL7" s="20">
        <f t="shared" si="10"/>
        <v>0</v>
      </c>
      <c r="EM7" s="20">
        <f t="shared" si="10"/>
        <v>0</v>
      </c>
      <c r="EN7" s="20">
        <f t="shared" si="10"/>
        <v>0</v>
      </c>
      <c r="EO7" s="20">
        <f t="shared" si="10"/>
        <v>0</v>
      </c>
      <c r="EP7" s="20"/>
      <c r="EQ7" s="21">
        <f>SUM(B7:M7)</f>
        <v>115165.40000000002</v>
      </c>
      <c r="ER7" s="21">
        <f>SUM(N7:Y7)</f>
        <v>115165.40000000002</v>
      </c>
      <c r="ES7" s="21">
        <f>SUM(Z7:AK7)</f>
        <v>115165.40000000002</v>
      </c>
      <c r="ET7" s="21">
        <f>SUM(AL7:AW7)</f>
        <v>28791.350000000006</v>
      </c>
      <c r="EU7" s="21">
        <f>SUM(AX7:BI7)</f>
        <v>0</v>
      </c>
      <c r="EV7" s="21">
        <f>SUM(BJ7:BU7)</f>
        <v>0</v>
      </c>
      <c r="EW7" s="21">
        <f>SUM(BV7:CG7)</f>
        <v>0</v>
      </c>
      <c r="EX7" s="21">
        <f>SUM(CH7:CS7)</f>
        <v>0</v>
      </c>
      <c r="EY7" s="21">
        <f t="shared" ref="EY7:EY17" si="11">SUM(CT7:DE7)</f>
        <v>0</v>
      </c>
      <c r="EZ7" s="21">
        <f t="shared" ref="EZ7:EZ17" si="12">SUM(DF7:DQ7)</f>
        <v>0</v>
      </c>
      <c r="FA7" s="21">
        <f t="shared" ref="FA7:FA17" si="13">SUM(DR7:EC7)</f>
        <v>0</v>
      </c>
      <c r="FB7" s="21">
        <f t="shared" ref="FB7:FB17" si="14">SUM(ED7:EO7)</f>
        <v>0</v>
      </c>
    </row>
    <row r="8" spans="1:171">
      <c r="A8" s="18" t="s">
        <v>20</v>
      </c>
      <c r="B8" s="19">
        <f t="shared" si="7"/>
        <v>9597.1166666666686</v>
      </c>
      <c r="C8" s="20">
        <f t="shared" si="8"/>
        <v>9597.1166666666686</v>
      </c>
      <c r="D8" s="20">
        <f t="shared" si="8"/>
        <v>9597.1166666666686</v>
      </c>
      <c r="E8" s="20">
        <f t="shared" si="8"/>
        <v>9597.1166666666686</v>
      </c>
      <c r="F8" s="20">
        <f t="shared" si="8"/>
        <v>9597.1166666666686</v>
      </c>
      <c r="G8" s="20">
        <f t="shared" si="8"/>
        <v>9597.1166666666686</v>
      </c>
      <c r="H8" s="20">
        <f t="shared" si="8"/>
        <v>9597.1166666666686</v>
      </c>
      <c r="I8" s="20">
        <f t="shared" si="8"/>
        <v>9597.1166666666686</v>
      </c>
      <c r="J8" s="20">
        <f t="shared" si="8"/>
        <v>9597.1166666666686</v>
      </c>
      <c r="K8" s="20">
        <f t="shared" si="8"/>
        <v>9597.1166666666686</v>
      </c>
      <c r="L8" s="20">
        <f t="shared" si="8"/>
        <v>9597.1166666666686</v>
      </c>
      <c r="M8" s="20">
        <f t="shared" si="8"/>
        <v>9597.1166666666686</v>
      </c>
      <c r="N8" s="20">
        <f t="shared" si="8"/>
        <v>9597.1166666666686</v>
      </c>
      <c r="O8" s="20">
        <f t="shared" si="8"/>
        <v>9597.1166666666686</v>
      </c>
      <c r="P8" s="20">
        <f t="shared" si="8"/>
        <v>9597.1166666666686</v>
      </c>
      <c r="Q8" s="20">
        <f t="shared" si="8"/>
        <v>9597.1166666666686</v>
      </c>
      <c r="R8" s="20">
        <f t="shared" si="8"/>
        <v>9597.1166666666686</v>
      </c>
      <c r="S8" s="20">
        <f t="shared" si="8"/>
        <v>9597.1166666666686</v>
      </c>
      <c r="T8" s="20">
        <f t="shared" si="8"/>
        <v>9597.1166666666686</v>
      </c>
      <c r="U8" s="20">
        <f t="shared" si="8"/>
        <v>9597.1166666666686</v>
      </c>
      <c r="V8" s="20">
        <f t="shared" si="8"/>
        <v>9597.1166666666686</v>
      </c>
      <c r="W8" s="20">
        <f t="shared" si="8"/>
        <v>9597.1166666666686</v>
      </c>
      <c r="X8" s="20">
        <f t="shared" si="8"/>
        <v>9597.1166666666686</v>
      </c>
      <c r="Y8" s="20">
        <f t="shared" si="8"/>
        <v>9597.1166666666686</v>
      </c>
      <c r="Z8" s="20">
        <f t="shared" si="8"/>
        <v>9597.1166666666686</v>
      </c>
      <c r="AA8" s="20">
        <f t="shared" si="8"/>
        <v>9597.1166666666686</v>
      </c>
      <c r="AB8" s="20">
        <f t="shared" si="8"/>
        <v>9597.1166666666686</v>
      </c>
      <c r="AC8" s="20">
        <f t="shared" si="8"/>
        <v>9597.1166666666686</v>
      </c>
      <c r="AD8" s="20">
        <f t="shared" si="8"/>
        <v>9597.1166666666686</v>
      </c>
      <c r="AE8" s="20">
        <f t="shared" si="8"/>
        <v>9597.1166666666686</v>
      </c>
      <c r="AF8" s="20">
        <f t="shared" si="8"/>
        <v>9597.1166666666686</v>
      </c>
      <c r="AG8" s="20">
        <f t="shared" si="8"/>
        <v>9597.1166666666686</v>
      </c>
      <c r="AH8" s="20">
        <f t="shared" si="8"/>
        <v>9597.1166666666686</v>
      </c>
      <c r="AI8" s="20">
        <f t="shared" si="8"/>
        <v>9597.1166666666686</v>
      </c>
      <c r="AJ8" s="20">
        <f t="shared" si="8"/>
        <v>9597.1166666666686</v>
      </c>
      <c r="AK8" s="20">
        <f t="shared" si="8"/>
        <v>9597.1166666666686</v>
      </c>
      <c r="AL8" s="20">
        <f t="shared" si="8"/>
        <v>9597.1166666666686</v>
      </c>
      <c r="AM8" s="20">
        <f t="shared" si="8"/>
        <v>9597.1166666666686</v>
      </c>
      <c r="AN8" s="20">
        <f t="shared" si="8"/>
        <v>9597.1166666666686</v>
      </c>
      <c r="AO8" s="20">
        <f t="shared" si="8"/>
        <v>0</v>
      </c>
      <c r="AP8" s="20">
        <f t="shared" si="8"/>
        <v>0</v>
      </c>
      <c r="AQ8" s="20">
        <f t="shared" si="8"/>
        <v>0</v>
      </c>
      <c r="AR8" s="20">
        <f t="shared" ref="Z8:AR12" si="15">AQ62*AQ104*AR143/360+AR62*AR104*(30-AR143)/360</f>
        <v>0</v>
      </c>
      <c r="AS8" s="20">
        <f t="shared" si="9"/>
        <v>0</v>
      </c>
      <c r="AT8" s="20">
        <f t="shared" si="9"/>
        <v>0</v>
      </c>
      <c r="AU8" s="20">
        <f t="shared" si="9"/>
        <v>0</v>
      </c>
      <c r="AV8" s="20">
        <f t="shared" si="9"/>
        <v>0</v>
      </c>
      <c r="AW8" s="20">
        <f t="shared" si="9"/>
        <v>0</v>
      </c>
      <c r="AX8" s="20">
        <f t="shared" si="9"/>
        <v>0</v>
      </c>
      <c r="AY8" s="20">
        <f t="shared" si="9"/>
        <v>0</v>
      </c>
      <c r="AZ8" s="20">
        <f t="shared" si="9"/>
        <v>0</v>
      </c>
      <c r="BA8" s="20">
        <f t="shared" si="9"/>
        <v>0</v>
      </c>
      <c r="BB8" s="20">
        <f t="shared" si="9"/>
        <v>0</v>
      </c>
      <c r="BC8" s="20">
        <f t="shared" si="9"/>
        <v>0</v>
      </c>
      <c r="BD8" s="20">
        <f t="shared" si="9"/>
        <v>0</v>
      </c>
      <c r="BE8" s="20">
        <f t="shared" si="9"/>
        <v>0</v>
      </c>
      <c r="BF8" s="20">
        <f t="shared" si="9"/>
        <v>0</v>
      </c>
      <c r="BG8" s="20">
        <f t="shared" si="9"/>
        <v>0</v>
      </c>
      <c r="BH8" s="20">
        <f t="shared" si="9"/>
        <v>0</v>
      </c>
      <c r="BI8" s="20">
        <f t="shared" si="9"/>
        <v>0</v>
      </c>
      <c r="BJ8" s="20">
        <f t="shared" si="9"/>
        <v>0</v>
      </c>
      <c r="BK8" s="20">
        <f t="shared" si="9"/>
        <v>0</v>
      </c>
      <c r="BL8" s="20">
        <f t="shared" si="9"/>
        <v>0</v>
      </c>
      <c r="BM8" s="20">
        <f t="shared" si="9"/>
        <v>0</v>
      </c>
      <c r="BN8" s="20">
        <f t="shared" si="9"/>
        <v>0</v>
      </c>
      <c r="BO8" s="20">
        <f t="shared" si="9"/>
        <v>0</v>
      </c>
      <c r="BP8" s="20">
        <f t="shared" si="9"/>
        <v>0</v>
      </c>
      <c r="BQ8" s="20">
        <f t="shared" si="9"/>
        <v>0</v>
      </c>
      <c r="BR8" s="20">
        <f t="shared" si="9"/>
        <v>0</v>
      </c>
      <c r="BS8" s="20">
        <f t="shared" si="9"/>
        <v>0</v>
      </c>
      <c r="BT8" s="20">
        <f t="shared" si="9"/>
        <v>0</v>
      </c>
      <c r="BU8" s="20">
        <f t="shared" si="9"/>
        <v>0</v>
      </c>
      <c r="BV8" s="20">
        <f t="shared" si="9"/>
        <v>0</v>
      </c>
      <c r="BW8" s="20">
        <f t="shared" si="9"/>
        <v>0</v>
      </c>
      <c r="BX8" s="20">
        <f t="shared" si="9"/>
        <v>0</v>
      </c>
      <c r="BY8" s="20">
        <f t="shared" si="9"/>
        <v>0</v>
      </c>
      <c r="BZ8" s="20">
        <f t="shared" si="9"/>
        <v>0</v>
      </c>
      <c r="CA8" s="20">
        <f t="shared" si="9"/>
        <v>0</v>
      </c>
      <c r="CB8" s="20">
        <f t="shared" si="9"/>
        <v>0</v>
      </c>
      <c r="CC8" s="20">
        <f t="shared" si="9"/>
        <v>0</v>
      </c>
      <c r="CD8" s="20">
        <f t="shared" si="9"/>
        <v>0</v>
      </c>
      <c r="CE8" s="20">
        <f t="shared" si="9"/>
        <v>0</v>
      </c>
      <c r="CF8" s="20">
        <f t="shared" si="9"/>
        <v>0</v>
      </c>
      <c r="CG8" s="20">
        <f t="shared" si="9"/>
        <v>0</v>
      </c>
      <c r="CH8" s="20">
        <f t="shared" si="9"/>
        <v>0</v>
      </c>
      <c r="CI8" s="20">
        <f t="shared" si="9"/>
        <v>0</v>
      </c>
      <c r="CJ8" s="20">
        <f t="shared" si="9"/>
        <v>0</v>
      </c>
      <c r="CK8" s="20">
        <f t="shared" si="9"/>
        <v>0</v>
      </c>
      <c r="CL8" s="20">
        <f t="shared" si="9"/>
        <v>0</v>
      </c>
      <c r="CM8" s="20">
        <f t="shared" si="9"/>
        <v>0</v>
      </c>
      <c r="CN8" s="20">
        <f t="shared" si="9"/>
        <v>0</v>
      </c>
      <c r="CO8" s="20">
        <f t="shared" si="9"/>
        <v>0</v>
      </c>
      <c r="CP8" s="20">
        <f t="shared" si="9"/>
        <v>0</v>
      </c>
      <c r="CQ8" s="20">
        <f t="shared" si="9"/>
        <v>0</v>
      </c>
      <c r="CR8" s="20">
        <f t="shared" si="9"/>
        <v>0</v>
      </c>
      <c r="CS8" s="20">
        <f t="shared" si="9"/>
        <v>0</v>
      </c>
      <c r="CT8" s="20">
        <f t="shared" si="10"/>
        <v>0</v>
      </c>
      <c r="CU8" s="20">
        <f t="shared" si="10"/>
        <v>0</v>
      </c>
      <c r="CV8" s="20">
        <f t="shared" si="10"/>
        <v>0</v>
      </c>
      <c r="CW8" s="20">
        <f t="shared" si="10"/>
        <v>0</v>
      </c>
      <c r="CX8" s="20">
        <f t="shared" si="10"/>
        <v>0</v>
      </c>
      <c r="CY8" s="20">
        <f t="shared" si="10"/>
        <v>0</v>
      </c>
      <c r="CZ8" s="20">
        <f t="shared" si="10"/>
        <v>0</v>
      </c>
      <c r="DA8" s="20">
        <f t="shared" si="10"/>
        <v>0</v>
      </c>
      <c r="DB8" s="20">
        <f t="shared" si="10"/>
        <v>0</v>
      </c>
      <c r="DC8" s="20">
        <f t="shared" si="10"/>
        <v>0</v>
      </c>
      <c r="DD8" s="20">
        <f t="shared" si="10"/>
        <v>0</v>
      </c>
      <c r="DE8" s="20">
        <f t="shared" si="10"/>
        <v>0</v>
      </c>
      <c r="DF8" s="20">
        <f t="shared" si="10"/>
        <v>0</v>
      </c>
      <c r="DG8" s="20">
        <f t="shared" si="10"/>
        <v>0</v>
      </c>
      <c r="DH8" s="20">
        <f t="shared" si="10"/>
        <v>0</v>
      </c>
      <c r="DI8" s="20">
        <f t="shared" si="10"/>
        <v>0</v>
      </c>
      <c r="DJ8" s="20">
        <f t="shared" si="10"/>
        <v>0</v>
      </c>
      <c r="DK8" s="20">
        <f t="shared" si="10"/>
        <v>0</v>
      </c>
      <c r="DL8" s="20">
        <f t="shared" si="10"/>
        <v>0</v>
      </c>
      <c r="DM8" s="20">
        <f t="shared" si="10"/>
        <v>0</v>
      </c>
      <c r="DN8" s="20">
        <f t="shared" si="10"/>
        <v>0</v>
      </c>
      <c r="DO8" s="20">
        <f t="shared" si="10"/>
        <v>0</v>
      </c>
      <c r="DP8" s="20">
        <f t="shared" si="10"/>
        <v>0</v>
      </c>
      <c r="DQ8" s="20">
        <f t="shared" si="10"/>
        <v>0</v>
      </c>
      <c r="DR8" s="20">
        <f t="shared" si="10"/>
        <v>0</v>
      </c>
      <c r="DS8" s="20">
        <f t="shared" si="10"/>
        <v>0</v>
      </c>
      <c r="DT8" s="20">
        <f t="shared" si="10"/>
        <v>0</v>
      </c>
      <c r="DU8" s="20">
        <f t="shared" si="10"/>
        <v>0</v>
      </c>
      <c r="DV8" s="20">
        <f t="shared" si="10"/>
        <v>0</v>
      </c>
      <c r="DW8" s="20">
        <f t="shared" si="10"/>
        <v>0</v>
      </c>
      <c r="DX8" s="20">
        <f t="shared" si="10"/>
        <v>0</v>
      </c>
      <c r="DY8" s="20">
        <f t="shared" si="10"/>
        <v>0</v>
      </c>
      <c r="DZ8" s="20">
        <f t="shared" si="10"/>
        <v>0</v>
      </c>
      <c r="EA8" s="20">
        <f t="shared" si="10"/>
        <v>0</v>
      </c>
      <c r="EB8" s="20">
        <f t="shared" si="10"/>
        <v>0</v>
      </c>
      <c r="EC8" s="20">
        <f t="shared" si="10"/>
        <v>0</v>
      </c>
      <c r="ED8" s="20">
        <f t="shared" si="10"/>
        <v>0</v>
      </c>
      <c r="EE8" s="20">
        <f t="shared" si="10"/>
        <v>0</v>
      </c>
      <c r="EF8" s="20">
        <f t="shared" si="10"/>
        <v>0</v>
      </c>
      <c r="EG8" s="20">
        <f t="shared" si="10"/>
        <v>0</v>
      </c>
      <c r="EH8" s="20">
        <f t="shared" si="10"/>
        <v>0</v>
      </c>
      <c r="EI8" s="20">
        <f t="shared" si="10"/>
        <v>0</v>
      </c>
      <c r="EJ8" s="20">
        <f t="shared" si="10"/>
        <v>0</v>
      </c>
      <c r="EK8" s="20">
        <f t="shared" si="10"/>
        <v>0</v>
      </c>
      <c r="EL8" s="20">
        <f t="shared" si="10"/>
        <v>0</v>
      </c>
      <c r="EM8" s="20">
        <f t="shared" si="10"/>
        <v>0</v>
      </c>
      <c r="EN8" s="20">
        <f t="shared" si="10"/>
        <v>0</v>
      </c>
      <c r="EO8" s="20">
        <f t="shared" si="10"/>
        <v>0</v>
      </c>
      <c r="EP8" s="20"/>
      <c r="EQ8" s="21">
        <f>SUM(B8:M8)</f>
        <v>115165.40000000002</v>
      </c>
      <c r="ER8" s="21">
        <f>SUM(N8:Y8)</f>
        <v>115165.40000000002</v>
      </c>
      <c r="ES8" s="21">
        <f>SUM(Z8:AK8)</f>
        <v>115165.40000000002</v>
      </c>
      <c r="ET8" s="21">
        <f>SUM(AL8:AW8)</f>
        <v>28791.350000000006</v>
      </c>
      <c r="EU8" s="21">
        <f>SUM(AX8:BI8)</f>
        <v>0</v>
      </c>
      <c r="EV8" s="21">
        <f>SUM(BJ8:BU8)</f>
        <v>0</v>
      </c>
      <c r="EW8" s="21">
        <f>SUM(BV8:CG8)</f>
        <v>0</v>
      </c>
      <c r="EX8" s="21">
        <f>SUM(CH8:CS8)</f>
        <v>0</v>
      </c>
      <c r="EY8" s="21">
        <f t="shared" si="11"/>
        <v>0</v>
      </c>
      <c r="EZ8" s="21">
        <f t="shared" si="12"/>
        <v>0</v>
      </c>
      <c r="FA8" s="21">
        <f t="shared" si="13"/>
        <v>0</v>
      </c>
      <c r="FB8" s="21">
        <f t="shared" si="14"/>
        <v>0</v>
      </c>
    </row>
    <row r="9" spans="1:171">
      <c r="A9" s="9" t="s">
        <v>21</v>
      </c>
      <c r="B9" s="19">
        <f t="shared" si="7"/>
        <v>843750</v>
      </c>
      <c r="C9" s="20">
        <f t="shared" si="8"/>
        <v>843750</v>
      </c>
      <c r="D9" s="20">
        <f t="shared" si="8"/>
        <v>843750</v>
      </c>
      <c r="E9" s="20">
        <f t="shared" si="8"/>
        <v>843750</v>
      </c>
      <c r="F9" s="20">
        <f t="shared" si="8"/>
        <v>843750</v>
      </c>
      <c r="G9" s="20">
        <f t="shared" si="8"/>
        <v>843750</v>
      </c>
      <c r="H9" s="20">
        <f t="shared" si="8"/>
        <v>843750</v>
      </c>
      <c r="I9" s="20">
        <f t="shared" si="8"/>
        <v>843750</v>
      </c>
      <c r="J9" s="20">
        <f t="shared" si="8"/>
        <v>843750</v>
      </c>
      <c r="K9" s="20">
        <f t="shared" si="8"/>
        <v>843750</v>
      </c>
      <c r="L9" s="20">
        <f t="shared" si="8"/>
        <v>843750</v>
      </c>
      <c r="M9" s="20">
        <f t="shared" si="8"/>
        <v>843750</v>
      </c>
      <c r="N9" s="20">
        <f t="shared" si="8"/>
        <v>843750</v>
      </c>
      <c r="O9" s="20">
        <f t="shared" si="8"/>
        <v>843750</v>
      </c>
      <c r="P9" s="20">
        <f t="shared" si="8"/>
        <v>843750</v>
      </c>
      <c r="Q9" s="20">
        <f t="shared" si="8"/>
        <v>843750</v>
      </c>
      <c r="R9" s="20">
        <f t="shared" si="8"/>
        <v>843750</v>
      </c>
      <c r="S9" s="20">
        <f t="shared" si="8"/>
        <v>843750</v>
      </c>
      <c r="T9" s="20">
        <f t="shared" si="8"/>
        <v>843750</v>
      </c>
      <c r="U9" s="20">
        <f t="shared" si="8"/>
        <v>843750</v>
      </c>
      <c r="V9" s="20">
        <f t="shared" si="8"/>
        <v>843750</v>
      </c>
      <c r="W9" s="20">
        <f t="shared" si="8"/>
        <v>843750</v>
      </c>
      <c r="X9" s="20">
        <f t="shared" si="8"/>
        <v>843750</v>
      </c>
      <c r="Y9" s="20">
        <f t="shared" si="8"/>
        <v>843750</v>
      </c>
      <c r="Z9" s="20">
        <f t="shared" si="15"/>
        <v>843750</v>
      </c>
      <c r="AA9" s="20">
        <f t="shared" si="15"/>
        <v>843750</v>
      </c>
      <c r="AB9" s="20">
        <f t="shared" si="15"/>
        <v>843750</v>
      </c>
      <c r="AC9" s="20">
        <f t="shared" si="15"/>
        <v>843750</v>
      </c>
      <c r="AD9" s="20">
        <f t="shared" si="15"/>
        <v>843750</v>
      </c>
      <c r="AE9" s="20">
        <f t="shared" si="15"/>
        <v>843750</v>
      </c>
      <c r="AF9" s="20">
        <f t="shared" si="15"/>
        <v>843750</v>
      </c>
      <c r="AG9" s="20">
        <f t="shared" si="15"/>
        <v>843750</v>
      </c>
      <c r="AH9" s="20">
        <f t="shared" si="15"/>
        <v>843750</v>
      </c>
      <c r="AI9" s="20">
        <f t="shared" si="15"/>
        <v>843750</v>
      </c>
      <c r="AJ9" s="20">
        <f t="shared" si="15"/>
        <v>843750</v>
      </c>
      <c r="AK9" s="20">
        <f t="shared" si="15"/>
        <v>843750</v>
      </c>
      <c r="AL9" s="20">
        <f t="shared" si="15"/>
        <v>843750</v>
      </c>
      <c r="AM9" s="20">
        <f t="shared" si="15"/>
        <v>843750</v>
      </c>
      <c r="AN9" s="20">
        <f t="shared" si="15"/>
        <v>843750</v>
      </c>
      <c r="AO9" s="20">
        <f t="shared" si="15"/>
        <v>843750</v>
      </c>
      <c r="AP9" s="20">
        <f t="shared" si="15"/>
        <v>843750</v>
      </c>
      <c r="AQ9" s="20">
        <f t="shared" si="15"/>
        <v>843750</v>
      </c>
      <c r="AR9" s="20">
        <f t="shared" si="15"/>
        <v>843750</v>
      </c>
      <c r="AS9" s="20">
        <f t="shared" si="9"/>
        <v>843750</v>
      </c>
      <c r="AT9" s="20">
        <f t="shared" si="9"/>
        <v>843750</v>
      </c>
      <c r="AU9" s="20">
        <f t="shared" si="9"/>
        <v>843750</v>
      </c>
      <c r="AV9" s="20">
        <f t="shared" si="9"/>
        <v>843750</v>
      </c>
      <c r="AW9" s="20">
        <f t="shared" si="9"/>
        <v>843750</v>
      </c>
      <c r="AX9" s="20">
        <f t="shared" si="9"/>
        <v>843750</v>
      </c>
      <c r="AY9" s="20">
        <f t="shared" si="9"/>
        <v>843750</v>
      </c>
      <c r="AZ9" s="20">
        <f t="shared" si="9"/>
        <v>843750</v>
      </c>
      <c r="BA9" s="20">
        <f t="shared" si="9"/>
        <v>843750</v>
      </c>
      <c r="BB9" s="20">
        <f t="shared" si="9"/>
        <v>843750</v>
      </c>
      <c r="BC9" s="20">
        <f t="shared" si="9"/>
        <v>843750</v>
      </c>
      <c r="BD9" s="20">
        <f t="shared" si="9"/>
        <v>843750</v>
      </c>
      <c r="BE9" s="20">
        <f t="shared" si="9"/>
        <v>843750</v>
      </c>
      <c r="BF9" s="20">
        <f t="shared" si="9"/>
        <v>843750</v>
      </c>
      <c r="BG9" s="20">
        <f t="shared" si="9"/>
        <v>843750</v>
      </c>
      <c r="BH9" s="20">
        <f t="shared" si="9"/>
        <v>843750</v>
      </c>
      <c r="BI9" s="20">
        <f t="shared" si="9"/>
        <v>843750</v>
      </c>
      <c r="BJ9" s="20">
        <f t="shared" si="9"/>
        <v>843750</v>
      </c>
      <c r="BK9" s="20">
        <f t="shared" si="9"/>
        <v>843750</v>
      </c>
      <c r="BL9" s="20">
        <f t="shared" si="9"/>
        <v>843750</v>
      </c>
      <c r="BM9" s="20">
        <f t="shared" si="9"/>
        <v>843750</v>
      </c>
      <c r="BN9" s="20">
        <f t="shared" si="9"/>
        <v>843750</v>
      </c>
      <c r="BO9" s="20">
        <f t="shared" si="9"/>
        <v>843750</v>
      </c>
      <c r="BP9" s="20">
        <f t="shared" si="9"/>
        <v>843750</v>
      </c>
      <c r="BQ9" s="20">
        <f t="shared" si="9"/>
        <v>843750</v>
      </c>
      <c r="BR9" s="20">
        <f t="shared" si="9"/>
        <v>843750</v>
      </c>
      <c r="BS9" s="20">
        <f t="shared" si="9"/>
        <v>843750</v>
      </c>
      <c r="BT9" s="20">
        <f t="shared" si="9"/>
        <v>843750</v>
      </c>
      <c r="BU9" s="20">
        <f t="shared" si="9"/>
        <v>843750</v>
      </c>
      <c r="BV9" s="20">
        <f t="shared" si="9"/>
        <v>843750</v>
      </c>
      <c r="BW9" s="20">
        <f t="shared" si="9"/>
        <v>843750</v>
      </c>
      <c r="BX9" s="20">
        <f t="shared" si="9"/>
        <v>843750</v>
      </c>
      <c r="BY9" s="20">
        <f t="shared" si="9"/>
        <v>843750</v>
      </c>
      <c r="BZ9" s="20">
        <f t="shared" si="9"/>
        <v>843750</v>
      </c>
      <c r="CA9" s="20">
        <f t="shared" si="9"/>
        <v>843750</v>
      </c>
      <c r="CB9" s="20">
        <f t="shared" si="9"/>
        <v>843750</v>
      </c>
      <c r="CC9" s="20">
        <f t="shared" si="9"/>
        <v>843750</v>
      </c>
      <c r="CD9" s="20">
        <f t="shared" si="9"/>
        <v>843750</v>
      </c>
      <c r="CE9" s="20">
        <f t="shared" si="9"/>
        <v>843750</v>
      </c>
      <c r="CF9" s="20">
        <f t="shared" si="9"/>
        <v>843750</v>
      </c>
      <c r="CG9" s="20">
        <f t="shared" si="9"/>
        <v>843750</v>
      </c>
      <c r="CH9" s="20">
        <f t="shared" si="9"/>
        <v>843750</v>
      </c>
      <c r="CI9" s="20">
        <f t="shared" si="9"/>
        <v>843750</v>
      </c>
      <c r="CJ9" s="20">
        <f t="shared" si="9"/>
        <v>843750</v>
      </c>
      <c r="CK9" s="20">
        <f t="shared" si="9"/>
        <v>843750</v>
      </c>
      <c r="CL9" s="20">
        <f t="shared" si="9"/>
        <v>843750</v>
      </c>
      <c r="CM9" s="20">
        <f t="shared" si="9"/>
        <v>843750</v>
      </c>
      <c r="CN9" s="20">
        <f t="shared" si="9"/>
        <v>843750</v>
      </c>
      <c r="CO9" s="20">
        <f t="shared" si="9"/>
        <v>843750</v>
      </c>
      <c r="CP9" s="20">
        <f t="shared" si="9"/>
        <v>843750</v>
      </c>
      <c r="CQ9" s="20">
        <f t="shared" si="9"/>
        <v>843750</v>
      </c>
      <c r="CR9" s="20">
        <f t="shared" si="9"/>
        <v>843750</v>
      </c>
      <c r="CS9" s="20">
        <f t="shared" si="9"/>
        <v>843750</v>
      </c>
      <c r="CT9" s="20">
        <f t="shared" si="10"/>
        <v>843750</v>
      </c>
      <c r="CU9" s="20">
        <f t="shared" si="10"/>
        <v>843750</v>
      </c>
      <c r="CV9" s="20">
        <f t="shared" si="10"/>
        <v>843750</v>
      </c>
      <c r="CW9" s="20">
        <f t="shared" si="10"/>
        <v>843750</v>
      </c>
      <c r="CX9" s="20">
        <f t="shared" si="10"/>
        <v>843750</v>
      </c>
      <c r="CY9" s="20">
        <f t="shared" si="10"/>
        <v>843750</v>
      </c>
      <c r="CZ9" s="20">
        <f t="shared" si="10"/>
        <v>843750</v>
      </c>
      <c r="DA9" s="20">
        <f t="shared" si="10"/>
        <v>843750</v>
      </c>
      <c r="DB9" s="20">
        <f t="shared" si="10"/>
        <v>843750</v>
      </c>
      <c r="DC9" s="20">
        <f t="shared" si="10"/>
        <v>843750</v>
      </c>
      <c r="DD9" s="20">
        <f t="shared" si="10"/>
        <v>843750</v>
      </c>
      <c r="DE9" s="20">
        <f t="shared" si="10"/>
        <v>843750</v>
      </c>
      <c r="DF9" s="20">
        <f t="shared" si="10"/>
        <v>843750</v>
      </c>
      <c r="DG9" s="20">
        <f t="shared" si="10"/>
        <v>843750</v>
      </c>
      <c r="DH9" s="20">
        <f t="shared" si="10"/>
        <v>843750</v>
      </c>
      <c r="DI9" s="20">
        <f t="shared" si="10"/>
        <v>843750</v>
      </c>
      <c r="DJ9" s="20">
        <f t="shared" si="10"/>
        <v>843750</v>
      </c>
      <c r="DK9" s="20">
        <f t="shared" si="10"/>
        <v>843750</v>
      </c>
      <c r="DL9" s="20">
        <f t="shared" si="10"/>
        <v>843750</v>
      </c>
      <c r="DM9" s="20">
        <f t="shared" si="10"/>
        <v>843750</v>
      </c>
      <c r="DN9" s="20">
        <f t="shared" si="10"/>
        <v>843750</v>
      </c>
      <c r="DO9" s="20">
        <f t="shared" si="10"/>
        <v>843750</v>
      </c>
      <c r="DP9" s="20">
        <f t="shared" si="10"/>
        <v>843750</v>
      </c>
      <c r="DQ9" s="20">
        <f t="shared" si="10"/>
        <v>843750</v>
      </c>
      <c r="DR9" s="20">
        <f t="shared" si="10"/>
        <v>843750</v>
      </c>
      <c r="DS9" s="20">
        <f t="shared" si="10"/>
        <v>843750</v>
      </c>
      <c r="DT9" s="20">
        <f t="shared" si="10"/>
        <v>843750</v>
      </c>
      <c r="DU9" s="20">
        <f t="shared" si="10"/>
        <v>843750</v>
      </c>
      <c r="DV9" s="20">
        <f t="shared" si="10"/>
        <v>843750</v>
      </c>
      <c r="DW9" s="20">
        <f t="shared" si="10"/>
        <v>843750</v>
      </c>
      <c r="DX9" s="20">
        <f t="shared" si="10"/>
        <v>843750</v>
      </c>
      <c r="DY9" s="20">
        <f t="shared" si="10"/>
        <v>843750</v>
      </c>
      <c r="DZ9" s="20">
        <f t="shared" si="10"/>
        <v>843750</v>
      </c>
      <c r="EA9" s="20">
        <f t="shared" si="10"/>
        <v>843750</v>
      </c>
      <c r="EB9" s="20">
        <f t="shared" si="10"/>
        <v>843750</v>
      </c>
      <c r="EC9" s="20">
        <f t="shared" si="10"/>
        <v>843750</v>
      </c>
      <c r="ED9" s="20">
        <f t="shared" si="10"/>
        <v>843750</v>
      </c>
      <c r="EE9" s="20">
        <f t="shared" si="10"/>
        <v>843750</v>
      </c>
      <c r="EF9" s="20">
        <f t="shared" si="10"/>
        <v>843750</v>
      </c>
      <c r="EG9" s="20">
        <f t="shared" si="10"/>
        <v>843750</v>
      </c>
      <c r="EH9" s="20">
        <f t="shared" si="10"/>
        <v>843750</v>
      </c>
      <c r="EI9" s="20">
        <f t="shared" si="10"/>
        <v>843750</v>
      </c>
      <c r="EJ9" s="20">
        <f t="shared" si="10"/>
        <v>843750</v>
      </c>
      <c r="EK9" s="20">
        <f t="shared" si="10"/>
        <v>843750</v>
      </c>
      <c r="EL9" s="20">
        <f t="shared" si="10"/>
        <v>843750</v>
      </c>
      <c r="EM9" s="20">
        <f t="shared" si="10"/>
        <v>843750</v>
      </c>
      <c r="EN9" s="20">
        <f t="shared" si="10"/>
        <v>843750</v>
      </c>
      <c r="EO9" s="20">
        <f t="shared" si="10"/>
        <v>843750</v>
      </c>
      <c r="EP9" s="20"/>
      <c r="EQ9" s="21">
        <f>SUM(B9:M9)</f>
        <v>10125000</v>
      </c>
      <c r="ER9" s="21">
        <f>SUM(N9:Y9)</f>
        <v>10125000</v>
      </c>
      <c r="ES9" s="21">
        <f>SUM(Z9:AK9)</f>
        <v>10125000</v>
      </c>
      <c r="ET9" s="21">
        <f>SUM(AL9:AW9)</f>
        <v>10125000</v>
      </c>
      <c r="EU9" s="21">
        <f>SUM(AX9:BI9)</f>
        <v>10125000</v>
      </c>
      <c r="EV9" s="21">
        <f>SUM(BJ9:BU9)</f>
        <v>10125000</v>
      </c>
      <c r="EW9" s="21">
        <f>SUM(BV9:CG9)</f>
        <v>10125000</v>
      </c>
      <c r="EX9" s="21">
        <f>SUM(CH9:CS9)</f>
        <v>10125000</v>
      </c>
      <c r="EY9" s="21">
        <f t="shared" si="11"/>
        <v>10125000</v>
      </c>
      <c r="EZ9" s="21">
        <f t="shared" si="12"/>
        <v>10125000</v>
      </c>
      <c r="FA9" s="21">
        <f t="shared" si="13"/>
        <v>10125000</v>
      </c>
      <c r="FB9" s="21">
        <f t="shared" si="14"/>
        <v>10125000</v>
      </c>
    </row>
    <row r="10" spans="1:171">
      <c r="A10" s="9" t="s">
        <v>22</v>
      </c>
      <c r="B10" s="19">
        <f t="shared" si="7"/>
        <v>2151041.6666666665</v>
      </c>
      <c r="C10" s="20">
        <f t="shared" si="8"/>
        <v>2151041.6666666665</v>
      </c>
      <c r="D10" s="20">
        <f t="shared" si="8"/>
        <v>2151041.6666666665</v>
      </c>
      <c r="E10" s="20">
        <f t="shared" si="8"/>
        <v>2151041.6666666665</v>
      </c>
      <c r="F10" s="20">
        <f t="shared" si="8"/>
        <v>2151041.6666666665</v>
      </c>
      <c r="G10" s="20">
        <f t="shared" si="8"/>
        <v>2151041.6666666665</v>
      </c>
      <c r="H10" s="20">
        <f t="shared" si="8"/>
        <v>2151041.6666666665</v>
      </c>
      <c r="I10" s="20">
        <f t="shared" si="8"/>
        <v>2151041.6666666665</v>
      </c>
      <c r="J10" s="20">
        <f t="shared" si="8"/>
        <v>2151041.6666666665</v>
      </c>
      <c r="K10" s="20">
        <f t="shared" si="8"/>
        <v>2151041.6666666665</v>
      </c>
      <c r="L10" s="20">
        <f t="shared" si="8"/>
        <v>2151041.6666666665</v>
      </c>
      <c r="M10" s="20">
        <f t="shared" si="8"/>
        <v>2151041.6666666665</v>
      </c>
      <c r="N10" s="20">
        <f t="shared" si="8"/>
        <v>2151041.6666666665</v>
      </c>
      <c r="O10" s="20">
        <f t="shared" si="8"/>
        <v>2151041.6666666665</v>
      </c>
      <c r="P10" s="20">
        <f t="shared" si="8"/>
        <v>2151041.6666666665</v>
      </c>
      <c r="Q10" s="20">
        <f t="shared" si="8"/>
        <v>2151041.6666666665</v>
      </c>
      <c r="R10" s="20">
        <f t="shared" si="8"/>
        <v>2151041.6666666665</v>
      </c>
      <c r="S10" s="20">
        <f t="shared" si="8"/>
        <v>2151041.6666666665</v>
      </c>
      <c r="T10" s="20">
        <f t="shared" si="8"/>
        <v>2151041.6666666665</v>
      </c>
      <c r="U10" s="20">
        <f t="shared" si="8"/>
        <v>2151041.6666666665</v>
      </c>
      <c r="V10" s="20">
        <f t="shared" si="8"/>
        <v>2151041.6666666665</v>
      </c>
      <c r="W10" s="20">
        <f t="shared" si="8"/>
        <v>2151041.6666666665</v>
      </c>
      <c r="X10" s="20">
        <f t="shared" si="8"/>
        <v>2151041.6666666665</v>
      </c>
      <c r="Y10" s="20">
        <f t="shared" si="8"/>
        <v>2151041.6666666665</v>
      </c>
      <c r="Z10" s="20">
        <f t="shared" si="15"/>
        <v>2151041.6666666665</v>
      </c>
      <c r="AA10" s="20">
        <f t="shared" si="15"/>
        <v>2151041.6666666665</v>
      </c>
      <c r="AB10" s="20">
        <f t="shared" si="15"/>
        <v>2151041.6666666665</v>
      </c>
      <c r="AC10" s="20">
        <f t="shared" si="15"/>
        <v>2151041.6666666665</v>
      </c>
      <c r="AD10" s="20">
        <f t="shared" si="15"/>
        <v>2151041.6666666665</v>
      </c>
      <c r="AE10" s="20">
        <f t="shared" si="15"/>
        <v>2151041.6666666665</v>
      </c>
      <c r="AF10" s="20">
        <f t="shared" si="15"/>
        <v>2151041.6666666665</v>
      </c>
      <c r="AG10" s="20">
        <f t="shared" si="15"/>
        <v>1075520.8333333333</v>
      </c>
      <c r="AH10" s="20">
        <f t="shared" si="15"/>
        <v>0</v>
      </c>
      <c r="AI10" s="20">
        <f t="shared" si="15"/>
        <v>0</v>
      </c>
      <c r="AJ10" s="20">
        <f t="shared" si="15"/>
        <v>0</v>
      </c>
      <c r="AK10" s="20">
        <f t="shared" si="15"/>
        <v>0</v>
      </c>
      <c r="AL10" s="20">
        <f t="shared" si="15"/>
        <v>0</v>
      </c>
      <c r="AM10" s="20">
        <f t="shared" si="15"/>
        <v>0</v>
      </c>
      <c r="AN10" s="20">
        <f t="shared" si="15"/>
        <v>0</v>
      </c>
      <c r="AO10" s="20">
        <f t="shared" si="15"/>
        <v>0</v>
      </c>
      <c r="AP10" s="20">
        <f t="shared" si="15"/>
        <v>0</v>
      </c>
      <c r="AQ10" s="20">
        <f t="shared" si="15"/>
        <v>0</v>
      </c>
      <c r="AR10" s="20">
        <f t="shared" si="15"/>
        <v>0</v>
      </c>
      <c r="AS10" s="20">
        <f t="shared" si="9"/>
        <v>0</v>
      </c>
      <c r="AT10" s="20">
        <f t="shared" si="9"/>
        <v>0</v>
      </c>
      <c r="AU10" s="20">
        <f t="shared" si="9"/>
        <v>0</v>
      </c>
      <c r="AV10" s="20">
        <f t="shared" si="9"/>
        <v>0</v>
      </c>
      <c r="AW10" s="20">
        <f t="shared" si="9"/>
        <v>0</v>
      </c>
      <c r="AX10" s="20">
        <f t="shared" si="9"/>
        <v>0</v>
      </c>
      <c r="AY10" s="20">
        <f t="shared" si="9"/>
        <v>0</v>
      </c>
      <c r="AZ10" s="20">
        <f t="shared" si="9"/>
        <v>0</v>
      </c>
      <c r="BA10" s="20">
        <f t="shared" si="9"/>
        <v>0</v>
      </c>
      <c r="BB10" s="20">
        <f t="shared" si="9"/>
        <v>0</v>
      </c>
      <c r="BC10" s="20">
        <f t="shared" si="9"/>
        <v>0</v>
      </c>
      <c r="BD10" s="20">
        <f t="shared" si="9"/>
        <v>0</v>
      </c>
      <c r="BE10" s="20">
        <f t="shared" si="9"/>
        <v>0</v>
      </c>
      <c r="BF10" s="20">
        <f t="shared" si="9"/>
        <v>0</v>
      </c>
      <c r="BG10" s="20">
        <f t="shared" si="9"/>
        <v>0</v>
      </c>
      <c r="BH10" s="20">
        <f t="shared" si="9"/>
        <v>0</v>
      </c>
      <c r="BI10" s="20">
        <f t="shared" si="9"/>
        <v>0</v>
      </c>
      <c r="BJ10" s="20">
        <f t="shared" si="9"/>
        <v>0</v>
      </c>
      <c r="BK10" s="20">
        <f t="shared" si="9"/>
        <v>0</v>
      </c>
      <c r="BL10" s="20">
        <f t="shared" si="9"/>
        <v>0</v>
      </c>
      <c r="BM10" s="20">
        <f t="shared" si="9"/>
        <v>0</v>
      </c>
      <c r="BN10" s="20">
        <f t="shared" si="9"/>
        <v>0</v>
      </c>
      <c r="BO10" s="20">
        <f t="shared" si="9"/>
        <v>0</v>
      </c>
      <c r="BP10" s="20">
        <f t="shared" si="9"/>
        <v>0</v>
      </c>
      <c r="BQ10" s="20">
        <f t="shared" si="9"/>
        <v>0</v>
      </c>
      <c r="BR10" s="20">
        <f t="shared" si="9"/>
        <v>0</v>
      </c>
      <c r="BS10" s="20">
        <f t="shared" si="9"/>
        <v>0</v>
      </c>
      <c r="BT10" s="20">
        <f t="shared" si="9"/>
        <v>0</v>
      </c>
      <c r="BU10" s="20">
        <f t="shared" si="9"/>
        <v>0</v>
      </c>
      <c r="BV10" s="20">
        <f t="shared" si="9"/>
        <v>0</v>
      </c>
      <c r="BW10" s="20">
        <f t="shared" si="9"/>
        <v>0</v>
      </c>
      <c r="BX10" s="20">
        <f t="shared" si="9"/>
        <v>0</v>
      </c>
      <c r="BY10" s="20">
        <f t="shared" si="9"/>
        <v>0</v>
      </c>
      <c r="BZ10" s="20">
        <f t="shared" si="9"/>
        <v>0</v>
      </c>
      <c r="CA10" s="20">
        <f t="shared" si="9"/>
        <v>0</v>
      </c>
      <c r="CB10" s="20">
        <f t="shared" si="9"/>
        <v>0</v>
      </c>
      <c r="CC10" s="20">
        <f t="shared" si="9"/>
        <v>0</v>
      </c>
      <c r="CD10" s="20">
        <f t="shared" si="9"/>
        <v>0</v>
      </c>
      <c r="CE10" s="20">
        <f t="shared" si="9"/>
        <v>0</v>
      </c>
      <c r="CF10" s="20">
        <f t="shared" si="9"/>
        <v>0</v>
      </c>
      <c r="CG10" s="20">
        <f t="shared" si="9"/>
        <v>0</v>
      </c>
      <c r="CH10" s="20">
        <f t="shared" si="9"/>
        <v>0</v>
      </c>
      <c r="CI10" s="20">
        <f t="shared" si="9"/>
        <v>0</v>
      </c>
      <c r="CJ10" s="20">
        <f t="shared" si="9"/>
        <v>0</v>
      </c>
      <c r="CK10" s="20">
        <f t="shared" si="9"/>
        <v>0</v>
      </c>
      <c r="CL10" s="20">
        <f t="shared" si="9"/>
        <v>0</v>
      </c>
      <c r="CM10" s="20">
        <f t="shared" si="9"/>
        <v>0</v>
      </c>
      <c r="CN10" s="20">
        <f t="shared" si="9"/>
        <v>0</v>
      </c>
      <c r="CO10" s="20">
        <f t="shared" si="9"/>
        <v>0</v>
      </c>
      <c r="CP10" s="20">
        <f t="shared" si="9"/>
        <v>0</v>
      </c>
      <c r="CQ10" s="20">
        <f t="shared" si="9"/>
        <v>0</v>
      </c>
      <c r="CR10" s="20">
        <f t="shared" si="9"/>
        <v>0</v>
      </c>
      <c r="CS10" s="20">
        <f t="shared" si="9"/>
        <v>0</v>
      </c>
      <c r="CT10" s="20">
        <f t="shared" si="10"/>
        <v>0</v>
      </c>
      <c r="CU10" s="20">
        <f t="shared" si="10"/>
        <v>0</v>
      </c>
      <c r="CV10" s="20">
        <f t="shared" si="10"/>
        <v>0</v>
      </c>
      <c r="CW10" s="20">
        <f t="shared" si="10"/>
        <v>0</v>
      </c>
      <c r="CX10" s="20">
        <f t="shared" si="10"/>
        <v>0</v>
      </c>
      <c r="CY10" s="20">
        <f t="shared" si="10"/>
        <v>0</v>
      </c>
      <c r="CZ10" s="20">
        <f t="shared" si="10"/>
        <v>0</v>
      </c>
      <c r="DA10" s="20">
        <f t="shared" si="10"/>
        <v>0</v>
      </c>
      <c r="DB10" s="20">
        <f t="shared" si="10"/>
        <v>0</v>
      </c>
      <c r="DC10" s="20">
        <f t="shared" si="10"/>
        <v>0</v>
      </c>
      <c r="DD10" s="20">
        <f t="shared" si="10"/>
        <v>0</v>
      </c>
      <c r="DE10" s="20">
        <f t="shared" si="10"/>
        <v>0</v>
      </c>
      <c r="DF10" s="20">
        <f t="shared" si="10"/>
        <v>0</v>
      </c>
      <c r="DG10" s="20">
        <f t="shared" si="10"/>
        <v>0</v>
      </c>
      <c r="DH10" s="20">
        <f t="shared" si="10"/>
        <v>0</v>
      </c>
      <c r="DI10" s="20">
        <f t="shared" si="10"/>
        <v>0</v>
      </c>
      <c r="DJ10" s="20">
        <f t="shared" si="10"/>
        <v>0</v>
      </c>
      <c r="DK10" s="20">
        <f t="shared" si="10"/>
        <v>0</v>
      </c>
      <c r="DL10" s="20">
        <f t="shared" si="10"/>
        <v>0</v>
      </c>
      <c r="DM10" s="20">
        <f t="shared" si="10"/>
        <v>0</v>
      </c>
      <c r="DN10" s="20">
        <f t="shared" si="10"/>
        <v>0</v>
      </c>
      <c r="DO10" s="20">
        <f t="shared" si="10"/>
        <v>0</v>
      </c>
      <c r="DP10" s="20">
        <f t="shared" si="10"/>
        <v>0</v>
      </c>
      <c r="DQ10" s="20">
        <f t="shared" si="10"/>
        <v>0</v>
      </c>
      <c r="DR10" s="20">
        <f t="shared" si="10"/>
        <v>0</v>
      </c>
      <c r="DS10" s="20">
        <f t="shared" si="10"/>
        <v>0</v>
      </c>
      <c r="DT10" s="20">
        <f t="shared" si="10"/>
        <v>0</v>
      </c>
      <c r="DU10" s="20">
        <f t="shared" si="10"/>
        <v>0</v>
      </c>
      <c r="DV10" s="20">
        <f t="shared" si="10"/>
        <v>0</v>
      </c>
      <c r="DW10" s="20">
        <f t="shared" si="10"/>
        <v>0</v>
      </c>
      <c r="DX10" s="20">
        <f t="shared" si="10"/>
        <v>0</v>
      </c>
      <c r="DY10" s="20">
        <f t="shared" si="10"/>
        <v>0</v>
      </c>
      <c r="DZ10" s="20">
        <f t="shared" si="10"/>
        <v>0</v>
      </c>
      <c r="EA10" s="20">
        <f t="shared" si="10"/>
        <v>0</v>
      </c>
      <c r="EB10" s="20">
        <f t="shared" si="10"/>
        <v>0</v>
      </c>
      <c r="EC10" s="20">
        <f t="shared" si="10"/>
        <v>0</v>
      </c>
      <c r="ED10" s="20">
        <f t="shared" si="10"/>
        <v>0</v>
      </c>
      <c r="EE10" s="20">
        <f t="shared" si="10"/>
        <v>0</v>
      </c>
      <c r="EF10" s="20">
        <f t="shared" si="10"/>
        <v>0</v>
      </c>
      <c r="EG10" s="20">
        <f t="shared" si="10"/>
        <v>0</v>
      </c>
      <c r="EH10" s="20">
        <f t="shared" si="10"/>
        <v>0</v>
      </c>
      <c r="EI10" s="20">
        <f t="shared" si="10"/>
        <v>0</v>
      </c>
      <c r="EJ10" s="20">
        <f t="shared" si="10"/>
        <v>0</v>
      </c>
      <c r="EK10" s="20">
        <f t="shared" si="10"/>
        <v>0</v>
      </c>
      <c r="EL10" s="20">
        <f t="shared" si="10"/>
        <v>0</v>
      </c>
      <c r="EM10" s="20">
        <f t="shared" si="10"/>
        <v>0</v>
      </c>
      <c r="EN10" s="20">
        <f t="shared" si="10"/>
        <v>0</v>
      </c>
      <c r="EO10" s="20">
        <f t="shared" si="10"/>
        <v>0</v>
      </c>
      <c r="EP10" s="20"/>
      <c r="EQ10" s="21">
        <f>SUM(B10:M10)</f>
        <v>25812500.000000004</v>
      </c>
      <c r="ER10" s="21">
        <f>SUM(N10:Y10)</f>
        <v>25812500.000000004</v>
      </c>
      <c r="ES10" s="21">
        <f>SUM(Z10:AK10)</f>
        <v>16132812.499999998</v>
      </c>
      <c r="ET10" s="21">
        <f>SUM(AL10:AW10)</f>
        <v>0</v>
      </c>
      <c r="EU10" s="21">
        <f>SUM(AX10:BI10)</f>
        <v>0</v>
      </c>
      <c r="EV10" s="21">
        <f>SUM(BJ10:BU10)</f>
        <v>0</v>
      </c>
      <c r="EW10" s="21">
        <f>SUM(BV10:CG10)</f>
        <v>0</v>
      </c>
      <c r="EX10" s="21">
        <f>SUM(CH10:CS10)</f>
        <v>0</v>
      </c>
      <c r="EY10" s="21">
        <f t="shared" si="11"/>
        <v>0</v>
      </c>
      <c r="EZ10" s="21">
        <f t="shared" si="12"/>
        <v>0</v>
      </c>
      <c r="FA10" s="21">
        <f t="shared" si="13"/>
        <v>0</v>
      </c>
      <c r="FB10" s="21">
        <f t="shared" si="14"/>
        <v>0</v>
      </c>
    </row>
    <row r="11" spans="1:171">
      <c r="A11" s="9" t="s">
        <v>23</v>
      </c>
      <c r="B11" s="19">
        <f t="shared" si="7"/>
        <v>1067708.3333333333</v>
      </c>
      <c r="C11" s="20">
        <f t="shared" si="8"/>
        <v>1067708.3333333333</v>
      </c>
      <c r="D11" s="20">
        <f t="shared" si="8"/>
        <v>1067708.3333333333</v>
      </c>
      <c r="E11" s="20">
        <f t="shared" si="8"/>
        <v>1067708.3333333333</v>
      </c>
      <c r="F11" s="20">
        <f t="shared" si="8"/>
        <v>1067708.3333333333</v>
      </c>
      <c r="G11" s="20">
        <f t="shared" si="8"/>
        <v>1067708.3333333333</v>
      </c>
      <c r="H11" s="20">
        <f t="shared" si="8"/>
        <v>1067708.3333333333</v>
      </c>
      <c r="I11" s="20">
        <f t="shared" si="8"/>
        <v>1067708.3333333333</v>
      </c>
      <c r="J11" s="20">
        <f t="shared" si="8"/>
        <v>1067708.3333333333</v>
      </c>
      <c r="K11" s="20">
        <f t="shared" si="8"/>
        <v>1067708.3333333333</v>
      </c>
      <c r="L11" s="20">
        <f t="shared" si="8"/>
        <v>1067708.3333333333</v>
      </c>
      <c r="M11" s="20">
        <f t="shared" si="8"/>
        <v>1067708.3333333333</v>
      </c>
      <c r="N11" s="20">
        <f t="shared" si="8"/>
        <v>1067708.3333333333</v>
      </c>
      <c r="O11" s="20">
        <f t="shared" si="8"/>
        <v>1067708.3333333333</v>
      </c>
      <c r="P11" s="20">
        <f t="shared" si="8"/>
        <v>1067708.3333333333</v>
      </c>
      <c r="Q11" s="20">
        <f t="shared" si="8"/>
        <v>1067708.3333333333</v>
      </c>
      <c r="R11" s="20">
        <f t="shared" si="8"/>
        <v>1067708.3333333333</v>
      </c>
      <c r="S11" s="20">
        <f t="shared" si="8"/>
        <v>1067708.3333333333</v>
      </c>
      <c r="T11" s="20">
        <f t="shared" si="8"/>
        <v>1067708.3333333333</v>
      </c>
      <c r="U11" s="20">
        <f t="shared" si="8"/>
        <v>1067708.3333333333</v>
      </c>
      <c r="V11" s="20">
        <f t="shared" si="8"/>
        <v>1067708.3333333333</v>
      </c>
      <c r="W11" s="20">
        <f t="shared" si="8"/>
        <v>1067708.3333333333</v>
      </c>
      <c r="X11" s="20">
        <f t="shared" si="8"/>
        <v>1067708.3333333333</v>
      </c>
      <c r="Y11" s="20">
        <f t="shared" si="8"/>
        <v>1067708.3333333333</v>
      </c>
      <c r="Z11" s="20">
        <f t="shared" si="15"/>
        <v>1067708.3333333333</v>
      </c>
      <c r="AA11" s="20">
        <f t="shared" si="15"/>
        <v>1067708.3333333333</v>
      </c>
      <c r="AB11" s="20">
        <f t="shared" si="15"/>
        <v>1067708.3333333333</v>
      </c>
      <c r="AC11" s="20">
        <f t="shared" si="15"/>
        <v>1067708.3333333333</v>
      </c>
      <c r="AD11" s="20">
        <f t="shared" si="15"/>
        <v>1067708.3333333333</v>
      </c>
      <c r="AE11" s="20">
        <f t="shared" si="15"/>
        <v>1067708.3333333333</v>
      </c>
      <c r="AF11" s="20">
        <f t="shared" si="15"/>
        <v>1067708.3333333333</v>
      </c>
      <c r="AG11" s="20">
        <f t="shared" si="15"/>
        <v>1067708.3333333333</v>
      </c>
      <c r="AH11" s="20">
        <f t="shared" si="15"/>
        <v>1067708.3333333333</v>
      </c>
      <c r="AI11" s="20">
        <f t="shared" si="15"/>
        <v>1067708.3333333333</v>
      </c>
      <c r="AJ11" s="20">
        <f t="shared" si="15"/>
        <v>1067708.3333333333</v>
      </c>
      <c r="AK11" s="20">
        <f t="shared" si="15"/>
        <v>1067708.3333333333</v>
      </c>
      <c r="AL11" s="20">
        <f t="shared" si="15"/>
        <v>1067708.3333333333</v>
      </c>
      <c r="AM11" s="20">
        <f t="shared" si="15"/>
        <v>1067708.3333333333</v>
      </c>
      <c r="AN11" s="20">
        <f t="shared" si="15"/>
        <v>1067708.3333333333</v>
      </c>
      <c r="AO11" s="20">
        <f t="shared" si="15"/>
        <v>1067708.3333333333</v>
      </c>
      <c r="AP11" s="20">
        <f t="shared" si="15"/>
        <v>1067708.3333333333</v>
      </c>
      <c r="AQ11" s="20">
        <f t="shared" si="15"/>
        <v>1067708.3333333333</v>
      </c>
      <c r="AR11" s="20">
        <f t="shared" si="15"/>
        <v>1067708.3333333333</v>
      </c>
      <c r="AS11" s="20">
        <f t="shared" si="9"/>
        <v>1067708.3333333333</v>
      </c>
      <c r="AT11" s="20">
        <f t="shared" si="9"/>
        <v>1067708.3333333333</v>
      </c>
      <c r="AU11" s="20">
        <f t="shared" si="9"/>
        <v>1067708.3333333333</v>
      </c>
      <c r="AV11" s="20">
        <f t="shared" si="9"/>
        <v>960937.5</v>
      </c>
      <c r="AW11" s="20">
        <f t="shared" si="9"/>
        <v>0</v>
      </c>
      <c r="AX11" s="20">
        <f t="shared" si="9"/>
        <v>0</v>
      </c>
      <c r="AY11" s="20">
        <f t="shared" si="9"/>
        <v>0</v>
      </c>
      <c r="AZ11" s="20">
        <f t="shared" si="9"/>
        <v>0</v>
      </c>
      <c r="BA11" s="20">
        <f t="shared" si="9"/>
        <v>0</v>
      </c>
      <c r="BB11" s="20">
        <f t="shared" si="9"/>
        <v>0</v>
      </c>
      <c r="BC11" s="20">
        <f t="shared" si="9"/>
        <v>0</v>
      </c>
      <c r="BD11" s="20">
        <f t="shared" si="9"/>
        <v>0</v>
      </c>
      <c r="BE11" s="20">
        <f t="shared" si="9"/>
        <v>0</v>
      </c>
      <c r="BF11" s="20">
        <f t="shared" si="9"/>
        <v>0</v>
      </c>
      <c r="BG11" s="20">
        <f t="shared" si="9"/>
        <v>0</v>
      </c>
      <c r="BH11" s="20">
        <f t="shared" si="9"/>
        <v>0</v>
      </c>
      <c r="BI11" s="20">
        <f t="shared" si="9"/>
        <v>0</v>
      </c>
      <c r="BJ11" s="20">
        <f t="shared" si="9"/>
        <v>0</v>
      </c>
      <c r="BK11" s="20">
        <f t="shared" si="9"/>
        <v>0</v>
      </c>
      <c r="BL11" s="20">
        <f t="shared" si="9"/>
        <v>0</v>
      </c>
      <c r="BM11" s="20">
        <f t="shared" si="9"/>
        <v>0</v>
      </c>
      <c r="BN11" s="20">
        <f t="shared" si="9"/>
        <v>0</v>
      </c>
      <c r="BO11" s="20">
        <f t="shared" si="9"/>
        <v>0</v>
      </c>
      <c r="BP11" s="20">
        <f t="shared" si="9"/>
        <v>0</v>
      </c>
      <c r="BQ11" s="20">
        <f t="shared" si="9"/>
        <v>0</v>
      </c>
      <c r="BR11" s="20">
        <f t="shared" si="9"/>
        <v>0</v>
      </c>
      <c r="BS11" s="20">
        <f t="shared" si="9"/>
        <v>0</v>
      </c>
      <c r="BT11" s="20">
        <f t="shared" si="9"/>
        <v>0</v>
      </c>
      <c r="BU11" s="20">
        <f t="shared" si="9"/>
        <v>0</v>
      </c>
      <c r="BV11" s="20">
        <f t="shared" si="9"/>
        <v>0</v>
      </c>
      <c r="BW11" s="20">
        <f t="shared" si="9"/>
        <v>0</v>
      </c>
      <c r="BX11" s="20">
        <f t="shared" si="9"/>
        <v>0</v>
      </c>
      <c r="BY11" s="20">
        <f t="shared" ref="BP11:CS19" si="16">BX65*BX107*BY146/360+BY65*BY107*(30-BY146)/360</f>
        <v>0</v>
      </c>
      <c r="BZ11" s="20">
        <f t="shared" si="16"/>
        <v>0</v>
      </c>
      <c r="CA11" s="20">
        <f t="shared" si="16"/>
        <v>0</v>
      </c>
      <c r="CB11" s="20">
        <f t="shared" si="16"/>
        <v>0</v>
      </c>
      <c r="CC11" s="20">
        <f t="shared" si="16"/>
        <v>0</v>
      </c>
      <c r="CD11" s="20">
        <f t="shared" si="16"/>
        <v>0</v>
      </c>
      <c r="CE11" s="20">
        <f t="shared" si="16"/>
        <v>0</v>
      </c>
      <c r="CF11" s="20">
        <f t="shared" si="16"/>
        <v>0</v>
      </c>
      <c r="CG11" s="20">
        <f t="shared" si="16"/>
        <v>0</v>
      </c>
      <c r="CH11" s="20">
        <f t="shared" si="16"/>
        <v>0</v>
      </c>
      <c r="CI11" s="20">
        <f t="shared" si="16"/>
        <v>0</v>
      </c>
      <c r="CJ11" s="20">
        <f t="shared" si="16"/>
        <v>0</v>
      </c>
      <c r="CK11" s="20">
        <f t="shared" si="16"/>
        <v>0</v>
      </c>
      <c r="CL11" s="20">
        <f t="shared" si="16"/>
        <v>0</v>
      </c>
      <c r="CM11" s="20">
        <f t="shared" si="16"/>
        <v>0</v>
      </c>
      <c r="CN11" s="20">
        <f t="shared" si="16"/>
        <v>0</v>
      </c>
      <c r="CO11" s="20">
        <f t="shared" si="16"/>
        <v>0</v>
      </c>
      <c r="CP11" s="20">
        <f t="shared" si="16"/>
        <v>0</v>
      </c>
      <c r="CQ11" s="20">
        <f t="shared" si="16"/>
        <v>0</v>
      </c>
      <c r="CR11" s="20">
        <f t="shared" si="16"/>
        <v>0</v>
      </c>
      <c r="CS11" s="20">
        <f t="shared" si="16"/>
        <v>0</v>
      </c>
      <c r="CT11" s="20">
        <f t="shared" si="10"/>
        <v>0</v>
      </c>
      <c r="CU11" s="20">
        <f t="shared" si="10"/>
        <v>0</v>
      </c>
      <c r="CV11" s="20">
        <f t="shared" si="10"/>
        <v>0</v>
      </c>
      <c r="CW11" s="20">
        <f t="shared" si="10"/>
        <v>0</v>
      </c>
      <c r="CX11" s="20">
        <f t="shared" si="10"/>
        <v>0</v>
      </c>
      <c r="CY11" s="20">
        <f t="shared" si="10"/>
        <v>0</v>
      </c>
      <c r="CZ11" s="20">
        <f t="shared" si="10"/>
        <v>0</v>
      </c>
      <c r="DA11" s="20">
        <f t="shared" si="10"/>
        <v>0</v>
      </c>
      <c r="DB11" s="20">
        <f t="shared" si="10"/>
        <v>0</v>
      </c>
      <c r="DC11" s="20">
        <f t="shared" si="10"/>
        <v>0</v>
      </c>
      <c r="DD11" s="20">
        <f t="shared" si="10"/>
        <v>0</v>
      </c>
      <c r="DE11" s="20">
        <f t="shared" si="10"/>
        <v>0</v>
      </c>
      <c r="DF11" s="20">
        <f t="shared" si="10"/>
        <v>0</v>
      </c>
      <c r="DG11" s="20">
        <f t="shared" si="10"/>
        <v>0</v>
      </c>
      <c r="DH11" s="20">
        <f t="shared" si="10"/>
        <v>0</v>
      </c>
      <c r="DI11" s="20">
        <f t="shared" si="10"/>
        <v>0</v>
      </c>
      <c r="DJ11" s="20">
        <f t="shared" si="10"/>
        <v>0</v>
      </c>
      <c r="DK11" s="20">
        <f t="shared" si="10"/>
        <v>0</v>
      </c>
      <c r="DL11" s="20">
        <f t="shared" si="10"/>
        <v>0</v>
      </c>
      <c r="DM11" s="20">
        <f t="shared" si="10"/>
        <v>0</v>
      </c>
      <c r="DN11" s="20">
        <f t="shared" si="10"/>
        <v>0</v>
      </c>
      <c r="DO11" s="20">
        <f t="shared" si="10"/>
        <v>0</v>
      </c>
      <c r="DP11" s="20">
        <f t="shared" si="10"/>
        <v>0</v>
      </c>
      <c r="DQ11" s="20">
        <f t="shared" si="10"/>
        <v>0</v>
      </c>
      <c r="DR11" s="20">
        <f t="shared" si="10"/>
        <v>0</v>
      </c>
      <c r="DS11" s="20">
        <f t="shared" si="10"/>
        <v>0</v>
      </c>
      <c r="DT11" s="20">
        <f t="shared" si="10"/>
        <v>0</v>
      </c>
      <c r="DU11" s="20">
        <f t="shared" si="10"/>
        <v>0</v>
      </c>
      <c r="DV11" s="20">
        <f t="shared" si="10"/>
        <v>0</v>
      </c>
      <c r="DW11" s="20">
        <f t="shared" si="10"/>
        <v>0</v>
      </c>
      <c r="DX11" s="20">
        <f t="shared" si="10"/>
        <v>0</v>
      </c>
      <c r="DY11" s="20">
        <f t="shared" si="10"/>
        <v>0</v>
      </c>
      <c r="DZ11" s="20">
        <f t="shared" si="10"/>
        <v>0</v>
      </c>
      <c r="EA11" s="20">
        <f t="shared" si="10"/>
        <v>0</v>
      </c>
      <c r="EB11" s="20">
        <f t="shared" si="10"/>
        <v>0</v>
      </c>
      <c r="EC11" s="20">
        <f t="shared" si="10"/>
        <v>0</v>
      </c>
      <c r="ED11" s="20">
        <f t="shared" si="10"/>
        <v>0</v>
      </c>
      <c r="EE11" s="20">
        <f t="shared" si="10"/>
        <v>0</v>
      </c>
      <c r="EF11" s="20">
        <f t="shared" si="10"/>
        <v>0</v>
      </c>
      <c r="EG11" s="20">
        <f t="shared" si="10"/>
        <v>0</v>
      </c>
      <c r="EH11" s="20">
        <f t="shared" si="10"/>
        <v>0</v>
      </c>
      <c r="EI11" s="20">
        <f t="shared" si="10"/>
        <v>0</v>
      </c>
      <c r="EJ11" s="20">
        <f t="shared" si="10"/>
        <v>0</v>
      </c>
      <c r="EK11" s="20">
        <f t="shared" si="10"/>
        <v>0</v>
      </c>
      <c r="EL11" s="20">
        <f t="shared" si="10"/>
        <v>0</v>
      </c>
      <c r="EM11" s="20">
        <f t="shared" si="10"/>
        <v>0</v>
      </c>
      <c r="EN11" s="20">
        <f t="shared" si="10"/>
        <v>0</v>
      </c>
      <c r="EO11" s="20">
        <f t="shared" si="10"/>
        <v>0</v>
      </c>
      <c r="EP11" s="20"/>
      <c r="EQ11" s="21">
        <f t="shared" ref="EQ11:EQ16" si="17">SUM(B11:M11)</f>
        <v>12812500.000000002</v>
      </c>
      <c r="ER11" s="21">
        <f t="shared" ref="ER11:ER16" si="18">SUM(N11:Y11)</f>
        <v>12812500.000000002</v>
      </c>
      <c r="ES11" s="21">
        <f t="shared" ref="ES11:ES16" si="19">SUM(Z11:AK11)</f>
        <v>12812500.000000002</v>
      </c>
      <c r="ET11" s="21">
        <f t="shared" ref="ET11:ET16" si="20">SUM(AL11:AW11)</f>
        <v>11638020.833333334</v>
      </c>
      <c r="EU11" s="21">
        <f t="shared" ref="EU11:EU16" si="21">SUM(AX11:BI11)</f>
        <v>0</v>
      </c>
      <c r="EV11" s="21">
        <f t="shared" ref="EV11:EV16" si="22">SUM(BJ11:BU11)</f>
        <v>0</v>
      </c>
      <c r="EW11" s="21">
        <f t="shared" ref="EW11:EW16" si="23">SUM(BV11:CG11)</f>
        <v>0</v>
      </c>
      <c r="EX11" s="21">
        <f t="shared" ref="EX11:EX16" si="24">SUM(CH11:CS11)</f>
        <v>0</v>
      </c>
      <c r="EY11" s="21">
        <f t="shared" si="11"/>
        <v>0</v>
      </c>
      <c r="EZ11" s="21">
        <f t="shared" si="12"/>
        <v>0</v>
      </c>
      <c r="FA11" s="21">
        <f t="shared" si="13"/>
        <v>0</v>
      </c>
      <c r="FB11" s="21">
        <f t="shared" si="14"/>
        <v>0</v>
      </c>
    </row>
    <row r="12" spans="1:171">
      <c r="A12" s="9" t="s">
        <v>24</v>
      </c>
      <c r="B12" s="19">
        <f t="shared" si="7"/>
        <v>1322916.6666666667</v>
      </c>
      <c r="C12" s="20">
        <f t="shared" si="8"/>
        <v>1322916.6666666667</v>
      </c>
      <c r="D12" s="20">
        <f t="shared" si="8"/>
        <v>1322916.6666666667</v>
      </c>
      <c r="E12" s="20">
        <f t="shared" si="8"/>
        <v>1322916.6666666667</v>
      </c>
      <c r="F12" s="20">
        <f t="shared" si="8"/>
        <v>1322916.6666666667</v>
      </c>
      <c r="G12" s="20">
        <f t="shared" si="8"/>
        <v>1322916.6666666667</v>
      </c>
      <c r="H12" s="20">
        <f t="shared" si="8"/>
        <v>1322916.6666666667</v>
      </c>
      <c r="I12" s="20">
        <f t="shared" si="8"/>
        <v>1322916.6666666667</v>
      </c>
      <c r="J12" s="20">
        <f t="shared" si="8"/>
        <v>1322916.6666666667</v>
      </c>
      <c r="K12" s="20">
        <f t="shared" si="8"/>
        <v>1322916.6666666667</v>
      </c>
      <c r="L12" s="20">
        <f t="shared" si="8"/>
        <v>1322916.6666666667</v>
      </c>
      <c r="M12" s="20">
        <f t="shared" si="8"/>
        <v>1322916.6666666667</v>
      </c>
      <c r="N12" s="20">
        <f t="shared" si="8"/>
        <v>1322916.6666666667</v>
      </c>
      <c r="O12" s="20">
        <f t="shared" si="8"/>
        <v>1322916.6666666667</v>
      </c>
      <c r="P12" s="20">
        <f t="shared" si="8"/>
        <v>1322916.6666666667</v>
      </c>
      <c r="Q12" s="20">
        <f t="shared" si="8"/>
        <v>1322916.6666666667</v>
      </c>
      <c r="R12" s="20">
        <f t="shared" si="8"/>
        <v>1322916.6666666667</v>
      </c>
      <c r="S12" s="20">
        <f t="shared" si="8"/>
        <v>1322916.6666666667</v>
      </c>
      <c r="T12" s="20">
        <f t="shared" si="8"/>
        <v>1322916.6666666667</v>
      </c>
      <c r="U12" s="20">
        <f t="shared" si="8"/>
        <v>1322916.6666666667</v>
      </c>
      <c r="V12" s="20">
        <f t="shared" si="8"/>
        <v>1322916.6666666667</v>
      </c>
      <c r="W12" s="20">
        <f t="shared" si="8"/>
        <v>1322916.6666666667</v>
      </c>
      <c r="X12" s="20">
        <f t="shared" si="8"/>
        <v>1322916.6666666667</v>
      </c>
      <c r="Y12" s="20">
        <f t="shared" si="8"/>
        <v>1322916.6666666667</v>
      </c>
      <c r="Z12" s="20">
        <f t="shared" si="15"/>
        <v>1322916.6666666667</v>
      </c>
      <c r="AA12" s="20">
        <f t="shared" si="15"/>
        <v>1322916.6666666667</v>
      </c>
      <c r="AB12" s="20">
        <f t="shared" si="15"/>
        <v>1322916.6666666667</v>
      </c>
      <c r="AC12" s="20">
        <f t="shared" si="15"/>
        <v>1322916.6666666667</v>
      </c>
      <c r="AD12" s="20">
        <f t="shared" si="15"/>
        <v>1322916.6666666667</v>
      </c>
      <c r="AE12" s="20">
        <f t="shared" si="15"/>
        <v>1322916.6666666667</v>
      </c>
      <c r="AF12" s="20">
        <f t="shared" si="15"/>
        <v>1322916.6666666667</v>
      </c>
      <c r="AG12" s="20">
        <f t="shared" si="15"/>
        <v>1322916.6666666667</v>
      </c>
      <c r="AH12" s="20">
        <f t="shared" si="15"/>
        <v>1322916.6666666667</v>
      </c>
      <c r="AI12" s="20">
        <f t="shared" si="15"/>
        <v>1322916.6666666667</v>
      </c>
      <c r="AJ12" s="20">
        <f t="shared" si="15"/>
        <v>1322916.6666666667</v>
      </c>
      <c r="AK12" s="20">
        <f t="shared" si="15"/>
        <v>1322916.6666666667</v>
      </c>
      <c r="AL12" s="20">
        <f t="shared" si="15"/>
        <v>1322916.6666666667</v>
      </c>
      <c r="AM12" s="20">
        <f t="shared" si="15"/>
        <v>1322916.6666666667</v>
      </c>
      <c r="AN12" s="20">
        <f t="shared" si="15"/>
        <v>1322916.6666666667</v>
      </c>
      <c r="AO12" s="20">
        <f t="shared" si="15"/>
        <v>1322916.6666666667</v>
      </c>
      <c r="AP12" s="20">
        <f t="shared" si="15"/>
        <v>1322916.6666666667</v>
      </c>
      <c r="AQ12" s="20">
        <f t="shared" si="15"/>
        <v>1322916.6666666667</v>
      </c>
      <c r="AR12" s="20">
        <f t="shared" si="15"/>
        <v>1322916.6666666667</v>
      </c>
      <c r="AS12" s="20">
        <f t="shared" ref="Z12:BO18" si="25">AR66*AR108*AS147/360+AS66*AS108*(30-AS147)/360</f>
        <v>1322916.6666666667</v>
      </c>
      <c r="AT12" s="20">
        <f t="shared" si="25"/>
        <v>1322916.6666666667</v>
      </c>
      <c r="AU12" s="20">
        <f t="shared" si="25"/>
        <v>1322916.6666666667</v>
      </c>
      <c r="AV12" s="20">
        <f t="shared" si="25"/>
        <v>1322916.6666666667</v>
      </c>
      <c r="AW12" s="20">
        <f t="shared" si="25"/>
        <v>1322916.6666666667</v>
      </c>
      <c r="AX12" s="20">
        <f t="shared" si="25"/>
        <v>1322916.6666666667</v>
      </c>
      <c r="AY12" s="20">
        <f t="shared" si="25"/>
        <v>1322916.6666666667</v>
      </c>
      <c r="AZ12" s="20">
        <f t="shared" si="25"/>
        <v>1322916.6666666667</v>
      </c>
      <c r="BA12" s="20">
        <f t="shared" si="25"/>
        <v>1322916.6666666667</v>
      </c>
      <c r="BB12" s="20">
        <f t="shared" si="25"/>
        <v>1322916.6666666667</v>
      </c>
      <c r="BC12" s="20">
        <f t="shared" si="25"/>
        <v>1322916.6666666667</v>
      </c>
      <c r="BD12" s="20">
        <f t="shared" si="25"/>
        <v>1322916.6666666667</v>
      </c>
      <c r="BE12" s="20">
        <f t="shared" si="25"/>
        <v>1322916.6666666667</v>
      </c>
      <c r="BF12" s="20">
        <f t="shared" si="25"/>
        <v>1322916.6666666667</v>
      </c>
      <c r="BG12" s="20">
        <f t="shared" si="25"/>
        <v>1322916.6666666667</v>
      </c>
      <c r="BH12" s="20">
        <f t="shared" si="25"/>
        <v>1322916.6666666667</v>
      </c>
      <c r="BI12" s="20">
        <f t="shared" si="25"/>
        <v>1322916.6666666667</v>
      </c>
      <c r="BJ12" s="20">
        <f t="shared" si="25"/>
        <v>1322916.6666666667</v>
      </c>
      <c r="BK12" s="20">
        <f t="shared" si="25"/>
        <v>1322916.6666666667</v>
      </c>
      <c r="BL12" s="20">
        <f t="shared" si="25"/>
        <v>1322916.6666666667</v>
      </c>
      <c r="BM12" s="20">
        <f t="shared" si="25"/>
        <v>1322916.6666666667</v>
      </c>
      <c r="BN12" s="20">
        <f t="shared" si="25"/>
        <v>1322916.6666666667</v>
      </c>
      <c r="BO12" s="20">
        <f t="shared" si="25"/>
        <v>1322916.6666666667</v>
      </c>
      <c r="BP12" s="20">
        <f t="shared" si="16"/>
        <v>1322916.6666666667</v>
      </c>
      <c r="BQ12" s="20">
        <f t="shared" si="16"/>
        <v>1322916.6666666667</v>
      </c>
      <c r="BR12" s="20">
        <f t="shared" si="16"/>
        <v>1322916.6666666667</v>
      </c>
      <c r="BS12" s="20">
        <f t="shared" si="16"/>
        <v>1322916.6666666667</v>
      </c>
      <c r="BT12" s="20">
        <f t="shared" si="16"/>
        <v>1322916.6666666667</v>
      </c>
      <c r="BU12" s="20">
        <f t="shared" si="16"/>
        <v>1322916.6666666667</v>
      </c>
      <c r="BV12" s="20">
        <f t="shared" si="16"/>
        <v>1322916.6666666667</v>
      </c>
      <c r="BW12" s="20">
        <f t="shared" si="16"/>
        <v>1322916.6666666667</v>
      </c>
      <c r="BX12" s="20">
        <f t="shared" si="16"/>
        <v>1322916.6666666667</v>
      </c>
      <c r="BY12" s="20">
        <f t="shared" si="16"/>
        <v>1322916.6666666667</v>
      </c>
      <c r="BZ12" s="20">
        <f t="shared" si="16"/>
        <v>1322916.6666666667</v>
      </c>
      <c r="CA12" s="20">
        <f t="shared" si="16"/>
        <v>1322916.6666666667</v>
      </c>
      <c r="CB12" s="20">
        <f t="shared" si="16"/>
        <v>1322916.6666666667</v>
      </c>
      <c r="CC12" s="20">
        <f t="shared" si="16"/>
        <v>1322916.6666666667</v>
      </c>
      <c r="CD12" s="20">
        <f t="shared" si="16"/>
        <v>1322916.6666666667</v>
      </c>
      <c r="CE12" s="20">
        <f t="shared" si="16"/>
        <v>1322916.6666666667</v>
      </c>
      <c r="CF12" s="20">
        <f t="shared" si="16"/>
        <v>1322916.6666666667</v>
      </c>
      <c r="CG12" s="20">
        <f t="shared" si="16"/>
        <v>1322916.6666666667</v>
      </c>
      <c r="CH12" s="20">
        <f t="shared" si="16"/>
        <v>1322916.6666666667</v>
      </c>
      <c r="CI12" s="20">
        <f t="shared" si="16"/>
        <v>1322916.6666666667</v>
      </c>
      <c r="CJ12" s="20">
        <f t="shared" si="16"/>
        <v>1322916.6666666667</v>
      </c>
      <c r="CK12" s="20">
        <f t="shared" si="16"/>
        <v>1322916.6666666667</v>
      </c>
      <c r="CL12" s="20">
        <f t="shared" si="16"/>
        <v>1322916.6666666667</v>
      </c>
      <c r="CM12" s="20">
        <f t="shared" si="16"/>
        <v>1322916.6666666667</v>
      </c>
      <c r="CN12" s="20">
        <f t="shared" si="16"/>
        <v>1322916.6666666667</v>
      </c>
      <c r="CO12" s="20">
        <f t="shared" si="16"/>
        <v>1322916.6666666667</v>
      </c>
      <c r="CP12" s="20">
        <f t="shared" si="16"/>
        <v>1322916.6666666667</v>
      </c>
      <c r="CQ12" s="20">
        <f t="shared" si="16"/>
        <v>1322916.6666666667</v>
      </c>
      <c r="CR12" s="20">
        <f t="shared" si="16"/>
        <v>1322916.6666666667</v>
      </c>
      <c r="CS12" s="20">
        <f t="shared" si="16"/>
        <v>1322916.6666666667</v>
      </c>
      <c r="CT12" s="20">
        <f t="shared" si="10"/>
        <v>1322916.6666666667</v>
      </c>
      <c r="CU12" s="20">
        <f t="shared" si="10"/>
        <v>1322916.6666666667</v>
      </c>
      <c r="CV12" s="20">
        <f t="shared" si="10"/>
        <v>1322916.6666666667</v>
      </c>
      <c r="CW12" s="20">
        <f t="shared" si="10"/>
        <v>1322916.6666666667</v>
      </c>
      <c r="CX12" s="20">
        <f t="shared" si="10"/>
        <v>1322916.6666666667</v>
      </c>
      <c r="CY12" s="20">
        <f t="shared" si="10"/>
        <v>1322916.6666666667</v>
      </c>
      <c r="CZ12" s="20">
        <f t="shared" si="10"/>
        <v>1322916.6666666667</v>
      </c>
      <c r="DA12" s="20">
        <f t="shared" si="10"/>
        <v>1322916.6666666667</v>
      </c>
      <c r="DB12" s="20">
        <f t="shared" si="10"/>
        <v>661458.33333333337</v>
      </c>
      <c r="DC12" s="20">
        <f t="shared" si="10"/>
        <v>0</v>
      </c>
      <c r="DD12" s="20">
        <f t="shared" si="10"/>
        <v>0</v>
      </c>
      <c r="DE12" s="20">
        <f t="shared" si="10"/>
        <v>0</v>
      </c>
      <c r="DF12" s="20">
        <f t="shared" si="10"/>
        <v>0</v>
      </c>
      <c r="DG12" s="20">
        <f t="shared" si="10"/>
        <v>0</v>
      </c>
      <c r="DH12" s="20">
        <f t="shared" si="10"/>
        <v>0</v>
      </c>
      <c r="DI12" s="20">
        <f t="shared" si="10"/>
        <v>0</v>
      </c>
      <c r="DJ12" s="20">
        <f t="shared" si="10"/>
        <v>0</v>
      </c>
      <c r="DK12" s="20">
        <f t="shared" si="10"/>
        <v>0</v>
      </c>
      <c r="DL12" s="20">
        <f t="shared" si="10"/>
        <v>0</v>
      </c>
      <c r="DM12" s="20">
        <f t="shared" si="10"/>
        <v>0</v>
      </c>
      <c r="DN12" s="20">
        <f t="shared" si="10"/>
        <v>0</v>
      </c>
      <c r="DO12" s="20">
        <f t="shared" si="10"/>
        <v>0</v>
      </c>
      <c r="DP12" s="20">
        <f t="shared" si="10"/>
        <v>0</v>
      </c>
      <c r="DQ12" s="20">
        <f t="shared" si="10"/>
        <v>0</v>
      </c>
      <c r="DR12" s="20">
        <f t="shared" si="10"/>
        <v>0</v>
      </c>
      <c r="DS12" s="20">
        <f t="shared" si="10"/>
        <v>0</v>
      </c>
      <c r="DT12" s="20">
        <f t="shared" ref="DT12:EO20" si="26">DS66*DS108*DT147/360+DT66*DT108*(30-DT147)/360</f>
        <v>0</v>
      </c>
      <c r="DU12" s="20">
        <f t="shared" si="26"/>
        <v>0</v>
      </c>
      <c r="DV12" s="20">
        <f t="shared" si="26"/>
        <v>0</v>
      </c>
      <c r="DW12" s="20">
        <f t="shared" si="26"/>
        <v>0</v>
      </c>
      <c r="DX12" s="20">
        <f t="shared" si="26"/>
        <v>0</v>
      </c>
      <c r="DY12" s="20">
        <f t="shared" si="26"/>
        <v>0</v>
      </c>
      <c r="DZ12" s="20">
        <f t="shared" si="26"/>
        <v>0</v>
      </c>
      <c r="EA12" s="20">
        <f t="shared" si="26"/>
        <v>0</v>
      </c>
      <c r="EB12" s="20">
        <f t="shared" si="26"/>
        <v>0</v>
      </c>
      <c r="EC12" s="20">
        <f t="shared" si="26"/>
        <v>0</v>
      </c>
      <c r="ED12" s="20">
        <f t="shared" si="26"/>
        <v>0</v>
      </c>
      <c r="EE12" s="20">
        <f t="shared" si="26"/>
        <v>0</v>
      </c>
      <c r="EF12" s="20">
        <f t="shared" si="26"/>
        <v>0</v>
      </c>
      <c r="EG12" s="20">
        <f t="shared" si="26"/>
        <v>0</v>
      </c>
      <c r="EH12" s="20">
        <f t="shared" si="26"/>
        <v>0</v>
      </c>
      <c r="EI12" s="20">
        <f t="shared" si="26"/>
        <v>0</v>
      </c>
      <c r="EJ12" s="20">
        <f t="shared" si="26"/>
        <v>0</v>
      </c>
      <c r="EK12" s="20">
        <f t="shared" si="26"/>
        <v>0</v>
      </c>
      <c r="EL12" s="20">
        <f t="shared" si="26"/>
        <v>0</v>
      </c>
      <c r="EM12" s="20">
        <f t="shared" si="26"/>
        <v>0</v>
      </c>
      <c r="EN12" s="20">
        <f t="shared" si="26"/>
        <v>0</v>
      </c>
      <c r="EO12" s="20">
        <f t="shared" si="26"/>
        <v>0</v>
      </c>
      <c r="EP12" s="20"/>
      <c r="EQ12" s="21">
        <f t="shared" si="17"/>
        <v>15874999.999999998</v>
      </c>
      <c r="ER12" s="21">
        <f t="shared" si="18"/>
        <v>15874999.999999998</v>
      </c>
      <c r="ES12" s="21">
        <f t="shared" si="19"/>
        <v>15874999.999999998</v>
      </c>
      <c r="ET12" s="21">
        <f t="shared" si="20"/>
        <v>15874999.999999998</v>
      </c>
      <c r="EU12" s="21">
        <f t="shared" si="21"/>
        <v>15874999.999999998</v>
      </c>
      <c r="EV12" s="21">
        <f t="shared" si="22"/>
        <v>15874999.999999998</v>
      </c>
      <c r="EW12" s="21">
        <f t="shared" si="23"/>
        <v>15874999.999999998</v>
      </c>
      <c r="EX12" s="21">
        <f t="shared" si="24"/>
        <v>15874999.999999998</v>
      </c>
      <c r="EY12" s="21">
        <f t="shared" si="11"/>
        <v>11244791.666666668</v>
      </c>
      <c r="EZ12" s="21">
        <f t="shared" si="12"/>
        <v>0</v>
      </c>
      <c r="FA12" s="21">
        <f t="shared" si="13"/>
        <v>0</v>
      </c>
      <c r="FB12" s="21">
        <f t="shared" si="14"/>
        <v>0</v>
      </c>
    </row>
    <row r="13" spans="1:171">
      <c r="A13" s="9" t="s">
        <v>25</v>
      </c>
      <c r="B13" s="19">
        <f t="shared" si="7"/>
        <v>1333333.3333333333</v>
      </c>
      <c r="C13" s="20">
        <f t="shared" si="8"/>
        <v>1333333.3333333333</v>
      </c>
      <c r="D13" s="20">
        <f t="shared" si="8"/>
        <v>1333333.3333333333</v>
      </c>
      <c r="E13" s="20">
        <f t="shared" si="8"/>
        <v>1333333.3333333333</v>
      </c>
      <c r="F13" s="20">
        <f t="shared" si="8"/>
        <v>1333333.3333333333</v>
      </c>
      <c r="G13" s="20">
        <f t="shared" si="8"/>
        <v>1333333.3333333333</v>
      </c>
      <c r="H13" s="20">
        <f t="shared" si="8"/>
        <v>1333333.3333333333</v>
      </c>
      <c r="I13" s="20">
        <f t="shared" si="8"/>
        <v>0</v>
      </c>
      <c r="J13" s="20">
        <f t="shared" si="8"/>
        <v>0</v>
      </c>
      <c r="K13" s="20">
        <f t="shared" si="8"/>
        <v>0</v>
      </c>
      <c r="L13" s="20">
        <f t="shared" si="8"/>
        <v>0</v>
      </c>
      <c r="M13" s="20">
        <f t="shared" si="8"/>
        <v>0</v>
      </c>
      <c r="N13" s="20">
        <f t="shared" si="8"/>
        <v>0</v>
      </c>
      <c r="O13" s="20">
        <f t="shared" si="8"/>
        <v>0</v>
      </c>
      <c r="P13" s="20">
        <f t="shared" si="8"/>
        <v>0</v>
      </c>
      <c r="Q13" s="20">
        <f t="shared" si="8"/>
        <v>0</v>
      </c>
      <c r="R13" s="20">
        <f t="shared" si="8"/>
        <v>0</v>
      </c>
      <c r="S13" s="20">
        <f t="shared" si="8"/>
        <v>0</v>
      </c>
      <c r="T13" s="20">
        <f t="shared" si="8"/>
        <v>0</v>
      </c>
      <c r="U13" s="20">
        <f t="shared" si="8"/>
        <v>0</v>
      </c>
      <c r="V13" s="20">
        <f t="shared" si="8"/>
        <v>0</v>
      </c>
      <c r="W13" s="20">
        <f t="shared" si="8"/>
        <v>0</v>
      </c>
      <c r="X13" s="20">
        <f t="shared" si="8"/>
        <v>0</v>
      </c>
      <c r="Y13" s="20">
        <f t="shared" si="8"/>
        <v>0</v>
      </c>
      <c r="Z13" s="20">
        <f t="shared" si="25"/>
        <v>0</v>
      </c>
      <c r="AA13" s="20">
        <f t="shared" si="25"/>
        <v>0</v>
      </c>
      <c r="AB13" s="20">
        <f t="shared" si="25"/>
        <v>0</v>
      </c>
      <c r="AC13" s="20">
        <f t="shared" si="25"/>
        <v>0</v>
      </c>
      <c r="AD13" s="20">
        <f t="shared" si="25"/>
        <v>0</v>
      </c>
      <c r="AE13" s="20">
        <f t="shared" si="25"/>
        <v>0</v>
      </c>
      <c r="AF13" s="20">
        <f t="shared" si="25"/>
        <v>0</v>
      </c>
      <c r="AG13" s="20">
        <f t="shared" si="25"/>
        <v>0</v>
      </c>
      <c r="AH13" s="20">
        <f t="shared" si="25"/>
        <v>0</v>
      </c>
      <c r="AI13" s="20">
        <f t="shared" si="25"/>
        <v>0</v>
      </c>
      <c r="AJ13" s="20">
        <f t="shared" si="25"/>
        <v>0</v>
      </c>
      <c r="AK13" s="20">
        <f t="shared" si="25"/>
        <v>0</v>
      </c>
      <c r="AL13" s="20">
        <f t="shared" si="25"/>
        <v>0</v>
      </c>
      <c r="AM13" s="20">
        <f t="shared" si="25"/>
        <v>0</v>
      </c>
      <c r="AN13" s="20">
        <f t="shared" si="25"/>
        <v>0</v>
      </c>
      <c r="AO13" s="20">
        <f t="shared" si="25"/>
        <v>0</v>
      </c>
      <c r="AP13" s="20">
        <f t="shared" si="25"/>
        <v>0</v>
      </c>
      <c r="AQ13" s="20">
        <f t="shared" si="25"/>
        <v>0</v>
      </c>
      <c r="AR13" s="20">
        <f t="shared" si="25"/>
        <v>0</v>
      </c>
      <c r="AS13" s="20">
        <f t="shared" si="25"/>
        <v>0</v>
      </c>
      <c r="AT13" s="20">
        <f t="shared" si="25"/>
        <v>0</v>
      </c>
      <c r="AU13" s="20">
        <f t="shared" si="25"/>
        <v>0</v>
      </c>
      <c r="AV13" s="20">
        <f t="shared" si="25"/>
        <v>0</v>
      </c>
      <c r="AW13" s="20">
        <f t="shared" si="25"/>
        <v>0</v>
      </c>
      <c r="AX13" s="20">
        <f t="shared" si="25"/>
        <v>0</v>
      </c>
      <c r="AY13" s="20">
        <f t="shared" si="25"/>
        <v>0</v>
      </c>
      <c r="AZ13" s="20">
        <f t="shared" si="25"/>
        <v>0</v>
      </c>
      <c r="BA13" s="20">
        <f t="shared" si="25"/>
        <v>0</v>
      </c>
      <c r="BB13" s="20">
        <f t="shared" si="25"/>
        <v>0</v>
      </c>
      <c r="BC13" s="20">
        <f t="shared" si="25"/>
        <v>0</v>
      </c>
      <c r="BD13" s="20">
        <f t="shared" si="25"/>
        <v>0</v>
      </c>
      <c r="BE13" s="20">
        <f t="shared" si="25"/>
        <v>0</v>
      </c>
      <c r="BF13" s="20">
        <f t="shared" si="25"/>
        <v>0</v>
      </c>
      <c r="BG13" s="20">
        <f t="shared" si="25"/>
        <v>0</v>
      </c>
      <c r="BH13" s="20">
        <f t="shared" si="25"/>
        <v>0</v>
      </c>
      <c r="BI13" s="20">
        <f t="shared" si="25"/>
        <v>0</v>
      </c>
      <c r="BJ13" s="20">
        <f t="shared" si="25"/>
        <v>0</v>
      </c>
      <c r="BK13" s="20">
        <f t="shared" si="25"/>
        <v>0</v>
      </c>
      <c r="BL13" s="20">
        <f t="shared" si="25"/>
        <v>0</v>
      </c>
      <c r="BM13" s="20">
        <f t="shared" si="25"/>
        <v>0</v>
      </c>
      <c r="BN13" s="20">
        <f t="shared" si="25"/>
        <v>0</v>
      </c>
      <c r="BO13" s="20">
        <f t="shared" si="25"/>
        <v>0</v>
      </c>
      <c r="BP13" s="20">
        <f t="shared" si="16"/>
        <v>0</v>
      </c>
      <c r="BQ13" s="20">
        <f t="shared" si="16"/>
        <v>0</v>
      </c>
      <c r="BR13" s="20">
        <f t="shared" si="16"/>
        <v>0</v>
      </c>
      <c r="BS13" s="20">
        <f t="shared" si="16"/>
        <v>0</v>
      </c>
      <c r="BT13" s="20">
        <f t="shared" si="16"/>
        <v>0</v>
      </c>
      <c r="BU13" s="20">
        <f t="shared" si="16"/>
        <v>0</v>
      </c>
      <c r="BV13" s="20">
        <f t="shared" si="16"/>
        <v>0</v>
      </c>
      <c r="BW13" s="20">
        <f t="shared" si="16"/>
        <v>0</v>
      </c>
      <c r="BX13" s="20">
        <f t="shared" si="16"/>
        <v>0</v>
      </c>
      <c r="BY13" s="20">
        <f t="shared" si="16"/>
        <v>0</v>
      </c>
      <c r="BZ13" s="20">
        <f t="shared" si="16"/>
        <v>0</v>
      </c>
      <c r="CA13" s="20">
        <f t="shared" si="16"/>
        <v>0</v>
      </c>
      <c r="CB13" s="20">
        <f t="shared" si="16"/>
        <v>0</v>
      </c>
      <c r="CC13" s="20">
        <f t="shared" si="16"/>
        <v>0</v>
      </c>
      <c r="CD13" s="20">
        <f t="shared" si="16"/>
        <v>0</v>
      </c>
      <c r="CE13" s="20">
        <f t="shared" si="16"/>
        <v>0</v>
      </c>
      <c r="CF13" s="20">
        <f t="shared" si="16"/>
        <v>0</v>
      </c>
      <c r="CG13" s="20">
        <f t="shared" si="16"/>
        <v>0</v>
      </c>
      <c r="CH13" s="20">
        <f t="shared" si="16"/>
        <v>0</v>
      </c>
      <c r="CI13" s="20">
        <f t="shared" si="16"/>
        <v>0</v>
      </c>
      <c r="CJ13" s="20">
        <f t="shared" si="16"/>
        <v>0</v>
      </c>
      <c r="CK13" s="20">
        <f t="shared" si="16"/>
        <v>0</v>
      </c>
      <c r="CL13" s="20">
        <f t="shared" si="16"/>
        <v>0</v>
      </c>
      <c r="CM13" s="20">
        <f t="shared" si="16"/>
        <v>0</v>
      </c>
      <c r="CN13" s="20">
        <f t="shared" si="16"/>
        <v>0</v>
      </c>
      <c r="CO13" s="20">
        <f t="shared" si="16"/>
        <v>0</v>
      </c>
      <c r="CP13" s="20">
        <f t="shared" si="16"/>
        <v>0</v>
      </c>
      <c r="CQ13" s="20">
        <f t="shared" si="16"/>
        <v>0</v>
      </c>
      <c r="CR13" s="20">
        <f t="shared" si="16"/>
        <v>0</v>
      </c>
      <c r="CS13" s="20">
        <f t="shared" si="16"/>
        <v>0</v>
      </c>
      <c r="CT13" s="20">
        <f t="shared" ref="CT13:DS20" si="27">CS67*CS109*CT148/360+CT67*CT109*(30-CT148)/360</f>
        <v>0</v>
      </c>
      <c r="CU13" s="20">
        <f t="shared" si="27"/>
        <v>0</v>
      </c>
      <c r="CV13" s="20">
        <f t="shared" si="27"/>
        <v>0</v>
      </c>
      <c r="CW13" s="20">
        <f t="shared" si="27"/>
        <v>0</v>
      </c>
      <c r="CX13" s="20">
        <f t="shared" si="27"/>
        <v>0</v>
      </c>
      <c r="CY13" s="20">
        <f t="shared" si="27"/>
        <v>0</v>
      </c>
      <c r="CZ13" s="20">
        <f t="shared" si="27"/>
        <v>0</v>
      </c>
      <c r="DA13" s="20">
        <f t="shared" si="27"/>
        <v>0</v>
      </c>
      <c r="DB13" s="20">
        <f t="shared" si="27"/>
        <v>0</v>
      </c>
      <c r="DC13" s="20">
        <f t="shared" si="27"/>
        <v>0</v>
      </c>
      <c r="DD13" s="20">
        <f t="shared" si="27"/>
        <v>0</v>
      </c>
      <c r="DE13" s="20">
        <f t="shared" si="27"/>
        <v>0</v>
      </c>
      <c r="DF13" s="20">
        <f t="shared" si="27"/>
        <v>0</v>
      </c>
      <c r="DG13" s="20">
        <f t="shared" si="27"/>
        <v>0</v>
      </c>
      <c r="DH13" s="20">
        <f t="shared" si="27"/>
        <v>0</v>
      </c>
      <c r="DI13" s="20">
        <f t="shared" si="27"/>
        <v>0</v>
      </c>
      <c r="DJ13" s="20">
        <f t="shared" si="27"/>
        <v>0</v>
      </c>
      <c r="DK13" s="20">
        <f t="shared" si="27"/>
        <v>0</v>
      </c>
      <c r="DL13" s="20">
        <f t="shared" si="27"/>
        <v>0</v>
      </c>
      <c r="DM13" s="20">
        <f t="shared" si="27"/>
        <v>0</v>
      </c>
      <c r="DN13" s="20">
        <f t="shared" si="27"/>
        <v>0</v>
      </c>
      <c r="DO13" s="20">
        <f t="shared" si="27"/>
        <v>0</v>
      </c>
      <c r="DP13" s="20">
        <f t="shared" si="27"/>
        <v>0</v>
      </c>
      <c r="DQ13" s="20">
        <f t="shared" si="27"/>
        <v>0</v>
      </c>
      <c r="DR13" s="20">
        <f t="shared" si="27"/>
        <v>0</v>
      </c>
      <c r="DS13" s="20">
        <f t="shared" si="27"/>
        <v>0</v>
      </c>
      <c r="DT13" s="20">
        <f t="shared" si="26"/>
        <v>0</v>
      </c>
      <c r="DU13" s="20">
        <f t="shared" si="26"/>
        <v>0</v>
      </c>
      <c r="DV13" s="20">
        <f t="shared" si="26"/>
        <v>0</v>
      </c>
      <c r="DW13" s="20">
        <f t="shared" si="26"/>
        <v>0</v>
      </c>
      <c r="DX13" s="20">
        <f t="shared" si="26"/>
        <v>0</v>
      </c>
      <c r="DY13" s="20">
        <f t="shared" si="26"/>
        <v>0</v>
      </c>
      <c r="DZ13" s="20">
        <f t="shared" si="26"/>
        <v>0</v>
      </c>
      <c r="EA13" s="20">
        <f t="shared" si="26"/>
        <v>0</v>
      </c>
      <c r="EB13" s="20">
        <f t="shared" si="26"/>
        <v>0</v>
      </c>
      <c r="EC13" s="20">
        <f t="shared" si="26"/>
        <v>0</v>
      </c>
      <c r="ED13" s="20">
        <f t="shared" si="26"/>
        <v>0</v>
      </c>
      <c r="EE13" s="20">
        <f t="shared" si="26"/>
        <v>0</v>
      </c>
      <c r="EF13" s="20">
        <f t="shared" si="26"/>
        <v>0</v>
      </c>
      <c r="EG13" s="20">
        <f t="shared" si="26"/>
        <v>0</v>
      </c>
      <c r="EH13" s="20">
        <f t="shared" si="26"/>
        <v>0</v>
      </c>
      <c r="EI13" s="20">
        <f t="shared" si="26"/>
        <v>0</v>
      </c>
      <c r="EJ13" s="20">
        <f t="shared" si="26"/>
        <v>0</v>
      </c>
      <c r="EK13" s="20">
        <f t="shared" si="26"/>
        <v>0</v>
      </c>
      <c r="EL13" s="20">
        <f t="shared" si="26"/>
        <v>0</v>
      </c>
      <c r="EM13" s="20">
        <f t="shared" si="26"/>
        <v>0</v>
      </c>
      <c r="EN13" s="20">
        <f t="shared" si="26"/>
        <v>0</v>
      </c>
      <c r="EO13" s="20">
        <f t="shared" si="26"/>
        <v>0</v>
      </c>
      <c r="EP13" s="20"/>
      <c r="EQ13" s="21">
        <f t="shared" si="17"/>
        <v>9333333.3333333321</v>
      </c>
      <c r="ER13" s="21">
        <f t="shared" si="18"/>
        <v>0</v>
      </c>
      <c r="ES13" s="21">
        <f t="shared" si="19"/>
        <v>0</v>
      </c>
      <c r="ET13" s="21">
        <f t="shared" si="20"/>
        <v>0</v>
      </c>
      <c r="EU13" s="21">
        <f t="shared" si="21"/>
        <v>0</v>
      </c>
      <c r="EV13" s="21">
        <f t="shared" si="22"/>
        <v>0</v>
      </c>
      <c r="EW13" s="21">
        <f t="shared" si="23"/>
        <v>0</v>
      </c>
      <c r="EX13" s="21">
        <f t="shared" si="24"/>
        <v>0</v>
      </c>
      <c r="EY13" s="21">
        <f t="shared" si="11"/>
        <v>0</v>
      </c>
      <c r="EZ13" s="21">
        <f t="shared" si="12"/>
        <v>0</v>
      </c>
      <c r="FA13" s="21">
        <f t="shared" si="13"/>
        <v>0</v>
      </c>
      <c r="FB13" s="21">
        <f t="shared" si="14"/>
        <v>0</v>
      </c>
    </row>
    <row r="14" spans="1:171">
      <c r="A14" s="9" t="s">
        <v>26</v>
      </c>
      <c r="B14" s="19">
        <f t="shared" si="7"/>
        <v>0</v>
      </c>
      <c r="C14" s="20">
        <f t="shared" si="8"/>
        <v>0</v>
      </c>
      <c r="D14" s="20">
        <f t="shared" si="8"/>
        <v>0</v>
      </c>
      <c r="E14" s="20">
        <f t="shared" si="8"/>
        <v>0</v>
      </c>
      <c r="F14" s="20">
        <f t="shared" si="8"/>
        <v>0</v>
      </c>
      <c r="G14" s="20">
        <f t="shared" si="8"/>
        <v>2868750</v>
      </c>
      <c r="H14" s="20">
        <f t="shared" si="8"/>
        <v>3187500</v>
      </c>
      <c r="I14" s="20">
        <f t="shared" si="8"/>
        <v>3187500</v>
      </c>
      <c r="J14" s="20">
        <f t="shared" si="8"/>
        <v>3187500</v>
      </c>
      <c r="K14" s="20">
        <f t="shared" si="8"/>
        <v>3187500</v>
      </c>
      <c r="L14" s="20">
        <f t="shared" si="8"/>
        <v>3187500</v>
      </c>
      <c r="M14" s="20">
        <f t="shared" si="8"/>
        <v>3187500</v>
      </c>
      <c r="N14" s="20">
        <f t="shared" si="8"/>
        <v>3187500</v>
      </c>
      <c r="O14" s="20">
        <f t="shared" si="8"/>
        <v>3187500</v>
      </c>
      <c r="P14" s="20">
        <f t="shared" si="8"/>
        <v>3187500</v>
      </c>
      <c r="Q14" s="20">
        <f t="shared" si="8"/>
        <v>3187500</v>
      </c>
      <c r="R14" s="20">
        <f t="shared" si="8"/>
        <v>3187500</v>
      </c>
      <c r="S14" s="20">
        <f t="shared" si="8"/>
        <v>3187500</v>
      </c>
      <c r="T14" s="20">
        <f t="shared" si="8"/>
        <v>3187500</v>
      </c>
      <c r="U14" s="20">
        <f t="shared" si="8"/>
        <v>3187500</v>
      </c>
      <c r="V14" s="20">
        <f t="shared" si="8"/>
        <v>3187500</v>
      </c>
      <c r="W14" s="20">
        <f t="shared" si="8"/>
        <v>3187500</v>
      </c>
      <c r="X14" s="20">
        <f t="shared" si="8"/>
        <v>3187500</v>
      </c>
      <c r="Y14" s="20">
        <f t="shared" si="8"/>
        <v>3187500</v>
      </c>
      <c r="Z14" s="20">
        <f t="shared" si="25"/>
        <v>3187500</v>
      </c>
      <c r="AA14" s="20">
        <f t="shared" si="25"/>
        <v>3187500</v>
      </c>
      <c r="AB14" s="20">
        <f t="shared" si="25"/>
        <v>3187500</v>
      </c>
      <c r="AC14" s="20">
        <f t="shared" si="25"/>
        <v>3187500</v>
      </c>
      <c r="AD14" s="20">
        <f t="shared" si="25"/>
        <v>3187500</v>
      </c>
      <c r="AE14" s="20">
        <f t="shared" si="25"/>
        <v>3187500</v>
      </c>
      <c r="AF14" s="20">
        <f t="shared" si="25"/>
        <v>3187500</v>
      </c>
      <c r="AG14" s="20">
        <f t="shared" si="25"/>
        <v>3187500</v>
      </c>
      <c r="AH14" s="20">
        <f t="shared" si="25"/>
        <v>3187500</v>
      </c>
      <c r="AI14" s="20">
        <f t="shared" si="25"/>
        <v>3187500</v>
      </c>
      <c r="AJ14" s="20">
        <f t="shared" si="25"/>
        <v>3187500</v>
      </c>
      <c r="AK14" s="20">
        <f t="shared" si="25"/>
        <v>3187500</v>
      </c>
      <c r="AL14" s="20">
        <f t="shared" si="25"/>
        <v>3187500</v>
      </c>
      <c r="AM14" s="20">
        <f t="shared" si="25"/>
        <v>3187500</v>
      </c>
      <c r="AN14" s="20">
        <f t="shared" si="25"/>
        <v>3187500</v>
      </c>
      <c r="AO14" s="20">
        <f t="shared" si="25"/>
        <v>3187500</v>
      </c>
      <c r="AP14" s="20">
        <f t="shared" si="25"/>
        <v>3187500</v>
      </c>
      <c r="AQ14" s="20">
        <f t="shared" si="25"/>
        <v>3187500</v>
      </c>
      <c r="AR14" s="20">
        <f t="shared" si="25"/>
        <v>3187500</v>
      </c>
      <c r="AS14" s="20">
        <f t="shared" si="25"/>
        <v>3187500</v>
      </c>
      <c r="AT14" s="20">
        <f t="shared" si="25"/>
        <v>3187500</v>
      </c>
      <c r="AU14" s="20">
        <f t="shared" si="25"/>
        <v>3187500</v>
      </c>
      <c r="AV14" s="20">
        <f t="shared" si="25"/>
        <v>3187500</v>
      </c>
      <c r="AW14" s="20">
        <f t="shared" si="25"/>
        <v>3187500</v>
      </c>
      <c r="AX14" s="20">
        <f t="shared" si="25"/>
        <v>3187500</v>
      </c>
      <c r="AY14" s="20">
        <f t="shared" si="25"/>
        <v>3187500</v>
      </c>
      <c r="AZ14" s="20">
        <f t="shared" si="25"/>
        <v>3187500</v>
      </c>
      <c r="BA14" s="20">
        <f t="shared" si="25"/>
        <v>3187500</v>
      </c>
      <c r="BB14" s="20">
        <f t="shared" si="25"/>
        <v>3187500</v>
      </c>
      <c r="BC14" s="20">
        <f t="shared" si="25"/>
        <v>3187500</v>
      </c>
      <c r="BD14" s="20">
        <f t="shared" si="25"/>
        <v>3187500</v>
      </c>
      <c r="BE14" s="20">
        <f t="shared" si="25"/>
        <v>3187500</v>
      </c>
      <c r="BF14" s="20">
        <f t="shared" si="25"/>
        <v>3187500</v>
      </c>
      <c r="BG14" s="20">
        <f t="shared" si="25"/>
        <v>3187500</v>
      </c>
      <c r="BH14" s="20">
        <f t="shared" si="25"/>
        <v>3187500</v>
      </c>
      <c r="BI14" s="20">
        <f t="shared" si="25"/>
        <v>3187500</v>
      </c>
      <c r="BJ14" s="20">
        <f t="shared" si="25"/>
        <v>3187500</v>
      </c>
      <c r="BK14" s="20">
        <f t="shared" si="25"/>
        <v>3187500</v>
      </c>
      <c r="BL14" s="20">
        <f t="shared" si="25"/>
        <v>3187500</v>
      </c>
      <c r="BM14" s="20">
        <f t="shared" si="25"/>
        <v>3187500</v>
      </c>
      <c r="BN14" s="20">
        <f t="shared" si="25"/>
        <v>3187500</v>
      </c>
      <c r="BO14" s="20">
        <f t="shared" si="25"/>
        <v>3187500</v>
      </c>
      <c r="BP14" s="20">
        <f t="shared" si="16"/>
        <v>3187500</v>
      </c>
      <c r="BQ14" s="20">
        <f t="shared" si="16"/>
        <v>3187500</v>
      </c>
      <c r="BR14" s="20">
        <f t="shared" si="16"/>
        <v>3187500</v>
      </c>
      <c r="BS14" s="20">
        <f t="shared" si="16"/>
        <v>3187500</v>
      </c>
      <c r="BT14" s="20">
        <f t="shared" si="16"/>
        <v>3187500</v>
      </c>
      <c r="BU14" s="20">
        <f t="shared" si="16"/>
        <v>3187500</v>
      </c>
      <c r="BV14" s="20">
        <f t="shared" si="16"/>
        <v>3187500</v>
      </c>
      <c r="BW14" s="20">
        <f t="shared" si="16"/>
        <v>3187500</v>
      </c>
      <c r="BX14" s="20">
        <f t="shared" si="16"/>
        <v>3187500</v>
      </c>
      <c r="BY14" s="20">
        <f t="shared" si="16"/>
        <v>3187500</v>
      </c>
      <c r="BZ14" s="20">
        <f t="shared" si="16"/>
        <v>3187500</v>
      </c>
      <c r="CA14" s="20">
        <f t="shared" si="16"/>
        <v>3187500</v>
      </c>
      <c r="CB14" s="20">
        <f t="shared" si="16"/>
        <v>3187500</v>
      </c>
      <c r="CC14" s="20">
        <f t="shared" si="16"/>
        <v>3187500</v>
      </c>
      <c r="CD14" s="20">
        <f t="shared" si="16"/>
        <v>3187500</v>
      </c>
      <c r="CE14" s="20">
        <f t="shared" si="16"/>
        <v>3187500</v>
      </c>
      <c r="CF14" s="20">
        <f t="shared" si="16"/>
        <v>3187500</v>
      </c>
      <c r="CG14" s="20">
        <f t="shared" si="16"/>
        <v>3187500</v>
      </c>
      <c r="CH14" s="20">
        <f t="shared" si="16"/>
        <v>3187500</v>
      </c>
      <c r="CI14" s="20">
        <f t="shared" si="16"/>
        <v>3187500</v>
      </c>
      <c r="CJ14" s="20">
        <f t="shared" si="16"/>
        <v>3187500</v>
      </c>
      <c r="CK14" s="20">
        <f t="shared" si="16"/>
        <v>3187500</v>
      </c>
      <c r="CL14" s="20">
        <f t="shared" si="16"/>
        <v>3187500</v>
      </c>
      <c r="CM14" s="20">
        <f t="shared" si="16"/>
        <v>3187500</v>
      </c>
      <c r="CN14" s="20">
        <f t="shared" si="16"/>
        <v>3187500</v>
      </c>
      <c r="CO14" s="20">
        <f t="shared" si="16"/>
        <v>3187500</v>
      </c>
      <c r="CP14" s="20">
        <f t="shared" si="16"/>
        <v>3187500</v>
      </c>
      <c r="CQ14" s="20">
        <f t="shared" si="16"/>
        <v>3187500</v>
      </c>
      <c r="CR14" s="20">
        <f t="shared" si="16"/>
        <v>3187500</v>
      </c>
      <c r="CS14" s="20">
        <f t="shared" si="16"/>
        <v>3187500</v>
      </c>
      <c r="CT14" s="20">
        <f t="shared" si="27"/>
        <v>3187500</v>
      </c>
      <c r="CU14" s="20">
        <f t="shared" si="27"/>
        <v>3187500</v>
      </c>
      <c r="CV14" s="20">
        <f t="shared" si="27"/>
        <v>3187500</v>
      </c>
      <c r="CW14" s="20">
        <f t="shared" si="27"/>
        <v>3187500</v>
      </c>
      <c r="CX14" s="20">
        <f t="shared" si="27"/>
        <v>3187500</v>
      </c>
      <c r="CY14" s="20">
        <f t="shared" si="27"/>
        <v>3187500</v>
      </c>
      <c r="CZ14" s="20">
        <f t="shared" si="27"/>
        <v>3187500</v>
      </c>
      <c r="DA14" s="20">
        <f t="shared" si="27"/>
        <v>3187500</v>
      </c>
      <c r="DB14" s="20">
        <f t="shared" si="27"/>
        <v>3187500</v>
      </c>
      <c r="DC14" s="20">
        <f t="shared" si="27"/>
        <v>3187500</v>
      </c>
      <c r="DD14" s="20">
        <f t="shared" si="27"/>
        <v>3187500</v>
      </c>
      <c r="DE14" s="20">
        <f t="shared" si="27"/>
        <v>3187500</v>
      </c>
      <c r="DF14" s="20">
        <f t="shared" si="27"/>
        <v>3187500</v>
      </c>
      <c r="DG14" s="20">
        <f t="shared" si="27"/>
        <v>3187500</v>
      </c>
      <c r="DH14" s="20">
        <f t="shared" si="27"/>
        <v>3187500</v>
      </c>
      <c r="DI14" s="20">
        <f t="shared" si="27"/>
        <v>3187500</v>
      </c>
      <c r="DJ14" s="20">
        <f t="shared" si="27"/>
        <v>3187500</v>
      </c>
      <c r="DK14" s="20">
        <f t="shared" si="27"/>
        <v>3187500</v>
      </c>
      <c r="DL14" s="20">
        <f t="shared" si="27"/>
        <v>3187500</v>
      </c>
      <c r="DM14" s="20">
        <f t="shared" si="27"/>
        <v>3187500</v>
      </c>
      <c r="DN14" s="20">
        <f t="shared" si="27"/>
        <v>3187500</v>
      </c>
      <c r="DO14" s="20">
        <f t="shared" si="27"/>
        <v>3187500</v>
      </c>
      <c r="DP14" s="20">
        <f t="shared" si="27"/>
        <v>3187500</v>
      </c>
      <c r="DQ14" s="20">
        <f t="shared" si="27"/>
        <v>3187500</v>
      </c>
      <c r="DR14" s="20">
        <f t="shared" si="27"/>
        <v>3187500</v>
      </c>
      <c r="DS14" s="20">
        <f t="shared" si="27"/>
        <v>3187500</v>
      </c>
      <c r="DT14" s="20">
        <f t="shared" si="26"/>
        <v>3187500</v>
      </c>
      <c r="DU14" s="20">
        <f t="shared" si="26"/>
        <v>3187500</v>
      </c>
      <c r="DV14" s="20">
        <f t="shared" si="26"/>
        <v>3187500</v>
      </c>
      <c r="DW14" s="20">
        <f t="shared" si="26"/>
        <v>1593750</v>
      </c>
      <c r="DX14" s="20">
        <f t="shared" si="26"/>
        <v>0</v>
      </c>
      <c r="DY14" s="20">
        <f t="shared" si="26"/>
        <v>0</v>
      </c>
      <c r="DZ14" s="20">
        <f t="shared" si="26"/>
        <v>0</v>
      </c>
      <c r="EA14" s="20">
        <f t="shared" si="26"/>
        <v>0</v>
      </c>
      <c r="EB14" s="20">
        <f t="shared" si="26"/>
        <v>0</v>
      </c>
      <c r="EC14" s="20">
        <f t="shared" si="26"/>
        <v>0</v>
      </c>
      <c r="ED14" s="20">
        <f t="shared" si="26"/>
        <v>0</v>
      </c>
      <c r="EE14" s="20">
        <f t="shared" si="26"/>
        <v>0</v>
      </c>
      <c r="EF14" s="20">
        <f t="shared" si="26"/>
        <v>0</v>
      </c>
      <c r="EG14" s="20">
        <f t="shared" si="26"/>
        <v>0</v>
      </c>
      <c r="EH14" s="20">
        <f t="shared" si="26"/>
        <v>0</v>
      </c>
      <c r="EI14" s="20">
        <f t="shared" si="26"/>
        <v>0</v>
      </c>
      <c r="EJ14" s="20">
        <f t="shared" si="26"/>
        <v>0</v>
      </c>
      <c r="EK14" s="20">
        <f t="shared" si="26"/>
        <v>0</v>
      </c>
      <c r="EL14" s="20">
        <f t="shared" si="26"/>
        <v>0</v>
      </c>
      <c r="EM14" s="20">
        <f t="shared" si="26"/>
        <v>0</v>
      </c>
      <c r="EN14" s="20">
        <f t="shared" si="26"/>
        <v>0</v>
      </c>
      <c r="EO14" s="20">
        <f t="shared" si="26"/>
        <v>0</v>
      </c>
      <c r="EP14" s="20"/>
      <c r="EQ14" s="21">
        <f t="shared" si="17"/>
        <v>21993750</v>
      </c>
      <c r="ER14" s="21">
        <f t="shared" si="18"/>
        <v>38250000</v>
      </c>
      <c r="ES14" s="21">
        <f t="shared" si="19"/>
        <v>38250000</v>
      </c>
      <c r="ET14" s="21">
        <f t="shared" si="20"/>
        <v>38250000</v>
      </c>
      <c r="EU14" s="21">
        <f t="shared" si="21"/>
        <v>38250000</v>
      </c>
      <c r="EV14" s="21">
        <f t="shared" si="22"/>
        <v>38250000</v>
      </c>
      <c r="EW14" s="21">
        <f t="shared" si="23"/>
        <v>38250000</v>
      </c>
      <c r="EX14" s="21">
        <f t="shared" si="24"/>
        <v>38250000</v>
      </c>
      <c r="EY14" s="21">
        <f t="shared" si="11"/>
        <v>38250000</v>
      </c>
      <c r="EZ14" s="21">
        <f t="shared" si="12"/>
        <v>38250000</v>
      </c>
      <c r="FA14" s="21">
        <f t="shared" si="13"/>
        <v>17531250</v>
      </c>
      <c r="FB14" s="21">
        <f t="shared" si="14"/>
        <v>0</v>
      </c>
    </row>
    <row r="15" spans="1:171">
      <c r="A15" s="9" t="s">
        <v>27</v>
      </c>
      <c r="B15" s="19">
        <f t="shared" si="7"/>
        <v>2062500</v>
      </c>
      <c r="C15" s="20">
        <f t="shared" si="8"/>
        <v>2062500</v>
      </c>
      <c r="D15" s="20">
        <f t="shared" si="8"/>
        <v>2062500</v>
      </c>
      <c r="E15" s="20">
        <f t="shared" si="8"/>
        <v>2062500</v>
      </c>
      <c r="F15" s="20">
        <f t="shared" si="8"/>
        <v>2062500</v>
      </c>
      <c r="G15" s="20">
        <f t="shared" si="8"/>
        <v>2062500</v>
      </c>
      <c r="H15" s="20">
        <f t="shared" si="8"/>
        <v>2062500</v>
      </c>
      <c r="I15" s="20">
        <f t="shared" si="8"/>
        <v>2062500</v>
      </c>
      <c r="J15" s="20">
        <f t="shared" si="8"/>
        <v>2062500</v>
      </c>
      <c r="K15" s="20">
        <f t="shared" si="8"/>
        <v>2062500</v>
      </c>
      <c r="L15" s="20">
        <f t="shared" si="8"/>
        <v>2062500</v>
      </c>
      <c r="M15" s="20">
        <f t="shared" si="8"/>
        <v>2062500</v>
      </c>
      <c r="N15" s="20">
        <f t="shared" si="8"/>
        <v>2062500</v>
      </c>
      <c r="O15" s="20">
        <f t="shared" si="8"/>
        <v>2062500</v>
      </c>
      <c r="P15" s="20">
        <f t="shared" si="8"/>
        <v>2062500</v>
      </c>
      <c r="Q15" s="20">
        <f t="shared" si="8"/>
        <v>2062500</v>
      </c>
      <c r="R15" s="20">
        <f t="shared" si="8"/>
        <v>2062500</v>
      </c>
      <c r="S15" s="20">
        <f t="shared" si="8"/>
        <v>2062500</v>
      </c>
      <c r="T15" s="20">
        <f t="shared" si="8"/>
        <v>2062500</v>
      </c>
      <c r="U15" s="20">
        <f t="shared" si="8"/>
        <v>2062500</v>
      </c>
      <c r="V15" s="20">
        <f t="shared" si="8"/>
        <v>2062500</v>
      </c>
      <c r="W15" s="20">
        <f t="shared" si="8"/>
        <v>2062500</v>
      </c>
      <c r="X15" s="20">
        <f t="shared" si="8"/>
        <v>2062500</v>
      </c>
      <c r="Y15" s="20">
        <f t="shared" si="8"/>
        <v>2062500</v>
      </c>
      <c r="Z15" s="20">
        <f t="shared" si="25"/>
        <v>2062500</v>
      </c>
      <c r="AA15" s="20">
        <f t="shared" si="25"/>
        <v>2062500</v>
      </c>
      <c r="AB15" s="20">
        <f t="shared" si="25"/>
        <v>2062500</v>
      </c>
      <c r="AC15" s="20">
        <f t="shared" si="25"/>
        <v>2062500</v>
      </c>
      <c r="AD15" s="20">
        <f t="shared" si="25"/>
        <v>2062500</v>
      </c>
      <c r="AE15" s="20">
        <f t="shared" si="25"/>
        <v>2062500</v>
      </c>
      <c r="AF15" s="20">
        <f t="shared" si="25"/>
        <v>2062500</v>
      </c>
      <c r="AG15" s="20">
        <f t="shared" si="25"/>
        <v>2062500</v>
      </c>
      <c r="AH15" s="20">
        <f t="shared" si="25"/>
        <v>2062500</v>
      </c>
      <c r="AI15" s="20">
        <f t="shared" si="25"/>
        <v>2062500</v>
      </c>
      <c r="AJ15" s="20">
        <f t="shared" si="25"/>
        <v>2062500</v>
      </c>
      <c r="AK15" s="20">
        <f t="shared" si="25"/>
        <v>2062500</v>
      </c>
      <c r="AL15" s="20">
        <f t="shared" si="25"/>
        <v>2062500</v>
      </c>
      <c r="AM15" s="20">
        <f t="shared" si="25"/>
        <v>2062500</v>
      </c>
      <c r="AN15" s="20">
        <f t="shared" si="25"/>
        <v>2062500</v>
      </c>
      <c r="AO15" s="20">
        <f t="shared" si="25"/>
        <v>2062500</v>
      </c>
      <c r="AP15" s="20">
        <f t="shared" si="25"/>
        <v>2062500</v>
      </c>
      <c r="AQ15" s="20">
        <f t="shared" si="25"/>
        <v>2062500</v>
      </c>
      <c r="AR15" s="20">
        <f t="shared" si="25"/>
        <v>2062500</v>
      </c>
      <c r="AS15" s="20">
        <f t="shared" si="25"/>
        <v>2062500</v>
      </c>
      <c r="AT15" s="20">
        <f t="shared" si="25"/>
        <v>2062500</v>
      </c>
      <c r="AU15" s="20">
        <f t="shared" si="25"/>
        <v>2062500</v>
      </c>
      <c r="AV15" s="20">
        <f t="shared" si="25"/>
        <v>2062500</v>
      </c>
      <c r="AW15" s="20">
        <f t="shared" si="25"/>
        <v>2062500</v>
      </c>
      <c r="AX15" s="20">
        <f t="shared" si="25"/>
        <v>2062500</v>
      </c>
      <c r="AY15" s="20">
        <f t="shared" si="25"/>
        <v>2062500</v>
      </c>
      <c r="AZ15" s="20">
        <f t="shared" si="25"/>
        <v>2062500</v>
      </c>
      <c r="BA15" s="20">
        <f t="shared" si="25"/>
        <v>2062500</v>
      </c>
      <c r="BB15" s="20">
        <f t="shared" si="25"/>
        <v>2062500</v>
      </c>
      <c r="BC15" s="20">
        <f t="shared" si="25"/>
        <v>2062500</v>
      </c>
      <c r="BD15" s="20">
        <f t="shared" si="25"/>
        <v>2062500</v>
      </c>
      <c r="BE15" s="20">
        <f t="shared" si="25"/>
        <v>2062500</v>
      </c>
      <c r="BF15" s="20">
        <f t="shared" si="25"/>
        <v>2062500</v>
      </c>
      <c r="BG15" s="20">
        <f t="shared" si="25"/>
        <v>2062500</v>
      </c>
      <c r="BH15" s="20">
        <f t="shared" si="25"/>
        <v>2062500</v>
      </c>
      <c r="BI15" s="20">
        <f t="shared" si="25"/>
        <v>2062500</v>
      </c>
      <c r="BJ15" s="20">
        <f t="shared" si="25"/>
        <v>2062500</v>
      </c>
      <c r="BK15" s="20">
        <f t="shared" si="25"/>
        <v>2062500</v>
      </c>
      <c r="BL15" s="20">
        <f t="shared" si="25"/>
        <v>2062500</v>
      </c>
      <c r="BM15" s="20">
        <f t="shared" si="25"/>
        <v>2062500</v>
      </c>
      <c r="BN15" s="20">
        <f t="shared" si="25"/>
        <v>2062500</v>
      </c>
      <c r="BO15" s="20">
        <f t="shared" si="25"/>
        <v>2062500</v>
      </c>
      <c r="BP15" s="20">
        <f t="shared" si="16"/>
        <v>2062500</v>
      </c>
      <c r="BQ15" s="20">
        <f t="shared" si="16"/>
        <v>2062500</v>
      </c>
      <c r="BR15" s="20">
        <f t="shared" si="16"/>
        <v>2062500</v>
      </c>
      <c r="BS15" s="20">
        <f t="shared" si="16"/>
        <v>2062500</v>
      </c>
      <c r="BT15" s="20">
        <f t="shared" si="16"/>
        <v>2062500</v>
      </c>
      <c r="BU15" s="20">
        <f t="shared" si="16"/>
        <v>2062500</v>
      </c>
      <c r="BV15" s="20">
        <f t="shared" si="16"/>
        <v>962500</v>
      </c>
      <c r="BW15" s="20">
        <f t="shared" si="16"/>
        <v>0</v>
      </c>
      <c r="BX15" s="20">
        <f t="shared" si="16"/>
        <v>0</v>
      </c>
      <c r="BY15" s="20">
        <f t="shared" si="16"/>
        <v>0</v>
      </c>
      <c r="BZ15" s="20">
        <f t="shared" si="16"/>
        <v>0</v>
      </c>
      <c r="CA15" s="20">
        <f t="shared" si="16"/>
        <v>0</v>
      </c>
      <c r="CB15" s="20">
        <f t="shared" si="16"/>
        <v>0</v>
      </c>
      <c r="CC15" s="20">
        <f t="shared" si="16"/>
        <v>0</v>
      </c>
      <c r="CD15" s="20">
        <f t="shared" si="16"/>
        <v>0</v>
      </c>
      <c r="CE15" s="20">
        <f t="shared" si="16"/>
        <v>0</v>
      </c>
      <c r="CF15" s="20">
        <f t="shared" si="16"/>
        <v>0</v>
      </c>
      <c r="CG15" s="20">
        <f t="shared" si="16"/>
        <v>0</v>
      </c>
      <c r="CH15" s="20">
        <f t="shared" si="16"/>
        <v>0</v>
      </c>
      <c r="CI15" s="20">
        <f t="shared" si="16"/>
        <v>0</v>
      </c>
      <c r="CJ15" s="20">
        <f t="shared" si="16"/>
        <v>0</v>
      </c>
      <c r="CK15" s="20">
        <f t="shared" si="16"/>
        <v>0</v>
      </c>
      <c r="CL15" s="20">
        <f t="shared" si="16"/>
        <v>0</v>
      </c>
      <c r="CM15" s="20">
        <f t="shared" si="16"/>
        <v>0</v>
      </c>
      <c r="CN15" s="20">
        <f t="shared" si="16"/>
        <v>0</v>
      </c>
      <c r="CO15" s="20">
        <f t="shared" si="16"/>
        <v>0</v>
      </c>
      <c r="CP15" s="20">
        <f t="shared" si="16"/>
        <v>0</v>
      </c>
      <c r="CQ15" s="20">
        <f t="shared" si="16"/>
        <v>0</v>
      </c>
      <c r="CR15" s="20">
        <f t="shared" si="16"/>
        <v>0</v>
      </c>
      <c r="CS15" s="20">
        <f t="shared" si="16"/>
        <v>0</v>
      </c>
      <c r="CT15" s="20">
        <f t="shared" si="27"/>
        <v>0</v>
      </c>
      <c r="CU15" s="20">
        <f t="shared" si="27"/>
        <v>0</v>
      </c>
      <c r="CV15" s="20">
        <f t="shared" si="27"/>
        <v>0</v>
      </c>
      <c r="CW15" s="20">
        <f t="shared" si="27"/>
        <v>0</v>
      </c>
      <c r="CX15" s="20">
        <f t="shared" si="27"/>
        <v>0</v>
      </c>
      <c r="CY15" s="20">
        <f t="shared" si="27"/>
        <v>0</v>
      </c>
      <c r="CZ15" s="20">
        <f t="shared" si="27"/>
        <v>0</v>
      </c>
      <c r="DA15" s="20">
        <f t="shared" si="27"/>
        <v>0</v>
      </c>
      <c r="DB15" s="20">
        <f t="shared" si="27"/>
        <v>0</v>
      </c>
      <c r="DC15" s="20">
        <f t="shared" si="27"/>
        <v>0</v>
      </c>
      <c r="DD15" s="20">
        <f t="shared" si="27"/>
        <v>0</v>
      </c>
      <c r="DE15" s="20">
        <f t="shared" si="27"/>
        <v>0</v>
      </c>
      <c r="DF15" s="20">
        <f t="shared" si="27"/>
        <v>0</v>
      </c>
      <c r="DG15" s="20">
        <f t="shared" si="27"/>
        <v>0</v>
      </c>
      <c r="DH15" s="20">
        <f t="shared" si="27"/>
        <v>0</v>
      </c>
      <c r="DI15" s="20">
        <f t="shared" si="27"/>
        <v>0</v>
      </c>
      <c r="DJ15" s="20">
        <f t="shared" si="27"/>
        <v>0</v>
      </c>
      <c r="DK15" s="20">
        <f t="shared" si="27"/>
        <v>0</v>
      </c>
      <c r="DL15" s="20">
        <f t="shared" si="27"/>
        <v>0</v>
      </c>
      <c r="DM15" s="20">
        <f t="shared" si="27"/>
        <v>0</v>
      </c>
      <c r="DN15" s="20">
        <f t="shared" si="27"/>
        <v>0</v>
      </c>
      <c r="DO15" s="20">
        <f t="shared" si="27"/>
        <v>0</v>
      </c>
      <c r="DP15" s="20">
        <f t="shared" si="27"/>
        <v>0</v>
      </c>
      <c r="DQ15" s="20">
        <f t="shared" si="27"/>
        <v>0</v>
      </c>
      <c r="DR15" s="20">
        <f t="shared" si="27"/>
        <v>0</v>
      </c>
      <c r="DS15" s="20">
        <f t="shared" si="27"/>
        <v>0</v>
      </c>
      <c r="DT15" s="20">
        <f t="shared" si="26"/>
        <v>0</v>
      </c>
      <c r="DU15" s="20">
        <f t="shared" si="26"/>
        <v>0</v>
      </c>
      <c r="DV15" s="20">
        <f t="shared" si="26"/>
        <v>0</v>
      </c>
      <c r="DW15" s="20">
        <f t="shared" si="26"/>
        <v>0</v>
      </c>
      <c r="DX15" s="20">
        <f t="shared" si="26"/>
        <v>0</v>
      </c>
      <c r="DY15" s="20">
        <f t="shared" si="26"/>
        <v>0</v>
      </c>
      <c r="DZ15" s="20">
        <f t="shared" si="26"/>
        <v>0</v>
      </c>
      <c r="EA15" s="20">
        <f t="shared" si="26"/>
        <v>0</v>
      </c>
      <c r="EB15" s="20">
        <f t="shared" si="26"/>
        <v>0</v>
      </c>
      <c r="EC15" s="20">
        <f t="shared" si="26"/>
        <v>0</v>
      </c>
      <c r="ED15" s="20">
        <f t="shared" si="26"/>
        <v>0</v>
      </c>
      <c r="EE15" s="20">
        <f t="shared" si="26"/>
        <v>0</v>
      </c>
      <c r="EF15" s="20">
        <f t="shared" si="26"/>
        <v>0</v>
      </c>
      <c r="EG15" s="20">
        <f t="shared" si="26"/>
        <v>0</v>
      </c>
      <c r="EH15" s="20">
        <f t="shared" si="26"/>
        <v>0</v>
      </c>
      <c r="EI15" s="20">
        <f t="shared" si="26"/>
        <v>0</v>
      </c>
      <c r="EJ15" s="20">
        <f t="shared" si="26"/>
        <v>0</v>
      </c>
      <c r="EK15" s="20">
        <f t="shared" si="26"/>
        <v>0</v>
      </c>
      <c r="EL15" s="20">
        <f t="shared" si="26"/>
        <v>0</v>
      </c>
      <c r="EM15" s="20">
        <f t="shared" si="26"/>
        <v>0</v>
      </c>
      <c r="EN15" s="20">
        <f t="shared" si="26"/>
        <v>0</v>
      </c>
      <c r="EO15" s="20">
        <f t="shared" si="26"/>
        <v>0</v>
      </c>
      <c r="EP15" s="20"/>
      <c r="EQ15" s="21">
        <f t="shared" si="17"/>
        <v>24750000</v>
      </c>
      <c r="ER15" s="21">
        <f t="shared" si="18"/>
        <v>24750000</v>
      </c>
      <c r="ES15" s="21">
        <f t="shared" si="19"/>
        <v>24750000</v>
      </c>
      <c r="ET15" s="21">
        <f t="shared" si="20"/>
        <v>24750000</v>
      </c>
      <c r="EU15" s="21">
        <f t="shared" si="21"/>
        <v>24750000</v>
      </c>
      <c r="EV15" s="21">
        <f t="shared" si="22"/>
        <v>24750000</v>
      </c>
      <c r="EW15" s="21">
        <f t="shared" si="23"/>
        <v>962500</v>
      </c>
      <c r="EX15" s="21">
        <f t="shared" si="24"/>
        <v>0</v>
      </c>
      <c r="EY15" s="21">
        <f t="shared" si="11"/>
        <v>0</v>
      </c>
      <c r="EZ15" s="21">
        <f t="shared" si="12"/>
        <v>0</v>
      </c>
      <c r="FA15" s="21">
        <f t="shared" si="13"/>
        <v>0</v>
      </c>
      <c r="FB15" s="21">
        <f t="shared" si="14"/>
        <v>0</v>
      </c>
    </row>
    <row r="16" spans="1:171">
      <c r="A16" s="9" t="s">
        <v>28</v>
      </c>
      <c r="B16" s="19">
        <f t="shared" si="7"/>
        <v>991666.66666666663</v>
      </c>
      <c r="C16" s="20">
        <f t="shared" si="8"/>
        <v>991666.66666666663</v>
      </c>
      <c r="D16" s="20">
        <f t="shared" si="8"/>
        <v>991666.66666666663</v>
      </c>
      <c r="E16" s="20">
        <f t="shared" si="8"/>
        <v>991666.66666666663</v>
      </c>
      <c r="F16" s="20">
        <f t="shared" si="8"/>
        <v>991666.66666666663</v>
      </c>
      <c r="G16" s="20">
        <f t="shared" si="8"/>
        <v>991666.66666666663</v>
      </c>
      <c r="H16" s="20">
        <f t="shared" si="8"/>
        <v>991666.66666666663</v>
      </c>
      <c r="I16" s="20">
        <f t="shared" si="8"/>
        <v>991666.66666666663</v>
      </c>
      <c r="J16" s="20">
        <f t="shared" si="8"/>
        <v>991666.66666666663</v>
      </c>
      <c r="K16" s="20">
        <f t="shared" si="8"/>
        <v>991666.66666666663</v>
      </c>
      <c r="L16" s="20">
        <f t="shared" si="8"/>
        <v>991666.66666666663</v>
      </c>
      <c r="M16" s="20">
        <f t="shared" si="8"/>
        <v>991666.66666666663</v>
      </c>
      <c r="N16" s="20">
        <f t="shared" si="8"/>
        <v>991666.66666666663</v>
      </c>
      <c r="O16" s="20">
        <f t="shared" ref="O16:Y16" si="28">N70*N112*O151/360+O70*O112*(30-O151)/360</f>
        <v>991666.66666666663</v>
      </c>
      <c r="P16" s="20">
        <f t="shared" si="28"/>
        <v>991666.66666666663</v>
      </c>
      <c r="Q16" s="20">
        <f t="shared" si="28"/>
        <v>991666.66666666663</v>
      </c>
      <c r="R16" s="20">
        <f t="shared" si="28"/>
        <v>991666.66666666663</v>
      </c>
      <c r="S16" s="20">
        <f t="shared" si="28"/>
        <v>991666.66666666663</v>
      </c>
      <c r="T16" s="20">
        <f t="shared" si="28"/>
        <v>991666.66666666663</v>
      </c>
      <c r="U16" s="20">
        <f t="shared" si="28"/>
        <v>991666.66666666663</v>
      </c>
      <c r="V16" s="20">
        <f t="shared" si="28"/>
        <v>991666.66666666663</v>
      </c>
      <c r="W16" s="20">
        <f t="shared" si="28"/>
        <v>991666.66666666663</v>
      </c>
      <c r="X16" s="20">
        <f t="shared" si="28"/>
        <v>991666.66666666663</v>
      </c>
      <c r="Y16" s="20">
        <f t="shared" si="28"/>
        <v>991666.66666666663</v>
      </c>
      <c r="Z16" s="20">
        <f t="shared" si="25"/>
        <v>991666.66666666663</v>
      </c>
      <c r="AA16" s="20">
        <f t="shared" si="25"/>
        <v>991666.66666666663</v>
      </c>
      <c r="AB16" s="20">
        <f t="shared" si="25"/>
        <v>991666.66666666663</v>
      </c>
      <c r="AC16" s="20">
        <f t="shared" si="25"/>
        <v>991666.66666666663</v>
      </c>
      <c r="AD16" s="20">
        <f t="shared" si="25"/>
        <v>991666.66666666663</v>
      </c>
      <c r="AE16" s="20">
        <f t="shared" si="25"/>
        <v>991666.66666666663</v>
      </c>
      <c r="AF16" s="20">
        <f t="shared" si="25"/>
        <v>991666.66666666663</v>
      </c>
      <c r="AG16" s="20">
        <f t="shared" si="25"/>
        <v>991666.66666666663</v>
      </c>
      <c r="AH16" s="20">
        <f t="shared" si="25"/>
        <v>991666.66666666663</v>
      </c>
      <c r="AI16" s="20">
        <f t="shared" si="25"/>
        <v>991666.66666666663</v>
      </c>
      <c r="AJ16" s="20">
        <f t="shared" si="25"/>
        <v>991666.66666666663</v>
      </c>
      <c r="AK16" s="20">
        <f t="shared" si="25"/>
        <v>991666.66666666663</v>
      </c>
      <c r="AL16" s="20">
        <f t="shared" si="25"/>
        <v>991666.66666666663</v>
      </c>
      <c r="AM16" s="20">
        <f t="shared" si="25"/>
        <v>991666.66666666663</v>
      </c>
      <c r="AN16" s="20">
        <f t="shared" si="25"/>
        <v>991666.66666666663</v>
      </c>
      <c r="AO16" s="20">
        <f t="shared" si="25"/>
        <v>991666.66666666663</v>
      </c>
      <c r="AP16" s="20">
        <f t="shared" si="25"/>
        <v>991666.66666666663</v>
      </c>
      <c r="AQ16" s="20">
        <f t="shared" si="25"/>
        <v>991666.66666666663</v>
      </c>
      <c r="AR16" s="20">
        <f t="shared" si="25"/>
        <v>991666.66666666663</v>
      </c>
      <c r="AS16" s="20">
        <f t="shared" si="25"/>
        <v>991666.66666666663</v>
      </c>
      <c r="AT16" s="20">
        <f t="shared" si="25"/>
        <v>991666.66666666663</v>
      </c>
      <c r="AU16" s="20">
        <f t="shared" si="25"/>
        <v>991666.66666666663</v>
      </c>
      <c r="AV16" s="20">
        <f t="shared" si="25"/>
        <v>991666.66666666663</v>
      </c>
      <c r="AW16" s="20">
        <f t="shared" si="25"/>
        <v>991666.66666666663</v>
      </c>
      <c r="AX16" s="20">
        <f t="shared" si="25"/>
        <v>991666.66666666663</v>
      </c>
      <c r="AY16" s="20">
        <f t="shared" si="25"/>
        <v>991666.66666666663</v>
      </c>
      <c r="AZ16" s="20">
        <f t="shared" si="25"/>
        <v>991666.66666666663</v>
      </c>
      <c r="BA16" s="20">
        <f t="shared" si="25"/>
        <v>991666.66666666663</v>
      </c>
      <c r="BB16" s="20">
        <f t="shared" si="25"/>
        <v>991666.66666666663</v>
      </c>
      <c r="BC16" s="20">
        <f t="shared" si="25"/>
        <v>991666.66666666663</v>
      </c>
      <c r="BD16" s="20">
        <f t="shared" si="25"/>
        <v>991666.66666666663</v>
      </c>
      <c r="BE16" s="20">
        <f t="shared" si="25"/>
        <v>991666.66666666663</v>
      </c>
      <c r="BF16" s="20">
        <f t="shared" si="25"/>
        <v>991666.66666666663</v>
      </c>
      <c r="BG16" s="20">
        <f t="shared" si="25"/>
        <v>991666.66666666663</v>
      </c>
      <c r="BH16" s="20">
        <f t="shared" si="25"/>
        <v>991666.66666666663</v>
      </c>
      <c r="BI16" s="20">
        <f t="shared" si="25"/>
        <v>991666.66666666663</v>
      </c>
      <c r="BJ16" s="20">
        <f t="shared" si="25"/>
        <v>991666.66666666663</v>
      </c>
      <c r="BK16" s="20">
        <f t="shared" si="25"/>
        <v>991666.66666666663</v>
      </c>
      <c r="BL16" s="20">
        <f t="shared" si="25"/>
        <v>991666.66666666663</v>
      </c>
      <c r="BM16" s="20">
        <f t="shared" si="25"/>
        <v>991666.66666666663</v>
      </c>
      <c r="BN16" s="20">
        <f t="shared" si="25"/>
        <v>991666.66666666663</v>
      </c>
      <c r="BO16" s="20">
        <f t="shared" si="25"/>
        <v>991666.66666666663</v>
      </c>
      <c r="BP16" s="20">
        <f t="shared" si="16"/>
        <v>991666.66666666663</v>
      </c>
      <c r="BQ16" s="20">
        <f t="shared" si="16"/>
        <v>991666.66666666663</v>
      </c>
      <c r="BR16" s="20">
        <f t="shared" si="16"/>
        <v>991666.66666666663</v>
      </c>
      <c r="BS16" s="20">
        <f t="shared" si="16"/>
        <v>991666.66666666663</v>
      </c>
      <c r="BT16" s="20">
        <f t="shared" si="16"/>
        <v>991666.66666666663</v>
      </c>
      <c r="BU16" s="20">
        <f t="shared" si="16"/>
        <v>991666.66666666663</v>
      </c>
      <c r="BV16" s="20">
        <f t="shared" si="16"/>
        <v>991666.66666666663</v>
      </c>
      <c r="BW16" s="20">
        <f t="shared" si="16"/>
        <v>991666.66666666663</v>
      </c>
      <c r="BX16" s="20">
        <f t="shared" si="16"/>
        <v>991666.66666666663</v>
      </c>
      <c r="BY16" s="20">
        <f t="shared" si="16"/>
        <v>991666.66666666663</v>
      </c>
      <c r="BZ16" s="20">
        <f t="shared" si="16"/>
        <v>991666.66666666663</v>
      </c>
      <c r="CA16" s="20">
        <f t="shared" si="16"/>
        <v>991666.66666666663</v>
      </c>
      <c r="CB16" s="20">
        <f t="shared" si="16"/>
        <v>991666.66666666663</v>
      </c>
      <c r="CC16" s="20">
        <f t="shared" si="16"/>
        <v>991666.66666666663</v>
      </c>
      <c r="CD16" s="20">
        <f t="shared" si="16"/>
        <v>991666.66666666663</v>
      </c>
      <c r="CE16" s="20">
        <f t="shared" si="16"/>
        <v>991666.66666666663</v>
      </c>
      <c r="CF16" s="20">
        <f t="shared" si="16"/>
        <v>991666.66666666663</v>
      </c>
      <c r="CG16" s="20">
        <f t="shared" si="16"/>
        <v>991666.66666666663</v>
      </c>
      <c r="CH16" s="20">
        <f t="shared" si="16"/>
        <v>991666.66666666663</v>
      </c>
      <c r="CI16" s="20">
        <f t="shared" si="16"/>
        <v>991666.66666666663</v>
      </c>
      <c r="CJ16" s="20">
        <f t="shared" si="16"/>
        <v>991666.66666666663</v>
      </c>
      <c r="CK16" s="20">
        <f t="shared" si="16"/>
        <v>991666.66666666663</v>
      </c>
      <c r="CL16" s="20">
        <f t="shared" si="16"/>
        <v>991666.66666666663</v>
      </c>
      <c r="CM16" s="20">
        <f t="shared" si="16"/>
        <v>991666.66666666663</v>
      </c>
      <c r="CN16" s="20">
        <f t="shared" si="16"/>
        <v>991666.66666666663</v>
      </c>
      <c r="CO16" s="20">
        <f t="shared" si="16"/>
        <v>991666.66666666663</v>
      </c>
      <c r="CP16" s="20">
        <f t="shared" si="16"/>
        <v>991666.66666666663</v>
      </c>
      <c r="CQ16" s="20">
        <f t="shared" si="16"/>
        <v>991666.66666666663</v>
      </c>
      <c r="CR16" s="20">
        <f t="shared" si="16"/>
        <v>991666.66666666663</v>
      </c>
      <c r="CS16" s="20">
        <f t="shared" si="16"/>
        <v>991666.66666666663</v>
      </c>
      <c r="CT16" s="20">
        <f t="shared" si="27"/>
        <v>991666.66666666663</v>
      </c>
      <c r="CU16" s="20">
        <f t="shared" si="27"/>
        <v>991666.66666666663</v>
      </c>
      <c r="CV16" s="20">
        <f t="shared" si="27"/>
        <v>991666.66666666663</v>
      </c>
      <c r="CW16" s="20">
        <f t="shared" si="27"/>
        <v>991666.66666666663</v>
      </c>
      <c r="CX16" s="20">
        <f t="shared" si="27"/>
        <v>991666.66666666663</v>
      </c>
      <c r="CY16" s="20">
        <f t="shared" si="27"/>
        <v>991666.66666666663</v>
      </c>
      <c r="CZ16" s="20">
        <f t="shared" si="27"/>
        <v>991666.66666666663</v>
      </c>
      <c r="DA16" s="20">
        <f t="shared" si="27"/>
        <v>991666.66666666663</v>
      </c>
      <c r="DB16" s="20">
        <f t="shared" si="27"/>
        <v>991666.66666666663</v>
      </c>
      <c r="DC16" s="20">
        <f t="shared" si="27"/>
        <v>991666.66666666663</v>
      </c>
      <c r="DD16" s="20">
        <f t="shared" si="27"/>
        <v>991666.66666666663</v>
      </c>
      <c r="DE16" s="20">
        <f t="shared" si="27"/>
        <v>991666.66666666663</v>
      </c>
      <c r="DF16" s="20">
        <f t="shared" si="27"/>
        <v>991666.66666666663</v>
      </c>
      <c r="DG16" s="20">
        <f t="shared" si="27"/>
        <v>991666.66666666663</v>
      </c>
      <c r="DH16" s="20">
        <f t="shared" si="27"/>
        <v>991666.66666666663</v>
      </c>
      <c r="DI16" s="20">
        <f t="shared" si="27"/>
        <v>991666.66666666663</v>
      </c>
      <c r="DJ16" s="20">
        <f t="shared" si="27"/>
        <v>991666.66666666663</v>
      </c>
      <c r="DK16" s="20">
        <f t="shared" si="27"/>
        <v>991666.66666666663</v>
      </c>
      <c r="DL16" s="20">
        <f t="shared" si="27"/>
        <v>991666.66666666663</v>
      </c>
      <c r="DM16" s="20">
        <f t="shared" si="27"/>
        <v>991666.66666666663</v>
      </c>
      <c r="DN16" s="20">
        <f t="shared" si="27"/>
        <v>991666.66666666663</v>
      </c>
      <c r="DO16" s="20">
        <f t="shared" si="27"/>
        <v>991666.66666666663</v>
      </c>
      <c r="DP16" s="20">
        <f t="shared" si="27"/>
        <v>991666.66666666663</v>
      </c>
      <c r="DQ16" s="20">
        <f t="shared" si="27"/>
        <v>991666.66666666663</v>
      </c>
      <c r="DR16" s="20">
        <f t="shared" si="27"/>
        <v>991666.66666666663</v>
      </c>
      <c r="DS16" s="20">
        <f t="shared" si="27"/>
        <v>991666.66666666663</v>
      </c>
      <c r="DT16" s="20">
        <f t="shared" si="26"/>
        <v>991666.66666666663</v>
      </c>
      <c r="DU16" s="20">
        <f t="shared" si="26"/>
        <v>991666.66666666663</v>
      </c>
      <c r="DV16" s="20">
        <f t="shared" si="26"/>
        <v>991666.66666666663</v>
      </c>
      <c r="DW16" s="20">
        <f t="shared" si="26"/>
        <v>991666.66666666663</v>
      </c>
      <c r="DX16" s="20">
        <f t="shared" si="26"/>
        <v>991666.66666666663</v>
      </c>
      <c r="DY16" s="20">
        <f t="shared" si="26"/>
        <v>991666.66666666663</v>
      </c>
      <c r="DZ16" s="20">
        <f t="shared" si="26"/>
        <v>991666.66666666663</v>
      </c>
      <c r="EA16" s="20">
        <f t="shared" si="26"/>
        <v>991666.66666666663</v>
      </c>
      <c r="EB16" s="20">
        <f t="shared" si="26"/>
        <v>991666.66666666663</v>
      </c>
      <c r="EC16" s="20">
        <f t="shared" si="26"/>
        <v>991666.66666666663</v>
      </c>
      <c r="ED16" s="20">
        <f t="shared" si="26"/>
        <v>991666.66666666663</v>
      </c>
      <c r="EE16" s="20">
        <f t="shared" si="26"/>
        <v>991666.66666666663</v>
      </c>
      <c r="EF16" s="20">
        <f t="shared" si="26"/>
        <v>991666.66666666663</v>
      </c>
      <c r="EG16" s="20">
        <f t="shared" si="26"/>
        <v>991666.66666666663</v>
      </c>
      <c r="EH16" s="20">
        <f t="shared" si="26"/>
        <v>991666.66666666663</v>
      </c>
      <c r="EI16" s="20">
        <f t="shared" si="26"/>
        <v>991666.66666666663</v>
      </c>
      <c r="EJ16" s="20">
        <f t="shared" si="26"/>
        <v>991666.66666666663</v>
      </c>
      <c r="EK16" s="20">
        <f t="shared" si="26"/>
        <v>991666.66666666663</v>
      </c>
      <c r="EL16" s="20">
        <f t="shared" si="26"/>
        <v>991666.66666666663</v>
      </c>
      <c r="EM16" s="20">
        <f t="shared" si="26"/>
        <v>991666.66666666663</v>
      </c>
      <c r="EN16" s="20">
        <f t="shared" si="26"/>
        <v>991666.66666666663</v>
      </c>
      <c r="EO16" s="20">
        <f t="shared" si="26"/>
        <v>991666.66666666663</v>
      </c>
      <c r="EP16" s="20"/>
      <c r="EQ16" s="21">
        <f t="shared" si="17"/>
        <v>11899999.999999998</v>
      </c>
      <c r="ER16" s="21">
        <f t="shared" si="18"/>
        <v>11899999.999999998</v>
      </c>
      <c r="ES16" s="21">
        <f t="shared" si="19"/>
        <v>11899999.999999998</v>
      </c>
      <c r="ET16" s="21">
        <f t="shared" si="20"/>
        <v>11899999.999999998</v>
      </c>
      <c r="EU16" s="21">
        <f t="shared" si="21"/>
        <v>11899999.999999998</v>
      </c>
      <c r="EV16" s="21">
        <f t="shared" si="22"/>
        <v>11899999.999999998</v>
      </c>
      <c r="EW16" s="21">
        <f t="shared" si="23"/>
        <v>11899999.999999998</v>
      </c>
      <c r="EX16" s="21">
        <f t="shared" si="24"/>
        <v>11899999.999999998</v>
      </c>
      <c r="EY16" s="21">
        <f t="shared" si="11"/>
        <v>11899999.999999998</v>
      </c>
      <c r="EZ16" s="21">
        <f t="shared" si="12"/>
        <v>11899999.999999998</v>
      </c>
      <c r="FA16" s="21">
        <f t="shared" si="13"/>
        <v>11899999.999999998</v>
      </c>
      <c r="FB16" s="21">
        <f t="shared" si="14"/>
        <v>11899999.999999998</v>
      </c>
    </row>
    <row r="17" spans="1:159">
      <c r="A17" s="9" t="s">
        <v>29</v>
      </c>
      <c r="B17" s="19">
        <f t="shared" si="7"/>
        <v>0</v>
      </c>
      <c r="C17" s="20">
        <f t="shared" ref="C17:AH20" si="29">B71*B113*C152/360+C71*C113*(30-C152)/360</f>
        <v>0</v>
      </c>
      <c r="D17" s="20">
        <f t="shared" si="29"/>
        <v>0</v>
      </c>
      <c r="E17" s="20">
        <f t="shared" si="29"/>
        <v>0</v>
      </c>
      <c r="F17" s="20">
        <f t="shared" si="29"/>
        <v>0</v>
      </c>
      <c r="G17" s="20">
        <f t="shared" si="29"/>
        <v>0</v>
      </c>
      <c r="H17" s="20">
        <f t="shared" si="29"/>
        <v>0</v>
      </c>
      <c r="I17" s="20">
        <f t="shared" si="29"/>
        <v>0</v>
      </c>
      <c r="J17" s="20">
        <f t="shared" si="29"/>
        <v>0</v>
      </c>
      <c r="K17" s="20">
        <f t="shared" si="29"/>
        <v>0</v>
      </c>
      <c r="L17" s="20">
        <f t="shared" si="29"/>
        <v>0</v>
      </c>
      <c r="M17" s="20">
        <f t="shared" si="29"/>
        <v>0</v>
      </c>
      <c r="N17" s="20">
        <f t="shared" si="29"/>
        <v>0</v>
      </c>
      <c r="O17" s="20">
        <f t="shared" si="29"/>
        <v>0</v>
      </c>
      <c r="P17" s="20">
        <f t="shared" si="29"/>
        <v>0</v>
      </c>
      <c r="Q17" s="20">
        <f t="shared" si="29"/>
        <v>0</v>
      </c>
      <c r="R17" s="20">
        <f t="shared" si="29"/>
        <v>0</v>
      </c>
      <c r="S17" s="20">
        <f t="shared" si="29"/>
        <v>0</v>
      </c>
      <c r="T17" s="20">
        <f t="shared" si="29"/>
        <v>0</v>
      </c>
      <c r="U17" s="20">
        <f t="shared" si="29"/>
        <v>0</v>
      </c>
      <c r="V17" s="20">
        <f t="shared" si="29"/>
        <v>0</v>
      </c>
      <c r="W17" s="20">
        <f t="shared" si="29"/>
        <v>0</v>
      </c>
      <c r="X17" s="20">
        <f t="shared" si="29"/>
        <v>0</v>
      </c>
      <c r="Y17" s="20">
        <f t="shared" si="29"/>
        <v>0</v>
      </c>
      <c r="Z17" s="20">
        <f t="shared" si="29"/>
        <v>0</v>
      </c>
      <c r="AA17" s="20">
        <f t="shared" si="29"/>
        <v>0</v>
      </c>
      <c r="AB17" s="20">
        <f t="shared" si="29"/>
        <v>0</v>
      </c>
      <c r="AC17" s="20">
        <f t="shared" si="29"/>
        <v>0</v>
      </c>
      <c r="AD17" s="20">
        <f t="shared" si="29"/>
        <v>0</v>
      </c>
      <c r="AE17" s="20">
        <f t="shared" si="29"/>
        <v>0</v>
      </c>
      <c r="AF17" s="20">
        <f t="shared" si="29"/>
        <v>0</v>
      </c>
      <c r="AG17" s="20">
        <f t="shared" si="29"/>
        <v>0</v>
      </c>
      <c r="AH17" s="20">
        <f t="shared" si="29"/>
        <v>916666.66666666663</v>
      </c>
      <c r="AI17" s="20">
        <f t="shared" si="25"/>
        <v>1833333.3333333333</v>
      </c>
      <c r="AJ17" s="20">
        <f t="shared" si="25"/>
        <v>1833333.3333333333</v>
      </c>
      <c r="AK17" s="20">
        <f t="shared" si="25"/>
        <v>1833333.3333333333</v>
      </c>
      <c r="AL17" s="20">
        <f t="shared" si="25"/>
        <v>1833333.3333333333</v>
      </c>
      <c r="AM17" s="20">
        <f t="shared" si="25"/>
        <v>1833333.3333333333</v>
      </c>
      <c r="AN17" s="20">
        <f t="shared" si="25"/>
        <v>1833333.3333333333</v>
      </c>
      <c r="AO17" s="20">
        <f t="shared" si="25"/>
        <v>1833333.3333333333</v>
      </c>
      <c r="AP17" s="20">
        <f t="shared" si="25"/>
        <v>1833333.3333333333</v>
      </c>
      <c r="AQ17" s="20">
        <f t="shared" si="25"/>
        <v>1833333.3333333333</v>
      </c>
      <c r="AR17" s="20">
        <f t="shared" si="25"/>
        <v>1833333.3333333333</v>
      </c>
      <c r="AS17" s="20">
        <f t="shared" si="25"/>
        <v>1833333.3333333333</v>
      </c>
      <c r="AT17" s="20">
        <f t="shared" si="25"/>
        <v>1833333.3333333333</v>
      </c>
      <c r="AU17" s="20">
        <f t="shared" si="25"/>
        <v>1833333.3333333333</v>
      </c>
      <c r="AV17" s="20">
        <f t="shared" si="25"/>
        <v>1833333.3333333333</v>
      </c>
      <c r="AW17" s="20">
        <f t="shared" si="25"/>
        <v>1833333.3333333333</v>
      </c>
      <c r="AX17" s="20">
        <f t="shared" si="25"/>
        <v>1833333.3333333333</v>
      </c>
      <c r="AY17" s="20">
        <f t="shared" si="25"/>
        <v>1833333.3333333333</v>
      </c>
      <c r="AZ17" s="20">
        <f t="shared" si="25"/>
        <v>1833333.3333333333</v>
      </c>
      <c r="BA17" s="20">
        <f t="shared" si="25"/>
        <v>1833333.3333333333</v>
      </c>
      <c r="BB17" s="20">
        <f t="shared" si="25"/>
        <v>1833333.3333333333</v>
      </c>
      <c r="BC17" s="20">
        <f t="shared" si="25"/>
        <v>1833333.3333333333</v>
      </c>
      <c r="BD17" s="20">
        <f t="shared" si="25"/>
        <v>1833333.3333333333</v>
      </c>
      <c r="BE17" s="20">
        <f t="shared" si="25"/>
        <v>1833333.3333333333</v>
      </c>
      <c r="BF17" s="20">
        <f t="shared" si="25"/>
        <v>1833333.3333333333</v>
      </c>
      <c r="BG17" s="20">
        <f t="shared" si="25"/>
        <v>1833333.3333333333</v>
      </c>
      <c r="BH17" s="20">
        <f t="shared" si="25"/>
        <v>1833333.3333333333</v>
      </c>
      <c r="BI17" s="20">
        <f t="shared" si="25"/>
        <v>1833333.3333333333</v>
      </c>
      <c r="BJ17" s="20">
        <f t="shared" si="25"/>
        <v>1833333.3333333333</v>
      </c>
      <c r="BK17" s="20">
        <f t="shared" si="25"/>
        <v>1833333.3333333333</v>
      </c>
      <c r="BL17" s="20">
        <f t="shared" si="25"/>
        <v>1833333.3333333333</v>
      </c>
      <c r="BM17" s="20">
        <f t="shared" si="25"/>
        <v>1833333.3333333333</v>
      </c>
      <c r="BN17" s="20">
        <f t="shared" si="25"/>
        <v>1833333.3333333333</v>
      </c>
      <c r="BO17" s="20">
        <f t="shared" si="25"/>
        <v>1833333.3333333333</v>
      </c>
      <c r="BP17" s="20">
        <f t="shared" si="16"/>
        <v>1833333.3333333333</v>
      </c>
      <c r="BQ17" s="20">
        <f t="shared" si="16"/>
        <v>1833333.3333333333</v>
      </c>
      <c r="BR17" s="20">
        <f t="shared" si="16"/>
        <v>1833333.3333333333</v>
      </c>
      <c r="BS17" s="20">
        <f t="shared" si="16"/>
        <v>1833333.3333333333</v>
      </c>
      <c r="BT17" s="20">
        <f t="shared" si="16"/>
        <v>1833333.3333333333</v>
      </c>
      <c r="BU17" s="20">
        <f t="shared" si="16"/>
        <v>1833333.3333333333</v>
      </c>
      <c r="BV17" s="20">
        <f t="shared" si="16"/>
        <v>1833333.3333333333</v>
      </c>
      <c r="BW17" s="20">
        <f t="shared" si="16"/>
        <v>1833333.3333333333</v>
      </c>
      <c r="BX17" s="20">
        <f t="shared" si="16"/>
        <v>1833333.3333333333</v>
      </c>
      <c r="BY17" s="20">
        <f t="shared" si="16"/>
        <v>1833333.3333333333</v>
      </c>
      <c r="BZ17" s="20">
        <f t="shared" si="16"/>
        <v>1833333.3333333333</v>
      </c>
      <c r="CA17" s="20">
        <f t="shared" si="16"/>
        <v>1833333.3333333333</v>
      </c>
      <c r="CB17" s="20">
        <f t="shared" si="16"/>
        <v>1833333.3333333333</v>
      </c>
      <c r="CC17" s="20">
        <f t="shared" si="16"/>
        <v>1833333.3333333333</v>
      </c>
      <c r="CD17" s="20">
        <f t="shared" si="16"/>
        <v>1833333.3333333333</v>
      </c>
      <c r="CE17" s="20">
        <f t="shared" si="16"/>
        <v>1833333.3333333333</v>
      </c>
      <c r="CF17" s="20">
        <f t="shared" si="16"/>
        <v>1833333.3333333333</v>
      </c>
      <c r="CG17" s="20">
        <f t="shared" si="16"/>
        <v>1833333.3333333333</v>
      </c>
      <c r="CH17" s="20">
        <f t="shared" si="16"/>
        <v>1833333.3333333333</v>
      </c>
      <c r="CI17" s="20">
        <f t="shared" si="16"/>
        <v>1833333.3333333333</v>
      </c>
      <c r="CJ17" s="20">
        <f t="shared" si="16"/>
        <v>1833333.3333333333</v>
      </c>
      <c r="CK17" s="20">
        <f t="shared" si="16"/>
        <v>1833333.3333333333</v>
      </c>
      <c r="CL17" s="20">
        <f t="shared" si="16"/>
        <v>1833333.3333333333</v>
      </c>
      <c r="CM17" s="20">
        <f t="shared" si="16"/>
        <v>1833333.3333333333</v>
      </c>
      <c r="CN17" s="20">
        <f t="shared" si="16"/>
        <v>1833333.3333333333</v>
      </c>
      <c r="CO17" s="20">
        <f t="shared" si="16"/>
        <v>1833333.3333333333</v>
      </c>
      <c r="CP17" s="20">
        <f t="shared" si="16"/>
        <v>1833333.3333333333</v>
      </c>
      <c r="CQ17" s="20">
        <f t="shared" si="16"/>
        <v>1833333.3333333333</v>
      </c>
      <c r="CR17" s="20">
        <f t="shared" si="16"/>
        <v>1833333.3333333333</v>
      </c>
      <c r="CS17" s="20">
        <f t="shared" si="16"/>
        <v>1833333.3333333333</v>
      </c>
      <c r="CT17" s="20">
        <f t="shared" si="27"/>
        <v>1833333.3333333333</v>
      </c>
      <c r="CU17" s="20">
        <f t="shared" si="27"/>
        <v>1833333.3333333333</v>
      </c>
      <c r="CV17" s="20">
        <f t="shared" si="27"/>
        <v>1833333.3333333333</v>
      </c>
      <c r="CW17" s="20">
        <f t="shared" si="27"/>
        <v>1833333.3333333333</v>
      </c>
      <c r="CX17" s="20">
        <f t="shared" si="27"/>
        <v>1833333.3333333333</v>
      </c>
      <c r="CY17" s="20">
        <f t="shared" si="27"/>
        <v>1833333.3333333333</v>
      </c>
      <c r="CZ17" s="20">
        <f t="shared" si="27"/>
        <v>1833333.3333333333</v>
      </c>
      <c r="DA17" s="20">
        <f t="shared" si="27"/>
        <v>1833333.3333333333</v>
      </c>
      <c r="DB17" s="20">
        <f t="shared" si="27"/>
        <v>1833333.3333333333</v>
      </c>
      <c r="DC17" s="20">
        <f t="shared" si="27"/>
        <v>1833333.3333333333</v>
      </c>
      <c r="DD17" s="20">
        <f t="shared" si="27"/>
        <v>1833333.3333333333</v>
      </c>
      <c r="DE17" s="20">
        <f t="shared" si="27"/>
        <v>1833333.3333333333</v>
      </c>
      <c r="DF17" s="20">
        <f t="shared" si="27"/>
        <v>1833333.3333333333</v>
      </c>
      <c r="DG17" s="20">
        <f t="shared" si="27"/>
        <v>1833333.3333333333</v>
      </c>
      <c r="DH17" s="20">
        <f t="shared" si="27"/>
        <v>1833333.3333333333</v>
      </c>
      <c r="DI17" s="20">
        <f t="shared" si="27"/>
        <v>1833333.3333333333</v>
      </c>
      <c r="DJ17" s="20">
        <f t="shared" si="27"/>
        <v>1833333.3333333333</v>
      </c>
      <c r="DK17" s="20">
        <f t="shared" si="27"/>
        <v>1833333.3333333333</v>
      </c>
      <c r="DL17" s="20">
        <f t="shared" si="27"/>
        <v>1833333.3333333333</v>
      </c>
      <c r="DM17" s="20">
        <f t="shared" si="27"/>
        <v>1833333.3333333333</v>
      </c>
      <c r="DN17" s="20">
        <f t="shared" si="27"/>
        <v>1833333.3333333333</v>
      </c>
      <c r="DO17" s="20">
        <f t="shared" si="27"/>
        <v>1833333.3333333333</v>
      </c>
      <c r="DP17" s="20">
        <f t="shared" si="27"/>
        <v>1833333.3333333333</v>
      </c>
      <c r="DQ17" s="20">
        <f t="shared" si="27"/>
        <v>1833333.3333333333</v>
      </c>
      <c r="DR17" s="20">
        <f t="shared" si="27"/>
        <v>1833333.3333333333</v>
      </c>
      <c r="DS17" s="20">
        <f t="shared" si="27"/>
        <v>1833333.3333333333</v>
      </c>
      <c r="DT17" s="20">
        <f t="shared" si="26"/>
        <v>1833333.3333333333</v>
      </c>
      <c r="DU17" s="20">
        <f t="shared" si="26"/>
        <v>1833333.3333333333</v>
      </c>
      <c r="DV17" s="20">
        <f t="shared" si="26"/>
        <v>1833333.3333333333</v>
      </c>
      <c r="DW17" s="20">
        <f t="shared" si="26"/>
        <v>1833333.3333333333</v>
      </c>
      <c r="DX17" s="20">
        <f t="shared" si="26"/>
        <v>1833333.3333333333</v>
      </c>
      <c r="DY17" s="20">
        <f t="shared" si="26"/>
        <v>1833333.3333333333</v>
      </c>
      <c r="DZ17" s="20">
        <f t="shared" si="26"/>
        <v>1833333.3333333333</v>
      </c>
      <c r="EA17" s="20">
        <f t="shared" si="26"/>
        <v>1833333.3333333333</v>
      </c>
      <c r="EB17" s="20">
        <f t="shared" si="26"/>
        <v>1833333.3333333333</v>
      </c>
      <c r="EC17" s="20">
        <f t="shared" si="26"/>
        <v>1833333.3333333333</v>
      </c>
      <c r="ED17" s="20">
        <f t="shared" si="26"/>
        <v>1833333.3333333333</v>
      </c>
      <c r="EE17" s="20">
        <f t="shared" si="26"/>
        <v>1833333.3333333333</v>
      </c>
      <c r="EF17" s="20">
        <f t="shared" si="26"/>
        <v>1833333.3333333333</v>
      </c>
      <c r="EG17" s="20">
        <f t="shared" si="26"/>
        <v>1833333.3333333333</v>
      </c>
      <c r="EH17" s="20">
        <f t="shared" si="26"/>
        <v>1833333.3333333333</v>
      </c>
      <c r="EI17" s="20">
        <f t="shared" si="26"/>
        <v>1833333.3333333333</v>
      </c>
      <c r="EJ17" s="20">
        <f t="shared" si="26"/>
        <v>1833333.3333333333</v>
      </c>
      <c r="EK17" s="20">
        <f t="shared" si="26"/>
        <v>1833333.3333333333</v>
      </c>
      <c r="EL17" s="20">
        <f t="shared" si="26"/>
        <v>1833333.3333333333</v>
      </c>
      <c r="EM17" s="20">
        <f t="shared" si="26"/>
        <v>1833333.3333333333</v>
      </c>
      <c r="EN17" s="20">
        <f t="shared" si="26"/>
        <v>1833333.3333333333</v>
      </c>
      <c r="EO17" s="20">
        <f t="shared" si="26"/>
        <v>1833333.3333333333</v>
      </c>
      <c r="EP17" s="20"/>
      <c r="EQ17" s="21">
        <f>SUM(B17:M17)</f>
        <v>0</v>
      </c>
      <c r="ER17" s="21">
        <f>SUM(N17:Y17)</f>
        <v>0</v>
      </c>
      <c r="ES17" s="21">
        <f>SUM(Z17:AK17)</f>
        <v>6416666.666666666</v>
      </c>
      <c r="ET17" s="21">
        <f>SUM(AL17:AW17)</f>
        <v>22000000</v>
      </c>
      <c r="EU17" s="21">
        <f>SUM(AX17:BI17)</f>
        <v>22000000</v>
      </c>
      <c r="EV17" s="21">
        <f>SUM(BJ17:BU17)</f>
        <v>22000000</v>
      </c>
      <c r="EW17" s="21">
        <f>SUM(BV17:CG17)</f>
        <v>22000000</v>
      </c>
      <c r="EX17" s="21">
        <f>SUM(CH17:CS17)</f>
        <v>22000000</v>
      </c>
      <c r="EY17" s="21">
        <f t="shared" si="11"/>
        <v>22000000</v>
      </c>
      <c r="EZ17" s="21">
        <f t="shared" si="12"/>
        <v>22000000</v>
      </c>
      <c r="FA17" s="21">
        <f t="shared" si="13"/>
        <v>22000000</v>
      </c>
      <c r="FB17" s="21">
        <f t="shared" si="14"/>
        <v>22000000</v>
      </c>
    </row>
    <row r="18" spans="1:159">
      <c r="A18" s="22" t="str">
        <f>IF(ISBLANK(A72),"Other",A72)</f>
        <v>2012-2013 Term Loan (5-Months, PROJECTED/ESTIMATED)</v>
      </c>
      <c r="B18" s="23">
        <f>B72*B114*B153/360</f>
        <v>0</v>
      </c>
      <c r="C18" s="23">
        <f t="shared" si="29"/>
        <v>0</v>
      </c>
      <c r="D18" s="23">
        <f t="shared" si="29"/>
        <v>0</v>
      </c>
      <c r="E18" s="23">
        <f t="shared" si="29"/>
        <v>0</v>
      </c>
      <c r="F18" s="23">
        <f t="shared" si="29"/>
        <v>0</v>
      </c>
      <c r="G18" s="23">
        <f t="shared" si="29"/>
        <v>0</v>
      </c>
      <c r="H18" s="23">
        <f t="shared" si="29"/>
        <v>0</v>
      </c>
      <c r="I18" s="23">
        <f t="shared" si="29"/>
        <v>0</v>
      </c>
      <c r="J18" s="23">
        <f t="shared" si="29"/>
        <v>0</v>
      </c>
      <c r="K18" s="23">
        <f t="shared" si="29"/>
        <v>0</v>
      </c>
      <c r="L18" s="23">
        <f t="shared" si="29"/>
        <v>0</v>
      </c>
      <c r="M18" s="23">
        <f t="shared" si="29"/>
        <v>0</v>
      </c>
      <c r="N18" s="23">
        <f t="shared" si="29"/>
        <v>0</v>
      </c>
      <c r="O18" s="23">
        <f t="shared" si="29"/>
        <v>0</v>
      </c>
      <c r="P18" s="23">
        <f t="shared" si="29"/>
        <v>0</v>
      </c>
      <c r="Q18" s="23">
        <f t="shared" si="29"/>
        <v>0</v>
      </c>
      <c r="R18" s="23">
        <f t="shared" si="29"/>
        <v>0</v>
      </c>
      <c r="S18" s="23">
        <f t="shared" si="29"/>
        <v>0</v>
      </c>
      <c r="T18" s="23">
        <f t="shared" si="29"/>
        <v>0</v>
      </c>
      <c r="U18" s="23">
        <f t="shared" si="29"/>
        <v>0</v>
      </c>
      <c r="V18" s="23">
        <f t="shared" si="29"/>
        <v>0</v>
      </c>
      <c r="W18" s="23">
        <f t="shared" si="29"/>
        <v>0</v>
      </c>
      <c r="X18" s="23">
        <f t="shared" si="29"/>
        <v>0</v>
      </c>
      <c r="Y18" s="23">
        <f t="shared" si="29"/>
        <v>0</v>
      </c>
      <c r="Z18" s="23">
        <f t="shared" si="25"/>
        <v>0</v>
      </c>
      <c r="AA18" s="23">
        <f t="shared" si="25"/>
        <v>0</v>
      </c>
      <c r="AB18" s="23">
        <f t="shared" si="25"/>
        <v>0</v>
      </c>
      <c r="AC18" s="23">
        <f t="shared" si="25"/>
        <v>0</v>
      </c>
      <c r="AD18" s="23">
        <f t="shared" si="25"/>
        <v>0</v>
      </c>
      <c r="AE18" s="23">
        <f t="shared" si="25"/>
        <v>0</v>
      </c>
      <c r="AF18" s="23">
        <f t="shared" si="25"/>
        <v>0</v>
      </c>
      <c r="AG18" s="23">
        <f t="shared" si="25"/>
        <v>0</v>
      </c>
      <c r="AH18" s="23">
        <f t="shared" si="25"/>
        <v>0</v>
      </c>
      <c r="AI18" s="23">
        <f t="shared" si="25"/>
        <v>0</v>
      </c>
      <c r="AJ18" s="23">
        <f t="shared" si="25"/>
        <v>0</v>
      </c>
      <c r="AK18" s="23">
        <f t="shared" si="25"/>
        <v>0</v>
      </c>
      <c r="AL18" s="23">
        <f t="shared" si="25"/>
        <v>0</v>
      </c>
      <c r="AM18" s="23">
        <f t="shared" si="25"/>
        <v>0</v>
      </c>
      <c r="AN18" s="23">
        <f t="shared" si="25"/>
        <v>0</v>
      </c>
      <c r="AO18" s="23">
        <f t="shared" si="25"/>
        <v>0</v>
      </c>
      <c r="AP18" s="23">
        <f t="shared" si="25"/>
        <v>0</v>
      </c>
      <c r="AQ18" s="23">
        <f t="shared" si="25"/>
        <v>0</v>
      </c>
      <c r="AR18" s="23">
        <f t="shared" si="25"/>
        <v>0</v>
      </c>
      <c r="AS18" s="23">
        <f t="shared" si="25"/>
        <v>0</v>
      </c>
      <c r="AT18" s="23">
        <f t="shared" si="25"/>
        <v>0</v>
      </c>
      <c r="AU18" s="23">
        <f t="shared" si="25"/>
        <v>0</v>
      </c>
      <c r="AV18" s="23">
        <f t="shared" si="25"/>
        <v>0</v>
      </c>
      <c r="AW18" s="23">
        <f t="shared" si="25"/>
        <v>0</v>
      </c>
      <c r="AX18" s="23">
        <f t="shared" si="25"/>
        <v>0</v>
      </c>
      <c r="AY18" s="23">
        <f t="shared" si="25"/>
        <v>0</v>
      </c>
      <c r="AZ18" s="23">
        <f t="shared" si="25"/>
        <v>0</v>
      </c>
      <c r="BA18" s="23">
        <f t="shared" si="25"/>
        <v>0</v>
      </c>
      <c r="BB18" s="23">
        <f t="shared" si="25"/>
        <v>0</v>
      </c>
      <c r="BC18" s="23">
        <f t="shared" si="25"/>
        <v>0</v>
      </c>
      <c r="BD18" s="23">
        <f t="shared" si="25"/>
        <v>0</v>
      </c>
      <c r="BE18" s="23">
        <f t="shared" ref="Z18:BO20" si="30">BD72*BD114*BE153/360+BE72*BE114*(30-BE153)/360</f>
        <v>0</v>
      </c>
      <c r="BF18" s="23">
        <f t="shared" si="30"/>
        <v>0</v>
      </c>
      <c r="BG18" s="23">
        <f t="shared" si="30"/>
        <v>0</v>
      </c>
      <c r="BH18" s="23">
        <f t="shared" si="30"/>
        <v>0</v>
      </c>
      <c r="BI18" s="23">
        <f t="shared" si="30"/>
        <v>0</v>
      </c>
      <c r="BJ18" s="23">
        <f t="shared" si="30"/>
        <v>0</v>
      </c>
      <c r="BK18" s="23">
        <f t="shared" si="30"/>
        <v>0</v>
      </c>
      <c r="BL18" s="23">
        <f t="shared" si="30"/>
        <v>0</v>
      </c>
      <c r="BM18" s="23">
        <f t="shared" si="30"/>
        <v>0</v>
      </c>
      <c r="BN18" s="23">
        <f t="shared" si="30"/>
        <v>0</v>
      </c>
      <c r="BO18" s="23">
        <f t="shared" si="30"/>
        <v>0</v>
      </c>
      <c r="BP18" s="23">
        <f t="shared" si="16"/>
        <v>0</v>
      </c>
      <c r="BQ18" s="23">
        <f t="shared" si="16"/>
        <v>0</v>
      </c>
      <c r="BR18" s="23">
        <f t="shared" si="16"/>
        <v>0</v>
      </c>
      <c r="BS18" s="23">
        <f t="shared" si="16"/>
        <v>0</v>
      </c>
      <c r="BT18" s="23">
        <f t="shared" si="16"/>
        <v>0</v>
      </c>
      <c r="BU18" s="23">
        <f t="shared" si="16"/>
        <v>0</v>
      </c>
      <c r="BV18" s="23">
        <f t="shared" si="16"/>
        <v>0</v>
      </c>
      <c r="BW18" s="23">
        <f t="shared" si="16"/>
        <v>0</v>
      </c>
      <c r="BX18" s="23">
        <f t="shared" si="16"/>
        <v>0</v>
      </c>
      <c r="BY18" s="23">
        <f t="shared" si="16"/>
        <v>0</v>
      </c>
      <c r="BZ18" s="23">
        <f t="shared" si="16"/>
        <v>0</v>
      </c>
      <c r="CA18" s="23">
        <f t="shared" si="16"/>
        <v>0</v>
      </c>
      <c r="CB18" s="23">
        <f t="shared" si="16"/>
        <v>0</v>
      </c>
      <c r="CC18" s="23">
        <f t="shared" si="16"/>
        <v>0</v>
      </c>
      <c r="CD18" s="23">
        <f t="shared" si="16"/>
        <v>0</v>
      </c>
      <c r="CE18" s="23">
        <f t="shared" si="16"/>
        <v>0</v>
      </c>
      <c r="CF18" s="23">
        <f t="shared" si="16"/>
        <v>0</v>
      </c>
      <c r="CG18" s="23">
        <f t="shared" si="16"/>
        <v>0</v>
      </c>
      <c r="CH18" s="23">
        <f t="shared" si="16"/>
        <v>0</v>
      </c>
      <c r="CI18" s="23">
        <f t="shared" si="16"/>
        <v>0</v>
      </c>
      <c r="CJ18" s="23">
        <f t="shared" si="16"/>
        <v>0</v>
      </c>
      <c r="CK18" s="23">
        <f t="shared" si="16"/>
        <v>0</v>
      </c>
      <c r="CL18" s="23">
        <f t="shared" si="16"/>
        <v>0</v>
      </c>
      <c r="CM18" s="23">
        <f t="shared" si="16"/>
        <v>0</v>
      </c>
      <c r="CN18" s="23">
        <f t="shared" si="16"/>
        <v>0</v>
      </c>
      <c r="CO18" s="23">
        <f t="shared" si="16"/>
        <v>0</v>
      </c>
      <c r="CP18" s="23">
        <f t="shared" si="16"/>
        <v>0</v>
      </c>
      <c r="CQ18" s="23">
        <f t="shared" si="16"/>
        <v>0</v>
      </c>
      <c r="CR18" s="23">
        <f t="shared" si="16"/>
        <v>0</v>
      </c>
      <c r="CS18" s="23">
        <f t="shared" si="16"/>
        <v>0</v>
      </c>
      <c r="CT18" s="23">
        <f t="shared" si="27"/>
        <v>0</v>
      </c>
      <c r="CU18" s="23">
        <f t="shared" si="27"/>
        <v>0</v>
      </c>
      <c r="CV18" s="23">
        <f t="shared" si="27"/>
        <v>0</v>
      </c>
      <c r="CW18" s="23">
        <f t="shared" si="27"/>
        <v>0</v>
      </c>
      <c r="CX18" s="23">
        <f t="shared" si="27"/>
        <v>0</v>
      </c>
      <c r="CY18" s="23">
        <f t="shared" si="27"/>
        <v>0</v>
      </c>
      <c r="CZ18" s="23">
        <f t="shared" si="27"/>
        <v>0</v>
      </c>
      <c r="DA18" s="23">
        <f t="shared" si="27"/>
        <v>0</v>
      </c>
      <c r="DB18" s="23">
        <f t="shared" si="27"/>
        <v>0</v>
      </c>
      <c r="DC18" s="23">
        <f t="shared" si="27"/>
        <v>0</v>
      </c>
      <c r="DD18" s="23">
        <f t="shared" si="27"/>
        <v>0</v>
      </c>
      <c r="DE18" s="23">
        <f t="shared" si="27"/>
        <v>0</v>
      </c>
      <c r="DF18" s="23">
        <f t="shared" si="27"/>
        <v>0</v>
      </c>
      <c r="DG18" s="23">
        <f t="shared" si="27"/>
        <v>0</v>
      </c>
      <c r="DH18" s="23">
        <f t="shared" si="27"/>
        <v>0</v>
      </c>
      <c r="DI18" s="23">
        <f t="shared" si="27"/>
        <v>0</v>
      </c>
      <c r="DJ18" s="23">
        <f t="shared" si="27"/>
        <v>0</v>
      </c>
      <c r="DK18" s="23">
        <f t="shared" si="27"/>
        <v>0</v>
      </c>
      <c r="DL18" s="23">
        <f t="shared" si="27"/>
        <v>0</v>
      </c>
      <c r="DM18" s="23">
        <f t="shared" si="27"/>
        <v>0</v>
      </c>
      <c r="DN18" s="23">
        <f t="shared" si="27"/>
        <v>0</v>
      </c>
      <c r="DO18" s="23">
        <f t="shared" si="27"/>
        <v>0</v>
      </c>
      <c r="DP18" s="23">
        <f t="shared" si="27"/>
        <v>0</v>
      </c>
      <c r="DQ18" s="23">
        <f t="shared" si="27"/>
        <v>0</v>
      </c>
      <c r="DR18" s="23">
        <f t="shared" si="27"/>
        <v>0</v>
      </c>
      <c r="DS18" s="23">
        <f t="shared" si="27"/>
        <v>0</v>
      </c>
      <c r="DT18" s="23">
        <f t="shared" si="26"/>
        <v>0</v>
      </c>
      <c r="DU18" s="23">
        <f t="shared" si="26"/>
        <v>0</v>
      </c>
      <c r="DV18" s="23">
        <f t="shared" si="26"/>
        <v>0</v>
      </c>
      <c r="DW18" s="23">
        <f t="shared" si="26"/>
        <v>0</v>
      </c>
      <c r="DX18" s="23">
        <f t="shared" si="26"/>
        <v>0</v>
      </c>
      <c r="DY18" s="23">
        <f t="shared" si="26"/>
        <v>0</v>
      </c>
      <c r="DZ18" s="23">
        <f t="shared" si="26"/>
        <v>0</v>
      </c>
      <c r="EA18" s="23">
        <f t="shared" si="26"/>
        <v>0</v>
      </c>
      <c r="EB18" s="23">
        <f t="shared" si="26"/>
        <v>0</v>
      </c>
      <c r="EC18" s="23">
        <f t="shared" si="26"/>
        <v>0</v>
      </c>
      <c r="ED18" s="23">
        <f t="shared" si="26"/>
        <v>0</v>
      </c>
      <c r="EE18" s="23">
        <f t="shared" si="26"/>
        <v>0</v>
      </c>
      <c r="EF18" s="23">
        <f t="shared" si="26"/>
        <v>0</v>
      </c>
      <c r="EG18" s="23">
        <f t="shared" si="26"/>
        <v>0</v>
      </c>
      <c r="EH18" s="23">
        <f t="shared" si="26"/>
        <v>0</v>
      </c>
      <c r="EI18" s="23">
        <f t="shared" si="26"/>
        <v>0</v>
      </c>
      <c r="EJ18" s="23">
        <f t="shared" si="26"/>
        <v>0</v>
      </c>
      <c r="EK18" s="23">
        <f t="shared" si="26"/>
        <v>0</v>
      </c>
      <c r="EL18" s="23">
        <f t="shared" si="26"/>
        <v>0</v>
      </c>
      <c r="EM18" s="23">
        <f t="shared" si="26"/>
        <v>0</v>
      </c>
      <c r="EN18" s="23">
        <f t="shared" si="26"/>
        <v>0</v>
      </c>
      <c r="EO18" s="23">
        <f t="shared" si="26"/>
        <v>0</v>
      </c>
      <c r="EP18" s="23"/>
      <c r="EQ18" s="21">
        <f>SUM(B18:M18)</f>
        <v>0</v>
      </c>
      <c r="ER18" s="21">
        <f>SUM(N18:Y18)</f>
        <v>0</v>
      </c>
      <c r="ES18" s="21">
        <f>SUM(Z18:AK18)</f>
        <v>0</v>
      </c>
      <c r="ET18" s="21">
        <f>SUM(AL18:AW18)</f>
        <v>0</v>
      </c>
      <c r="EU18" s="21">
        <f>SUM(AX18:BI18)</f>
        <v>0</v>
      </c>
      <c r="EV18" s="21">
        <f>SUM(BJ18:BU18)</f>
        <v>0</v>
      </c>
      <c r="EW18" s="21">
        <f>SUM(BV18:CG18)</f>
        <v>0</v>
      </c>
      <c r="EX18" s="21">
        <f>SUM(CH18:CS18)</f>
        <v>0</v>
      </c>
      <c r="EY18" s="21">
        <f>SUM(CT18:DE18)</f>
        <v>0</v>
      </c>
      <c r="EZ18" s="21">
        <f>SUM(DF18:DQ18)</f>
        <v>0</v>
      </c>
      <c r="FA18" s="21">
        <f>SUM(DR18:EC18)</f>
        <v>0</v>
      </c>
      <c r="FB18" s="21">
        <f>SUM(ED18:EO18)</f>
        <v>0</v>
      </c>
    </row>
    <row r="19" spans="1:159">
      <c r="A19" s="22" t="str">
        <f>IF(ISBLANK(A73),"Other",A73)</f>
        <v>Other</v>
      </c>
      <c r="B19" s="23">
        <f>B73*B115*B154/360</f>
        <v>0</v>
      </c>
      <c r="C19" s="23">
        <f t="shared" si="29"/>
        <v>0</v>
      </c>
      <c r="D19" s="23">
        <f t="shared" si="29"/>
        <v>0</v>
      </c>
      <c r="E19" s="23">
        <f t="shared" si="29"/>
        <v>0</v>
      </c>
      <c r="F19" s="23">
        <f t="shared" si="29"/>
        <v>0</v>
      </c>
      <c r="G19" s="23">
        <f t="shared" si="29"/>
        <v>0</v>
      </c>
      <c r="H19" s="23">
        <f t="shared" si="29"/>
        <v>0</v>
      </c>
      <c r="I19" s="23">
        <f t="shared" si="29"/>
        <v>0</v>
      </c>
      <c r="J19" s="23">
        <f t="shared" si="29"/>
        <v>0</v>
      </c>
      <c r="K19" s="23">
        <f t="shared" si="29"/>
        <v>0</v>
      </c>
      <c r="L19" s="23">
        <f t="shared" si="29"/>
        <v>0</v>
      </c>
      <c r="M19" s="23">
        <f t="shared" si="29"/>
        <v>0</v>
      </c>
      <c r="N19" s="23">
        <f t="shared" si="29"/>
        <v>0</v>
      </c>
      <c r="O19" s="23">
        <f t="shared" si="29"/>
        <v>0</v>
      </c>
      <c r="P19" s="23">
        <f t="shared" si="29"/>
        <v>0</v>
      </c>
      <c r="Q19" s="23">
        <f t="shared" si="29"/>
        <v>0</v>
      </c>
      <c r="R19" s="23">
        <f t="shared" si="29"/>
        <v>0</v>
      </c>
      <c r="S19" s="23">
        <f t="shared" si="29"/>
        <v>0</v>
      </c>
      <c r="T19" s="23">
        <f t="shared" si="29"/>
        <v>0</v>
      </c>
      <c r="U19" s="23">
        <f t="shared" si="29"/>
        <v>0</v>
      </c>
      <c r="V19" s="23">
        <f t="shared" si="29"/>
        <v>0</v>
      </c>
      <c r="W19" s="23">
        <f t="shared" si="29"/>
        <v>0</v>
      </c>
      <c r="X19" s="23">
        <f t="shared" si="29"/>
        <v>0</v>
      </c>
      <c r="Y19" s="23">
        <f t="shared" si="29"/>
        <v>0</v>
      </c>
      <c r="Z19" s="23">
        <f t="shared" si="30"/>
        <v>0</v>
      </c>
      <c r="AA19" s="23">
        <f t="shared" si="30"/>
        <v>0</v>
      </c>
      <c r="AB19" s="23">
        <f t="shared" si="30"/>
        <v>0</v>
      </c>
      <c r="AC19" s="23">
        <f t="shared" si="30"/>
        <v>0</v>
      </c>
      <c r="AD19" s="23">
        <f t="shared" si="30"/>
        <v>0</v>
      </c>
      <c r="AE19" s="23">
        <f t="shared" si="30"/>
        <v>0</v>
      </c>
      <c r="AF19" s="23">
        <f t="shared" si="30"/>
        <v>0</v>
      </c>
      <c r="AG19" s="23">
        <f t="shared" si="30"/>
        <v>0</v>
      </c>
      <c r="AH19" s="23">
        <f t="shared" si="30"/>
        <v>0</v>
      </c>
      <c r="AI19" s="23">
        <f t="shared" si="30"/>
        <v>0</v>
      </c>
      <c r="AJ19" s="23">
        <f t="shared" si="30"/>
        <v>0</v>
      </c>
      <c r="AK19" s="23">
        <f t="shared" si="30"/>
        <v>0</v>
      </c>
      <c r="AL19" s="23">
        <f t="shared" si="30"/>
        <v>0</v>
      </c>
      <c r="AM19" s="23">
        <f t="shared" si="30"/>
        <v>0</v>
      </c>
      <c r="AN19" s="23">
        <f t="shared" si="30"/>
        <v>0</v>
      </c>
      <c r="AO19" s="23">
        <f t="shared" si="30"/>
        <v>0</v>
      </c>
      <c r="AP19" s="23">
        <f t="shared" si="30"/>
        <v>0</v>
      </c>
      <c r="AQ19" s="23">
        <f t="shared" si="30"/>
        <v>0</v>
      </c>
      <c r="AR19" s="23">
        <f t="shared" si="30"/>
        <v>0</v>
      </c>
      <c r="AS19" s="23">
        <f t="shared" si="30"/>
        <v>0</v>
      </c>
      <c r="AT19" s="23">
        <f t="shared" si="30"/>
        <v>0</v>
      </c>
      <c r="AU19" s="23">
        <f t="shared" si="30"/>
        <v>0</v>
      </c>
      <c r="AV19" s="23">
        <f t="shared" si="30"/>
        <v>0</v>
      </c>
      <c r="AW19" s="23">
        <f t="shared" si="30"/>
        <v>0</v>
      </c>
      <c r="AX19" s="23">
        <f t="shared" si="30"/>
        <v>0</v>
      </c>
      <c r="AY19" s="23">
        <f t="shared" si="30"/>
        <v>0</v>
      </c>
      <c r="AZ19" s="23">
        <f t="shared" si="30"/>
        <v>0</v>
      </c>
      <c r="BA19" s="23">
        <f t="shared" si="30"/>
        <v>0</v>
      </c>
      <c r="BB19" s="23">
        <f t="shared" si="30"/>
        <v>0</v>
      </c>
      <c r="BC19" s="23">
        <f t="shared" si="30"/>
        <v>0</v>
      </c>
      <c r="BD19" s="23">
        <f t="shared" si="30"/>
        <v>0</v>
      </c>
      <c r="BE19" s="23">
        <f t="shared" si="30"/>
        <v>0</v>
      </c>
      <c r="BF19" s="23">
        <f t="shared" si="30"/>
        <v>0</v>
      </c>
      <c r="BG19" s="23">
        <f t="shared" si="30"/>
        <v>0</v>
      </c>
      <c r="BH19" s="23">
        <f t="shared" si="30"/>
        <v>0</v>
      </c>
      <c r="BI19" s="23">
        <f t="shared" si="30"/>
        <v>0</v>
      </c>
      <c r="BJ19" s="23">
        <f t="shared" si="30"/>
        <v>0</v>
      </c>
      <c r="BK19" s="23">
        <f t="shared" si="30"/>
        <v>0</v>
      </c>
      <c r="BL19" s="23">
        <f t="shared" si="30"/>
        <v>0</v>
      </c>
      <c r="BM19" s="23">
        <f t="shared" si="30"/>
        <v>0</v>
      </c>
      <c r="BN19" s="23">
        <f t="shared" si="30"/>
        <v>0</v>
      </c>
      <c r="BO19" s="23">
        <f t="shared" si="30"/>
        <v>0</v>
      </c>
      <c r="BP19" s="23">
        <f t="shared" si="16"/>
        <v>0</v>
      </c>
      <c r="BQ19" s="23">
        <f t="shared" si="16"/>
        <v>0</v>
      </c>
      <c r="BR19" s="23">
        <f t="shared" si="16"/>
        <v>0</v>
      </c>
      <c r="BS19" s="23">
        <f t="shared" si="16"/>
        <v>0</v>
      </c>
      <c r="BT19" s="23">
        <f t="shared" si="16"/>
        <v>0</v>
      </c>
      <c r="BU19" s="23">
        <f t="shared" si="16"/>
        <v>0</v>
      </c>
      <c r="BV19" s="23">
        <f t="shared" si="16"/>
        <v>0</v>
      </c>
      <c r="BW19" s="23">
        <f t="shared" si="16"/>
        <v>0</v>
      </c>
      <c r="BX19" s="23">
        <f t="shared" si="16"/>
        <v>0</v>
      </c>
      <c r="BY19" s="23">
        <f t="shared" si="16"/>
        <v>0</v>
      </c>
      <c r="BZ19" s="23">
        <f t="shared" si="16"/>
        <v>0</v>
      </c>
      <c r="CA19" s="23">
        <f t="shared" si="16"/>
        <v>0</v>
      </c>
      <c r="CB19" s="23">
        <f t="shared" si="16"/>
        <v>0</v>
      </c>
      <c r="CC19" s="23">
        <f t="shared" si="16"/>
        <v>0</v>
      </c>
      <c r="CD19" s="23">
        <f t="shared" si="16"/>
        <v>0</v>
      </c>
      <c r="CE19" s="23">
        <f t="shared" si="16"/>
        <v>0</v>
      </c>
      <c r="CF19" s="23">
        <f t="shared" si="16"/>
        <v>0</v>
      </c>
      <c r="CG19" s="23">
        <f t="shared" si="16"/>
        <v>0</v>
      </c>
      <c r="CH19" s="23">
        <f t="shared" si="16"/>
        <v>0</v>
      </c>
      <c r="CI19" s="23">
        <f t="shared" si="16"/>
        <v>0</v>
      </c>
      <c r="CJ19" s="23">
        <f t="shared" si="16"/>
        <v>0</v>
      </c>
      <c r="CK19" s="23">
        <f t="shared" si="16"/>
        <v>0</v>
      </c>
      <c r="CL19" s="23">
        <f t="shared" si="16"/>
        <v>0</v>
      </c>
      <c r="CM19" s="23">
        <f t="shared" si="16"/>
        <v>0</v>
      </c>
      <c r="CN19" s="23">
        <f t="shared" ref="BP19:CS20" si="31">CM73*CM115*CN154/360+CN73*CN115*(30-CN154)/360</f>
        <v>0</v>
      </c>
      <c r="CO19" s="23">
        <f t="shared" si="31"/>
        <v>0</v>
      </c>
      <c r="CP19" s="23">
        <f t="shared" si="31"/>
        <v>0</v>
      </c>
      <c r="CQ19" s="23">
        <f t="shared" si="31"/>
        <v>0</v>
      </c>
      <c r="CR19" s="23">
        <f t="shared" si="31"/>
        <v>0</v>
      </c>
      <c r="CS19" s="23">
        <f t="shared" si="31"/>
        <v>0</v>
      </c>
      <c r="CT19" s="23">
        <f t="shared" si="27"/>
        <v>0</v>
      </c>
      <c r="CU19" s="23">
        <f t="shared" si="27"/>
        <v>0</v>
      </c>
      <c r="CV19" s="23">
        <f t="shared" si="27"/>
        <v>0</v>
      </c>
      <c r="CW19" s="23">
        <f t="shared" si="27"/>
        <v>0</v>
      </c>
      <c r="CX19" s="23">
        <f t="shared" si="27"/>
        <v>0</v>
      </c>
      <c r="CY19" s="23">
        <f t="shared" si="27"/>
        <v>0</v>
      </c>
      <c r="CZ19" s="23">
        <f t="shared" si="27"/>
        <v>0</v>
      </c>
      <c r="DA19" s="23">
        <f t="shared" si="27"/>
        <v>0</v>
      </c>
      <c r="DB19" s="23">
        <f t="shared" si="27"/>
        <v>0</v>
      </c>
      <c r="DC19" s="23">
        <f t="shared" si="27"/>
        <v>0</v>
      </c>
      <c r="DD19" s="23">
        <f t="shared" si="27"/>
        <v>0</v>
      </c>
      <c r="DE19" s="23">
        <f t="shared" si="27"/>
        <v>0</v>
      </c>
      <c r="DF19" s="23">
        <f t="shared" si="27"/>
        <v>0</v>
      </c>
      <c r="DG19" s="23">
        <f t="shared" si="27"/>
        <v>0</v>
      </c>
      <c r="DH19" s="23">
        <f t="shared" si="27"/>
        <v>0</v>
      </c>
      <c r="DI19" s="23">
        <f t="shared" si="27"/>
        <v>0</v>
      </c>
      <c r="DJ19" s="23">
        <f t="shared" si="27"/>
        <v>0</v>
      </c>
      <c r="DK19" s="23">
        <f t="shared" si="27"/>
        <v>0</v>
      </c>
      <c r="DL19" s="23">
        <f t="shared" si="27"/>
        <v>0</v>
      </c>
      <c r="DM19" s="23">
        <f t="shared" si="27"/>
        <v>0</v>
      </c>
      <c r="DN19" s="23">
        <f t="shared" si="27"/>
        <v>0</v>
      </c>
      <c r="DO19" s="23">
        <f t="shared" si="27"/>
        <v>0</v>
      </c>
      <c r="DP19" s="23">
        <f t="shared" si="27"/>
        <v>0</v>
      </c>
      <c r="DQ19" s="23">
        <f t="shared" si="27"/>
        <v>0</v>
      </c>
      <c r="DR19" s="23">
        <f t="shared" si="27"/>
        <v>0</v>
      </c>
      <c r="DS19" s="23">
        <f t="shared" si="27"/>
        <v>0</v>
      </c>
      <c r="DT19" s="23">
        <f t="shared" si="26"/>
        <v>0</v>
      </c>
      <c r="DU19" s="23">
        <f t="shared" si="26"/>
        <v>0</v>
      </c>
      <c r="DV19" s="23">
        <f t="shared" si="26"/>
        <v>0</v>
      </c>
      <c r="DW19" s="23">
        <f t="shared" si="26"/>
        <v>0</v>
      </c>
      <c r="DX19" s="23">
        <f t="shared" si="26"/>
        <v>0</v>
      </c>
      <c r="DY19" s="23">
        <f t="shared" si="26"/>
        <v>0</v>
      </c>
      <c r="DZ19" s="23">
        <f t="shared" si="26"/>
        <v>0</v>
      </c>
      <c r="EA19" s="23">
        <f t="shared" si="26"/>
        <v>0</v>
      </c>
      <c r="EB19" s="23">
        <f t="shared" si="26"/>
        <v>0</v>
      </c>
      <c r="EC19" s="23">
        <f t="shared" si="26"/>
        <v>0</v>
      </c>
      <c r="ED19" s="23">
        <f t="shared" si="26"/>
        <v>0</v>
      </c>
      <c r="EE19" s="23">
        <f t="shared" si="26"/>
        <v>0</v>
      </c>
      <c r="EF19" s="23">
        <f t="shared" si="26"/>
        <v>0</v>
      </c>
      <c r="EG19" s="23">
        <f t="shared" si="26"/>
        <v>0</v>
      </c>
      <c r="EH19" s="23">
        <f t="shared" si="26"/>
        <v>0</v>
      </c>
      <c r="EI19" s="23">
        <f t="shared" si="26"/>
        <v>0</v>
      </c>
      <c r="EJ19" s="23">
        <f t="shared" si="26"/>
        <v>0</v>
      </c>
      <c r="EK19" s="23">
        <f t="shared" si="26"/>
        <v>0</v>
      </c>
      <c r="EL19" s="23">
        <f t="shared" si="26"/>
        <v>0</v>
      </c>
      <c r="EM19" s="23">
        <f t="shared" si="26"/>
        <v>0</v>
      </c>
      <c r="EN19" s="23">
        <f t="shared" si="26"/>
        <v>0</v>
      </c>
      <c r="EO19" s="23">
        <f t="shared" si="26"/>
        <v>0</v>
      </c>
      <c r="EP19" s="23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</row>
    <row r="20" spans="1:159">
      <c r="A20" s="22" t="str">
        <f>IF(ISBLANK(A74),"Other",A74)</f>
        <v>Other</v>
      </c>
      <c r="B20" s="23">
        <f>B74*B116*B155/360</f>
        <v>0</v>
      </c>
      <c r="C20" s="23">
        <f t="shared" si="29"/>
        <v>0</v>
      </c>
      <c r="D20" s="23">
        <f t="shared" si="29"/>
        <v>0</v>
      </c>
      <c r="E20" s="23">
        <f t="shared" si="29"/>
        <v>0</v>
      </c>
      <c r="F20" s="23">
        <f t="shared" si="29"/>
        <v>0</v>
      </c>
      <c r="G20" s="23">
        <f t="shared" si="29"/>
        <v>0</v>
      </c>
      <c r="H20" s="23">
        <f t="shared" si="29"/>
        <v>0</v>
      </c>
      <c r="I20" s="23">
        <f t="shared" si="29"/>
        <v>0</v>
      </c>
      <c r="J20" s="23">
        <f t="shared" si="29"/>
        <v>0</v>
      </c>
      <c r="K20" s="23">
        <f t="shared" si="29"/>
        <v>0</v>
      </c>
      <c r="L20" s="23">
        <f t="shared" si="29"/>
        <v>0</v>
      </c>
      <c r="M20" s="23">
        <f t="shared" si="29"/>
        <v>0</v>
      </c>
      <c r="N20" s="23">
        <f t="shared" si="29"/>
        <v>0</v>
      </c>
      <c r="O20" s="23">
        <f t="shared" si="29"/>
        <v>0</v>
      </c>
      <c r="P20" s="23">
        <f t="shared" si="29"/>
        <v>0</v>
      </c>
      <c r="Q20" s="23">
        <f t="shared" si="29"/>
        <v>0</v>
      </c>
      <c r="R20" s="23">
        <f t="shared" si="29"/>
        <v>0</v>
      </c>
      <c r="S20" s="23">
        <f t="shared" si="29"/>
        <v>0</v>
      </c>
      <c r="T20" s="23">
        <f t="shared" si="29"/>
        <v>0</v>
      </c>
      <c r="U20" s="23">
        <f t="shared" si="29"/>
        <v>0</v>
      </c>
      <c r="V20" s="23">
        <f t="shared" si="29"/>
        <v>0</v>
      </c>
      <c r="W20" s="23">
        <f t="shared" si="29"/>
        <v>0</v>
      </c>
      <c r="X20" s="23">
        <f t="shared" si="29"/>
        <v>0</v>
      </c>
      <c r="Y20" s="23">
        <f t="shared" si="29"/>
        <v>0</v>
      </c>
      <c r="Z20" s="23">
        <f t="shared" si="30"/>
        <v>0</v>
      </c>
      <c r="AA20" s="23">
        <f t="shared" si="30"/>
        <v>0</v>
      </c>
      <c r="AB20" s="23">
        <f t="shared" si="30"/>
        <v>0</v>
      </c>
      <c r="AC20" s="23">
        <f t="shared" si="30"/>
        <v>0</v>
      </c>
      <c r="AD20" s="23">
        <f t="shared" si="30"/>
        <v>0</v>
      </c>
      <c r="AE20" s="23">
        <f t="shared" si="30"/>
        <v>0</v>
      </c>
      <c r="AF20" s="23">
        <f t="shared" si="30"/>
        <v>0</v>
      </c>
      <c r="AG20" s="23">
        <f t="shared" si="30"/>
        <v>0</v>
      </c>
      <c r="AH20" s="23">
        <f t="shared" si="30"/>
        <v>0</v>
      </c>
      <c r="AI20" s="23">
        <f t="shared" si="30"/>
        <v>0</v>
      </c>
      <c r="AJ20" s="23">
        <f t="shared" si="30"/>
        <v>0</v>
      </c>
      <c r="AK20" s="23">
        <f t="shared" si="30"/>
        <v>0</v>
      </c>
      <c r="AL20" s="23">
        <f t="shared" si="30"/>
        <v>0</v>
      </c>
      <c r="AM20" s="23">
        <f t="shared" si="30"/>
        <v>0</v>
      </c>
      <c r="AN20" s="23">
        <f t="shared" si="30"/>
        <v>0</v>
      </c>
      <c r="AO20" s="23">
        <f t="shared" si="30"/>
        <v>0</v>
      </c>
      <c r="AP20" s="23">
        <f t="shared" si="30"/>
        <v>0</v>
      </c>
      <c r="AQ20" s="23">
        <f t="shared" si="30"/>
        <v>0</v>
      </c>
      <c r="AR20" s="23">
        <f t="shared" si="30"/>
        <v>0</v>
      </c>
      <c r="AS20" s="23">
        <f t="shared" si="30"/>
        <v>0</v>
      </c>
      <c r="AT20" s="23">
        <f t="shared" si="30"/>
        <v>0</v>
      </c>
      <c r="AU20" s="23">
        <f t="shared" si="30"/>
        <v>0</v>
      </c>
      <c r="AV20" s="23">
        <f t="shared" si="30"/>
        <v>0</v>
      </c>
      <c r="AW20" s="23">
        <f t="shared" si="30"/>
        <v>0</v>
      </c>
      <c r="AX20" s="23">
        <f t="shared" si="30"/>
        <v>0</v>
      </c>
      <c r="AY20" s="23">
        <f t="shared" si="30"/>
        <v>0</v>
      </c>
      <c r="AZ20" s="23">
        <f t="shared" si="30"/>
        <v>0</v>
      </c>
      <c r="BA20" s="23">
        <f t="shared" si="30"/>
        <v>0</v>
      </c>
      <c r="BB20" s="23">
        <f t="shared" si="30"/>
        <v>0</v>
      </c>
      <c r="BC20" s="23">
        <f t="shared" si="30"/>
        <v>0</v>
      </c>
      <c r="BD20" s="23">
        <f t="shared" si="30"/>
        <v>0</v>
      </c>
      <c r="BE20" s="23">
        <f t="shared" si="30"/>
        <v>0</v>
      </c>
      <c r="BF20" s="23">
        <f t="shared" si="30"/>
        <v>0</v>
      </c>
      <c r="BG20" s="23">
        <f t="shared" si="30"/>
        <v>0</v>
      </c>
      <c r="BH20" s="23">
        <f t="shared" si="30"/>
        <v>0</v>
      </c>
      <c r="BI20" s="23">
        <f t="shared" si="30"/>
        <v>0</v>
      </c>
      <c r="BJ20" s="23">
        <f t="shared" si="30"/>
        <v>0</v>
      </c>
      <c r="BK20" s="23">
        <f t="shared" si="30"/>
        <v>0</v>
      </c>
      <c r="BL20" s="23">
        <f t="shared" si="30"/>
        <v>0</v>
      </c>
      <c r="BM20" s="23">
        <f t="shared" si="30"/>
        <v>0</v>
      </c>
      <c r="BN20" s="23">
        <f t="shared" si="30"/>
        <v>0</v>
      </c>
      <c r="BO20" s="23">
        <f t="shared" si="30"/>
        <v>0</v>
      </c>
      <c r="BP20" s="23">
        <f t="shared" si="31"/>
        <v>0</v>
      </c>
      <c r="BQ20" s="23">
        <f t="shared" si="31"/>
        <v>0</v>
      </c>
      <c r="BR20" s="23">
        <f t="shared" si="31"/>
        <v>0</v>
      </c>
      <c r="BS20" s="23">
        <f t="shared" si="31"/>
        <v>0</v>
      </c>
      <c r="BT20" s="23">
        <f t="shared" si="31"/>
        <v>0</v>
      </c>
      <c r="BU20" s="23">
        <f t="shared" si="31"/>
        <v>0</v>
      </c>
      <c r="BV20" s="23">
        <f t="shared" si="31"/>
        <v>0</v>
      </c>
      <c r="BW20" s="23">
        <f t="shared" si="31"/>
        <v>0</v>
      </c>
      <c r="BX20" s="23">
        <f t="shared" si="31"/>
        <v>0</v>
      </c>
      <c r="BY20" s="23">
        <f t="shared" si="31"/>
        <v>0</v>
      </c>
      <c r="BZ20" s="23">
        <f t="shared" si="31"/>
        <v>0</v>
      </c>
      <c r="CA20" s="23">
        <f t="shared" si="31"/>
        <v>0</v>
      </c>
      <c r="CB20" s="23">
        <f t="shared" si="31"/>
        <v>0</v>
      </c>
      <c r="CC20" s="23">
        <f t="shared" si="31"/>
        <v>0</v>
      </c>
      <c r="CD20" s="23">
        <f t="shared" si="31"/>
        <v>0</v>
      </c>
      <c r="CE20" s="23">
        <f t="shared" si="31"/>
        <v>0</v>
      </c>
      <c r="CF20" s="23">
        <f t="shared" si="31"/>
        <v>0</v>
      </c>
      <c r="CG20" s="23">
        <f t="shared" si="31"/>
        <v>0</v>
      </c>
      <c r="CH20" s="23">
        <f t="shared" si="31"/>
        <v>0</v>
      </c>
      <c r="CI20" s="23">
        <f t="shared" si="31"/>
        <v>0</v>
      </c>
      <c r="CJ20" s="23">
        <f t="shared" si="31"/>
        <v>0</v>
      </c>
      <c r="CK20" s="23">
        <f t="shared" si="31"/>
        <v>0</v>
      </c>
      <c r="CL20" s="23">
        <f t="shared" si="31"/>
        <v>0</v>
      </c>
      <c r="CM20" s="23">
        <f t="shared" si="31"/>
        <v>0</v>
      </c>
      <c r="CN20" s="23">
        <f t="shared" si="31"/>
        <v>0</v>
      </c>
      <c r="CO20" s="23">
        <f t="shared" si="31"/>
        <v>0</v>
      </c>
      <c r="CP20" s="23">
        <f t="shared" si="31"/>
        <v>0</v>
      </c>
      <c r="CQ20" s="23">
        <f t="shared" si="31"/>
        <v>0</v>
      </c>
      <c r="CR20" s="23">
        <f t="shared" si="31"/>
        <v>0</v>
      </c>
      <c r="CS20" s="23">
        <f t="shared" si="31"/>
        <v>0</v>
      </c>
      <c r="CT20" s="23">
        <f t="shared" si="27"/>
        <v>0</v>
      </c>
      <c r="CU20" s="23">
        <f t="shared" si="27"/>
        <v>0</v>
      </c>
      <c r="CV20" s="23">
        <f t="shared" si="27"/>
        <v>0</v>
      </c>
      <c r="CW20" s="23">
        <f t="shared" si="27"/>
        <v>0</v>
      </c>
      <c r="CX20" s="23">
        <f t="shared" si="27"/>
        <v>0</v>
      </c>
      <c r="CY20" s="23">
        <f t="shared" si="27"/>
        <v>0</v>
      </c>
      <c r="CZ20" s="23">
        <f t="shared" si="27"/>
        <v>0</v>
      </c>
      <c r="DA20" s="23">
        <f t="shared" si="27"/>
        <v>0</v>
      </c>
      <c r="DB20" s="23">
        <f t="shared" si="27"/>
        <v>0</v>
      </c>
      <c r="DC20" s="23">
        <f t="shared" si="27"/>
        <v>0</v>
      </c>
      <c r="DD20" s="23">
        <f t="shared" si="27"/>
        <v>0</v>
      </c>
      <c r="DE20" s="23">
        <f t="shared" si="27"/>
        <v>0</v>
      </c>
      <c r="DF20" s="23">
        <f t="shared" si="27"/>
        <v>0</v>
      </c>
      <c r="DG20" s="23">
        <f t="shared" si="27"/>
        <v>0</v>
      </c>
      <c r="DH20" s="23">
        <f t="shared" si="27"/>
        <v>0</v>
      </c>
      <c r="DI20" s="23">
        <f t="shared" si="27"/>
        <v>0</v>
      </c>
      <c r="DJ20" s="23">
        <f t="shared" si="27"/>
        <v>0</v>
      </c>
      <c r="DK20" s="23">
        <f t="shared" si="27"/>
        <v>0</v>
      </c>
      <c r="DL20" s="23">
        <f t="shared" si="27"/>
        <v>0</v>
      </c>
      <c r="DM20" s="23">
        <f t="shared" si="27"/>
        <v>0</v>
      </c>
      <c r="DN20" s="23">
        <f t="shared" si="27"/>
        <v>0</v>
      </c>
      <c r="DO20" s="23">
        <f t="shared" si="27"/>
        <v>0</v>
      </c>
      <c r="DP20" s="23">
        <f t="shared" si="27"/>
        <v>0</v>
      </c>
      <c r="DQ20" s="23">
        <f t="shared" si="27"/>
        <v>0</v>
      </c>
      <c r="DR20" s="23">
        <f t="shared" si="27"/>
        <v>0</v>
      </c>
      <c r="DS20" s="23">
        <f t="shared" si="27"/>
        <v>0</v>
      </c>
      <c r="DT20" s="23">
        <f t="shared" si="26"/>
        <v>0</v>
      </c>
      <c r="DU20" s="23">
        <f t="shared" si="26"/>
        <v>0</v>
      </c>
      <c r="DV20" s="23">
        <f t="shared" si="26"/>
        <v>0</v>
      </c>
      <c r="DW20" s="23">
        <f t="shared" si="26"/>
        <v>0</v>
      </c>
      <c r="DX20" s="23">
        <f t="shared" si="26"/>
        <v>0</v>
      </c>
      <c r="DY20" s="23">
        <f t="shared" si="26"/>
        <v>0</v>
      </c>
      <c r="DZ20" s="23">
        <f t="shared" si="26"/>
        <v>0</v>
      </c>
      <c r="EA20" s="23">
        <f t="shared" si="26"/>
        <v>0</v>
      </c>
      <c r="EB20" s="23">
        <f t="shared" si="26"/>
        <v>0</v>
      </c>
      <c r="EC20" s="23">
        <f t="shared" si="26"/>
        <v>0</v>
      </c>
      <c r="ED20" s="23">
        <f t="shared" si="26"/>
        <v>0</v>
      </c>
      <c r="EE20" s="23">
        <f t="shared" si="26"/>
        <v>0</v>
      </c>
      <c r="EF20" s="23">
        <f t="shared" si="26"/>
        <v>0</v>
      </c>
      <c r="EG20" s="23">
        <f t="shared" si="26"/>
        <v>0</v>
      </c>
      <c r="EH20" s="23">
        <f t="shared" si="26"/>
        <v>0</v>
      </c>
      <c r="EI20" s="23">
        <f t="shared" si="26"/>
        <v>0</v>
      </c>
      <c r="EJ20" s="23">
        <f t="shared" si="26"/>
        <v>0</v>
      </c>
      <c r="EK20" s="23">
        <f t="shared" si="26"/>
        <v>0</v>
      </c>
      <c r="EL20" s="23">
        <f t="shared" si="26"/>
        <v>0</v>
      </c>
      <c r="EM20" s="23">
        <f t="shared" si="26"/>
        <v>0</v>
      </c>
      <c r="EN20" s="23">
        <f t="shared" si="26"/>
        <v>0</v>
      </c>
      <c r="EO20" s="23">
        <f t="shared" si="26"/>
        <v>0</v>
      </c>
      <c r="EP20" s="23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</row>
    <row r="21" spans="1:159" ht="13.5" thickBot="1">
      <c r="A21" s="3" t="s">
        <v>30</v>
      </c>
      <c r="B21" s="24">
        <f>SUM(B7:B20)</f>
        <v>9792110.9000000004</v>
      </c>
      <c r="C21" s="24">
        <f t="shared" ref="C21:BN21" si="32">SUM(C7:C20)</f>
        <v>9792110.9000000004</v>
      </c>
      <c r="D21" s="24">
        <f t="shared" si="32"/>
        <v>9792110.9000000004</v>
      </c>
      <c r="E21" s="24">
        <f t="shared" si="32"/>
        <v>9792110.9000000004</v>
      </c>
      <c r="F21" s="24">
        <f t="shared" si="32"/>
        <v>9792110.9000000004</v>
      </c>
      <c r="G21" s="24">
        <f t="shared" si="32"/>
        <v>12660860.9</v>
      </c>
      <c r="H21" s="24">
        <f t="shared" si="32"/>
        <v>12979610.9</v>
      </c>
      <c r="I21" s="24">
        <f t="shared" si="32"/>
        <v>11646277.566666666</v>
      </c>
      <c r="J21" s="24">
        <f t="shared" si="32"/>
        <v>11646277.566666666</v>
      </c>
      <c r="K21" s="24">
        <f t="shared" si="32"/>
        <v>11646277.566666666</v>
      </c>
      <c r="L21" s="24">
        <f t="shared" si="32"/>
        <v>11646277.566666666</v>
      </c>
      <c r="M21" s="24">
        <f t="shared" si="32"/>
        <v>11646277.566666666</v>
      </c>
      <c r="N21" s="24">
        <f t="shared" si="32"/>
        <v>11646277.566666666</v>
      </c>
      <c r="O21" s="24">
        <f t="shared" si="32"/>
        <v>11646277.566666666</v>
      </c>
      <c r="P21" s="24">
        <f t="shared" si="32"/>
        <v>11646277.566666666</v>
      </c>
      <c r="Q21" s="24">
        <f t="shared" si="32"/>
        <v>11646277.566666666</v>
      </c>
      <c r="R21" s="24">
        <f t="shared" si="32"/>
        <v>11646277.566666666</v>
      </c>
      <c r="S21" s="24">
        <f t="shared" si="32"/>
        <v>11646277.566666666</v>
      </c>
      <c r="T21" s="24">
        <f t="shared" si="32"/>
        <v>11646277.566666666</v>
      </c>
      <c r="U21" s="24">
        <f t="shared" si="32"/>
        <v>11646277.566666666</v>
      </c>
      <c r="V21" s="24">
        <f t="shared" si="32"/>
        <v>11646277.566666666</v>
      </c>
      <c r="W21" s="24">
        <f t="shared" si="32"/>
        <v>11646277.566666666</v>
      </c>
      <c r="X21" s="24">
        <f t="shared" si="32"/>
        <v>11646277.566666666</v>
      </c>
      <c r="Y21" s="24">
        <f t="shared" si="32"/>
        <v>11646277.566666666</v>
      </c>
      <c r="Z21" s="24">
        <f t="shared" si="32"/>
        <v>11646277.566666666</v>
      </c>
      <c r="AA21" s="24">
        <f t="shared" si="32"/>
        <v>11646277.566666666</v>
      </c>
      <c r="AB21" s="24">
        <f t="shared" si="32"/>
        <v>11646277.566666666</v>
      </c>
      <c r="AC21" s="24">
        <f t="shared" si="32"/>
        <v>11646277.566666666</v>
      </c>
      <c r="AD21" s="24">
        <f t="shared" si="32"/>
        <v>11646277.566666666</v>
      </c>
      <c r="AE21" s="24">
        <f t="shared" si="32"/>
        <v>11646277.566666666</v>
      </c>
      <c r="AF21" s="24">
        <f t="shared" si="32"/>
        <v>11646277.566666666</v>
      </c>
      <c r="AG21" s="24">
        <f t="shared" si="32"/>
        <v>10570756.733333332</v>
      </c>
      <c r="AH21" s="24">
        <f t="shared" si="32"/>
        <v>10411902.566666666</v>
      </c>
      <c r="AI21" s="24">
        <f t="shared" si="32"/>
        <v>11328569.233333334</v>
      </c>
      <c r="AJ21" s="24">
        <f t="shared" si="32"/>
        <v>11328569.233333334</v>
      </c>
      <c r="AK21" s="24">
        <f t="shared" si="32"/>
        <v>11328569.233333334</v>
      </c>
      <c r="AL21" s="24">
        <f t="shared" si="32"/>
        <v>11328569.233333334</v>
      </c>
      <c r="AM21" s="24">
        <f t="shared" si="32"/>
        <v>11328569.233333334</v>
      </c>
      <c r="AN21" s="24">
        <f t="shared" si="32"/>
        <v>11328569.233333334</v>
      </c>
      <c r="AO21" s="24">
        <f t="shared" si="32"/>
        <v>11309375</v>
      </c>
      <c r="AP21" s="24">
        <f t="shared" si="32"/>
        <v>11309375</v>
      </c>
      <c r="AQ21" s="24">
        <f t="shared" si="32"/>
        <v>11309375</v>
      </c>
      <c r="AR21" s="24">
        <f t="shared" si="32"/>
        <v>11309375</v>
      </c>
      <c r="AS21" s="24">
        <f t="shared" si="32"/>
        <v>11309375</v>
      </c>
      <c r="AT21" s="24">
        <f t="shared" si="32"/>
        <v>11309375</v>
      </c>
      <c r="AU21" s="24">
        <f t="shared" si="32"/>
        <v>11309375</v>
      </c>
      <c r="AV21" s="24">
        <f t="shared" si="32"/>
        <v>11202604.166666668</v>
      </c>
      <c r="AW21" s="24">
        <f t="shared" si="32"/>
        <v>10241666.666666668</v>
      </c>
      <c r="AX21" s="24">
        <f t="shared" si="32"/>
        <v>10241666.666666668</v>
      </c>
      <c r="AY21" s="24">
        <f t="shared" si="32"/>
        <v>10241666.666666668</v>
      </c>
      <c r="AZ21" s="24">
        <f t="shared" si="32"/>
        <v>10241666.666666668</v>
      </c>
      <c r="BA21" s="24">
        <f t="shared" si="32"/>
        <v>10241666.666666668</v>
      </c>
      <c r="BB21" s="24">
        <f t="shared" si="32"/>
        <v>10241666.666666668</v>
      </c>
      <c r="BC21" s="24">
        <f t="shared" si="32"/>
        <v>10241666.666666668</v>
      </c>
      <c r="BD21" s="24">
        <f t="shared" si="32"/>
        <v>10241666.666666668</v>
      </c>
      <c r="BE21" s="24">
        <f t="shared" si="32"/>
        <v>10241666.666666668</v>
      </c>
      <c r="BF21" s="24">
        <f t="shared" si="32"/>
        <v>10241666.666666668</v>
      </c>
      <c r="BG21" s="24">
        <f t="shared" si="32"/>
        <v>10241666.666666668</v>
      </c>
      <c r="BH21" s="24">
        <f t="shared" si="32"/>
        <v>10241666.666666668</v>
      </c>
      <c r="BI21" s="24">
        <f t="shared" si="32"/>
        <v>10241666.666666668</v>
      </c>
      <c r="BJ21" s="24">
        <f t="shared" si="32"/>
        <v>10241666.666666668</v>
      </c>
      <c r="BK21" s="24">
        <f t="shared" si="32"/>
        <v>10241666.666666668</v>
      </c>
      <c r="BL21" s="24">
        <f t="shared" si="32"/>
        <v>10241666.666666668</v>
      </c>
      <c r="BM21" s="24">
        <f t="shared" si="32"/>
        <v>10241666.666666668</v>
      </c>
      <c r="BN21" s="24">
        <f t="shared" si="32"/>
        <v>10241666.666666668</v>
      </c>
      <c r="BO21" s="24">
        <f t="shared" ref="BO21:DZ21" si="33">SUM(BO7:BO20)</f>
        <v>10241666.666666668</v>
      </c>
      <c r="BP21" s="24">
        <f t="shared" si="33"/>
        <v>10241666.666666668</v>
      </c>
      <c r="BQ21" s="24">
        <f t="shared" si="33"/>
        <v>10241666.666666668</v>
      </c>
      <c r="BR21" s="24">
        <f t="shared" si="33"/>
        <v>10241666.666666668</v>
      </c>
      <c r="BS21" s="24">
        <f t="shared" si="33"/>
        <v>10241666.666666668</v>
      </c>
      <c r="BT21" s="24">
        <f t="shared" si="33"/>
        <v>10241666.666666668</v>
      </c>
      <c r="BU21" s="24">
        <f t="shared" si="33"/>
        <v>10241666.666666668</v>
      </c>
      <c r="BV21" s="24">
        <f t="shared" si="33"/>
        <v>9141666.6666666679</v>
      </c>
      <c r="BW21" s="24">
        <f t="shared" si="33"/>
        <v>8179166.666666667</v>
      </c>
      <c r="BX21" s="24">
        <f t="shared" si="33"/>
        <v>8179166.666666667</v>
      </c>
      <c r="BY21" s="24">
        <f t="shared" si="33"/>
        <v>8179166.666666667</v>
      </c>
      <c r="BZ21" s="24">
        <f t="shared" si="33"/>
        <v>8179166.666666667</v>
      </c>
      <c r="CA21" s="24">
        <f t="shared" si="33"/>
        <v>8179166.666666667</v>
      </c>
      <c r="CB21" s="24">
        <f t="shared" si="33"/>
        <v>8179166.666666667</v>
      </c>
      <c r="CC21" s="24">
        <f t="shared" si="33"/>
        <v>8179166.666666667</v>
      </c>
      <c r="CD21" s="24">
        <f t="shared" si="33"/>
        <v>8179166.666666667</v>
      </c>
      <c r="CE21" s="24">
        <f t="shared" si="33"/>
        <v>8179166.666666667</v>
      </c>
      <c r="CF21" s="24">
        <f t="shared" si="33"/>
        <v>8179166.666666667</v>
      </c>
      <c r="CG21" s="24">
        <f t="shared" si="33"/>
        <v>8179166.666666667</v>
      </c>
      <c r="CH21" s="24">
        <f t="shared" si="33"/>
        <v>8179166.666666667</v>
      </c>
      <c r="CI21" s="24">
        <f t="shared" si="33"/>
        <v>8179166.666666667</v>
      </c>
      <c r="CJ21" s="24">
        <f t="shared" si="33"/>
        <v>8179166.666666667</v>
      </c>
      <c r="CK21" s="24">
        <f t="shared" si="33"/>
        <v>8179166.666666667</v>
      </c>
      <c r="CL21" s="24">
        <f t="shared" si="33"/>
        <v>8179166.666666667</v>
      </c>
      <c r="CM21" s="24">
        <f t="shared" si="33"/>
        <v>8179166.666666667</v>
      </c>
      <c r="CN21" s="24">
        <f t="shared" si="33"/>
        <v>8179166.666666667</v>
      </c>
      <c r="CO21" s="24">
        <f t="shared" si="33"/>
        <v>8179166.666666667</v>
      </c>
      <c r="CP21" s="24">
        <f t="shared" si="33"/>
        <v>8179166.666666667</v>
      </c>
      <c r="CQ21" s="24">
        <f t="shared" si="33"/>
        <v>8179166.666666667</v>
      </c>
      <c r="CR21" s="24">
        <f t="shared" si="33"/>
        <v>8179166.666666667</v>
      </c>
      <c r="CS21" s="24">
        <f t="shared" si="33"/>
        <v>8179166.666666667</v>
      </c>
      <c r="CT21" s="24">
        <f t="shared" si="33"/>
        <v>8179166.666666667</v>
      </c>
      <c r="CU21" s="24">
        <f t="shared" si="33"/>
        <v>8179166.666666667</v>
      </c>
      <c r="CV21" s="24">
        <f t="shared" si="33"/>
        <v>8179166.666666667</v>
      </c>
      <c r="CW21" s="24">
        <f t="shared" si="33"/>
        <v>8179166.666666667</v>
      </c>
      <c r="CX21" s="24">
        <f t="shared" si="33"/>
        <v>8179166.666666667</v>
      </c>
      <c r="CY21" s="24">
        <f t="shared" si="33"/>
        <v>8179166.666666667</v>
      </c>
      <c r="CZ21" s="24">
        <f t="shared" si="33"/>
        <v>8179166.666666667</v>
      </c>
      <c r="DA21" s="24">
        <f t="shared" si="33"/>
        <v>8179166.666666667</v>
      </c>
      <c r="DB21" s="24">
        <f t="shared" si="33"/>
        <v>7517708.333333334</v>
      </c>
      <c r="DC21" s="24">
        <f t="shared" si="33"/>
        <v>6856250</v>
      </c>
      <c r="DD21" s="24">
        <f t="shared" si="33"/>
        <v>6856250</v>
      </c>
      <c r="DE21" s="24">
        <f t="shared" si="33"/>
        <v>6856250</v>
      </c>
      <c r="DF21" s="24">
        <f t="shared" si="33"/>
        <v>6856250</v>
      </c>
      <c r="DG21" s="24">
        <f t="shared" si="33"/>
        <v>6856250</v>
      </c>
      <c r="DH21" s="24">
        <f t="shared" si="33"/>
        <v>6856250</v>
      </c>
      <c r="DI21" s="24">
        <f t="shared" si="33"/>
        <v>6856250</v>
      </c>
      <c r="DJ21" s="24">
        <f t="shared" si="33"/>
        <v>6856250</v>
      </c>
      <c r="DK21" s="24">
        <f t="shared" si="33"/>
        <v>6856250</v>
      </c>
      <c r="DL21" s="24">
        <f t="shared" si="33"/>
        <v>6856250</v>
      </c>
      <c r="DM21" s="24">
        <f t="shared" si="33"/>
        <v>6856250</v>
      </c>
      <c r="DN21" s="24">
        <f t="shared" si="33"/>
        <v>6856250</v>
      </c>
      <c r="DO21" s="24">
        <f t="shared" si="33"/>
        <v>6856250</v>
      </c>
      <c r="DP21" s="24">
        <f t="shared" si="33"/>
        <v>6856250</v>
      </c>
      <c r="DQ21" s="24">
        <f t="shared" si="33"/>
        <v>6856250</v>
      </c>
      <c r="DR21" s="24">
        <f t="shared" si="33"/>
        <v>6856250</v>
      </c>
      <c r="DS21" s="24">
        <f t="shared" si="33"/>
        <v>6856250</v>
      </c>
      <c r="DT21" s="24">
        <f t="shared" si="33"/>
        <v>6856250</v>
      </c>
      <c r="DU21" s="24">
        <f t="shared" si="33"/>
        <v>6856250</v>
      </c>
      <c r="DV21" s="24">
        <f t="shared" si="33"/>
        <v>6856250</v>
      </c>
      <c r="DW21" s="24">
        <f t="shared" si="33"/>
        <v>5262500</v>
      </c>
      <c r="DX21" s="24">
        <f t="shared" si="33"/>
        <v>3668750</v>
      </c>
      <c r="DY21" s="24">
        <f t="shared" si="33"/>
        <v>3668750</v>
      </c>
      <c r="DZ21" s="24">
        <f t="shared" si="33"/>
        <v>3668750</v>
      </c>
      <c r="EA21" s="24">
        <f t="shared" ref="EA21:EO21" si="34">SUM(EA7:EA20)</f>
        <v>3668750</v>
      </c>
      <c r="EB21" s="24">
        <f t="shared" si="34"/>
        <v>3668750</v>
      </c>
      <c r="EC21" s="24">
        <f t="shared" si="34"/>
        <v>3668750</v>
      </c>
      <c r="ED21" s="24">
        <f t="shared" si="34"/>
        <v>3668750</v>
      </c>
      <c r="EE21" s="24">
        <f t="shared" si="34"/>
        <v>3668750</v>
      </c>
      <c r="EF21" s="24">
        <f t="shared" si="34"/>
        <v>3668750</v>
      </c>
      <c r="EG21" s="24">
        <f t="shared" si="34"/>
        <v>3668750</v>
      </c>
      <c r="EH21" s="24">
        <f t="shared" si="34"/>
        <v>3668750</v>
      </c>
      <c r="EI21" s="24">
        <f t="shared" si="34"/>
        <v>3668750</v>
      </c>
      <c r="EJ21" s="24">
        <f t="shared" si="34"/>
        <v>3668750</v>
      </c>
      <c r="EK21" s="24">
        <f t="shared" si="34"/>
        <v>3668750</v>
      </c>
      <c r="EL21" s="24">
        <f t="shared" si="34"/>
        <v>3668750</v>
      </c>
      <c r="EM21" s="24">
        <f t="shared" si="34"/>
        <v>3668750</v>
      </c>
      <c r="EN21" s="24">
        <f t="shared" si="34"/>
        <v>3668750</v>
      </c>
      <c r="EO21" s="24">
        <f t="shared" si="34"/>
        <v>3668750</v>
      </c>
      <c r="EP21" s="24"/>
      <c r="EQ21" s="25">
        <f t="shared" ref="EQ21:FB21" si="35">SUM(EQ7:EQ20)</f>
        <v>132832414.13333334</v>
      </c>
      <c r="ER21" s="25">
        <f t="shared" si="35"/>
        <v>139755330.80000001</v>
      </c>
      <c r="ES21" s="25">
        <f t="shared" si="35"/>
        <v>136492309.96666667</v>
      </c>
      <c r="ET21" s="25">
        <f t="shared" si="35"/>
        <v>134595603.53333333</v>
      </c>
      <c r="EU21" s="25">
        <f t="shared" si="35"/>
        <v>122900000</v>
      </c>
      <c r="EV21" s="25">
        <f t="shared" si="35"/>
        <v>122900000</v>
      </c>
      <c r="EW21" s="25">
        <f t="shared" si="35"/>
        <v>99112500</v>
      </c>
      <c r="EX21" s="25">
        <f t="shared" si="35"/>
        <v>98150000</v>
      </c>
      <c r="EY21" s="25">
        <f t="shared" si="35"/>
        <v>93519791.666666672</v>
      </c>
      <c r="EZ21" s="25">
        <f t="shared" si="35"/>
        <v>82275000</v>
      </c>
      <c r="FA21" s="25">
        <f t="shared" si="35"/>
        <v>61556250</v>
      </c>
      <c r="FB21" s="25">
        <f t="shared" si="35"/>
        <v>44025000</v>
      </c>
    </row>
    <row r="22" spans="1:159" ht="13.5" thickTop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</row>
    <row r="23" spans="1:159">
      <c r="A23" s="3" t="s">
        <v>31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</row>
    <row r="24" spans="1:159">
      <c r="A24" s="29" t="s">
        <v>32</v>
      </c>
      <c r="B24" s="19">
        <f>B78*B120*B159/360</f>
        <v>55583.333333333336</v>
      </c>
      <c r="C24" s="20">
        <f>B78*C120*C159/360</f>
        <v>55583.333333333336</v>
      </c>
      <c r="D24" s="20">
        <f t="shared" ref="D24:BO25" si="36">C78*D120*D159/360</f>
        <v>55583.333333333336</v>
      </c>
      <c r="E24" s="20">
        <f t="shared" si="36"/>
        <v>55583.333333333336</v>
      </c>
      <c r="F24" s="20">
        <f t="shared" si="36"/>
        <v>55583.333333333336</v>
      </c>
      <c r="G24" s="20">
        <f t="shared" si="36"/>
        <v>55583.333333333336</v>
      </c>
      <c r="H24" s="20">
        <f t="shared" si="36"/>
        <v>55583.333333333336</v>
      </c>
      <c r="I24" s="20">
        <f t="shared" si="36"/>
        <v>55583.333333333336</v>
      </c>
      <c r="J24" s="20">
        <f t="shared" si="36"/>
        <v>55583.333333333336</v>
      </c>
      <c r="K24" s="20">
        <f t="shared" si="36"/>
        <v>55583.333333333336</v>
      </c>
      <c r="L24" s="20">
        <f t="shared" si="36"/>
        <v>55583.333333333336</v>
      </c>
      <c r="M24" s="20">
        <f t="shared" si="36"/>
        <v>55583.333333333336</v>
      </c>
      <c r="N24" s="20">
        <f t="shared" si="36"/>
        <v>55583.333333333336</v>
      </c>
      <c r="O24" s="20">
        <f t="shared" si="36"/>
        <v>55583.333333333336</v>
      </c>
      <c r="P24" s="20">
        <f t="shared" si="36"/>
        <v>55583.333333333336</v>
      </c>
      <c r="Q24" s="20">
        <f t="shared" si="36"/>
        <v>55583.333333333336</v>
      </c>
      <c r="R24" s="20">
        <f t="shared" si="36"/>
        <v>55583.333333333336</v>
      </c>
      <c r="S24" s="20">
        <f t="shared" si="36"/>
        <v>55583.333333333336</v>
      </c>
      <c r="T24" s="20">
        <f t="shared" si="36"/>
        <v>55583.333333333336</v>
      </c>
      <c r="U24" s="20">
        <f t="shared" si="36"/>
        <v>55583.333333333336</v>
      </c>
      <c r="V24" s="20">
        <f t="shared" si="36"/>
        <v>55583.333333333336</v>
      </c>
      <c r="W24" s="20">
        <f t="shared" si="36"/>
        <v>55583.333333333336</v>
      </c>
      <c r="X24" s="20">
        <f t="shared" si="36"/>
        <v>55583.333333333336</v>
      </c>
      <c r="Y24" s="20">
        <f t="shared" si="36"/>
        <v>55583.333333333336</v>
      </c>
      <c r="Z24" s="20">
        <f t="shared" si="36"/>
        <v>55583.333333333336</v>
      </c>
      <c r="AA24" s="20">
        <f t="shared" si="36"/>
        <v>55583.333333333336</v>
      </c>
      <c r="AB24" s="20">
        <f t="shared" si="36"/>
        <v>55583.333333333336</v>
      </c>
      <c r="AC24" s="20">
        <f t="shared" si="36"/>
        <v>55583.333333333336</v>
      </c>
      <c r="AD24" s="20">
        <f t="shared" si="36"/>
        <v>55583.333333333336</v>
      </c>
      <c r="AE24" s="20">
        <f t="shared" si="36"/>
        <v>55583.333333333336</v>
      </c>
      <c r="AF24" s="20">
        <f t="shared" si="36"/>
        <v>55583.333333333336</v>
      </c>
      <c r="AG24" s="20">
        <f t="shared" si="36"/>
        <v>55583.333333333336</v>
      </c>
      <c r="AH24" s="20">
        <f t="shared" si="36"/>
        <v>55583.333333333336</v>
      </c>
      <c r="AI24" s="20">
        <f t="shared" si="36"/>
        <v>55583.333333333336</v>
      </c>
      <c r="AJ24" s="20">
        <f t="shared" si="36"/>
        <v>55583.333333333336</v>
      </c>
      <c r="AK24" s="20">
        <f t="shared" si="36"/>
        <v>55583.333333333336</v>
      </c>
      <c r="AL24" s="20">
        <f t="shared" si="36"/>
        <v>55583.333333333336</v>
      </c>
      <c r="AM24" s="20">
        <f t="shared" si="36"/>
        <v>55583.333333333336</v>
      </c>
      <c r="AN24" s="20">
        <f t="shared" si="36"/>
        <v>55583.333333333336</v>
      </c>
      <c r="AO24" s="20">
        <f t="shared" si="36"/>
        <v>55583.333333333336</v>
      </c>
      <c r="AP24" s="20">
        <f t="shared" si="36"/>
        <v>55583.333333333336</v>
      </c>
      <c r="AQ24" s="20">
        <f t="shared" si="36"/>
        <v>55583.333333333336</v>
      </c>
      <c r="AR24" s="20">
        <f t="shared" si="36"/>
        <v>55583.333333333336</v>
      </c>
      <c r="AS24" s="20">
        <f t="shared" si="36"/>
        <v>55583.333333333336</v>
      </c>
      <c r="AT24" s="20">
        <f t="shared" si="36"/>
        <v>55583.333333333336</v>
      </c>
      <c r="AU24" s="20">
        <f t="shared" si="36"/>
        <v>55583.333333333336</v>
      </c>
      <c r="AV24" s="20">
        <f t="shared" si="36"/>
        <v>55583.333333333336</v>
      </c>
      <c r="AW24" s="20">
        <f t="shared" si="36"/>
        <v>55583.333333333336</v>
      </c>
      <c r="AX24" s="20">
        <f t="shared" si="36"/>
        <v>55583.333333333336</v>
      </c>
      <c r="AY24" s="20">
        <f t="shared" si="36"/>
        <v>55583.333333333336</v>
      </c>
      <c r="AZ24" s="20">
        <f t="shared" si="36"/>
        <v>55583.333333333336</v>
      </c>
      <c r="BA24" s="20">
        <f t="shared" si="36"/>
        <v>55583.333333333336</v>
      </c>
      <c r="BB24" s="20">
        <f t="shared" si="36"/>
        <v>55583.333333333336</v>
      </c>
      <c r="BC24" s="20">
        <f t="shared" si="36"/>
        <v>55583.333333333336</v>
      </c>
      <c r="BD24" s="20">
        <f t="shared" si="36"/>
        <v>55583.333333333336</v>
      </c>
      <c r="BE24" s="20">
        <f t="shared" si="36"/>
        <v>55583.333333333336</v>
      </c>
      <c r="BF24" s="20">
        <f t="shared" si="36"/>
        <v>55583.333333333336</v>
      </c>
      <c r="BG24" s="20">
        <f t="shared" si="36"/>
        <v>55583.333333333336</v>
      </c>
      <c r="BH24" s="20">
        <f t="shared" si="36"/>
        <v>55583.333333333336</v>
      </c>
      <c r="BI24" s="20">
        <f t="shared" si="36"/>
        <v>55583.333333333336</v>
      </c>
      <c r="BJ24" s="20">
        <f t="shared" si="36"/>
        <v>55583.333333333336</v>
      </c>
      <c r="BK24" s="20">
        <f t="shared" si="36"/>
        <v>55583.333333333336</v>
      </c>
      <c r="BL24" s="20">
        <f t="shared" si="36"/>
        <v>55583.333333333336</v>
      </c>
      <c r="BM24" s="20">
        <f t="shared" si="36"/>
        <v>55583.333333333336</v>
      </c>
      <c r="BN24" s="20">
        <f t="shared" si="36"/>
        <v>55583.333333333336</v>
      </c>
      <c r="BO24" s="20">
        <f t="shared" si="36"/>
        <v>55583.333333333336</v>
      </c>
      <c r="BP24" s="20">
        <f t="shared" ref="BP24:EA25" si="37">BO78*BP120*BP159/360</f>
        <v>55583.333333333336</v>
      </c>
      <c r="BQ24" s="20">
        <f t="shared" si="37"/>
        <v>55583.333333333336</v>
      </c>
      <c r="BR24" s="20">
        <f t="shared" si="37"/>
        <v>55583.333333333336</v>
      </c>
      <c r="BS24" s="20">
        <f t="shared" si="37"/>
        <v>55583.333333333336</v>
      </c>
      <c r="BT24" s="20">
        <f t="shared" si="37"/>
        <v>55583.333333333336</v>
      </c>
      <c r="BU24" s="20">
        <f t="shared" si="37"/>
        <v>55583.333333333336</v>
      </c>
      <c r="BV24" s="20">
        <f t="shared" si="37"/>
        <v>55583.333333333336</v>
      </c>
      <c r="BW24" s="20">
        <f t="shared" si="37"/>
        <v>55583.333333333336</v>
      </c>
      <c r="BX24" s="20">
        <f t="shared" si="37"/>
        <v>55583.333333333336</v>
      </c>
      <c r="BY24" s="20">
        <f t="shared" si="37"/>
        <v>55583.333333333336</v>
      </c>
      <c r="BZ24" s="20">
        <f t="shared" si="37"/>
        <v>55583.333333333336</v>
      </c>
      <c r="CA24" s="20">
        <f t="shared" si="37"/>
        <v>55583.333333333336</v>
      </c>
      <c r="CB24" s="20">
        <f t="shared" si="37"/>
        <v>55583.333333333336</v>
      </c>
      <c r="CC24" s="20">
        <f t="shared" si="37"/>
        <v>55583.333333333336</v>
      </c>
      <c r="CD24" s="20">
        <f t="shared" si="37"/>
        <v>55583.333333333336</v>
      </c>
      <c r="CE24" s="20">
        <f t="shared" si="37"/>
        <v>55583.333333333336</v>
      </c>
      <c r="CF24" s="20">
        <f t="shared" si="37"/>
        <v>55583.333333333336</v>
      </c>
      <c r="CG24" s="20">
        <f t="shared" si="37"/>
        <v>55583.333333333336</v>
      </c>
      <c r="CH24" s="20">
        <f t="shared" si="37"/>
        <v>55583.333333333336</v>
      </c>
      <c r="CI24" s="20">
        <f t="shared" si="37"/>
        <v>55583.333333333336</v>
      </c>
      <c r="CJ24" s="20">
        <f t="shared" si="37"/>
        <v>55583.333333333336</v>
      </c>
      <c r="CK24" s="20">
        <f t="shared" si="37"/>
        <v>55583.333333333336</v>
      </c>
      <c r="CL24" s="20">
        <f t="shared" si="37"/>
        <v>55583.333333333336</v>
      </c>
      <c r="CM24" s="20">
        <f t="shared" si="37"/>
        <v>55583.333333333336</v>
      </c>
      <c r="CN24" s="20">
        <f t="shared" si="37"/>
        <v>55583.333333333336</v>
      </c>
      <c r="CO24" s="20">
        <f t="shared" si="37"/>
        <v>55583.333333333336</v>
      </c>
      <c r="CP24" s="20">
        <f t="shared" si="37"/>
        <v>55583.333333333336</v>
      </c>
      <c r="CQ24" s="20">
        <f t="shared" si="37"/>
        <v>55583.333333333336</v>
      </c>
      <c r="CR24" s="20">
        <f t="shared" si="37"/>
        <v>55583.333333333336</v>
      </c>
      <c r="CS24" s="20">
        <f t="shared" si="37"/>
        <v>55583.333333333336</v>
      </c>
      <c r="CT24" s="20">
        <f t="shared" si="37"/>
        <v>55583.333333333336</v>
      </c>
      <c r="CU24" s="20">
        <f t="shared" si="37"/>
        <v>55583.333333333336</v>
      </c>
      <c r="CV24" s="20">
        <f t="shared" si="37"/>
        <v>55583.333333333336</v>
      </c>
      <c r="CW24" s="20">
        <f t="shared" si="37"/>
        <v>55583.333333333336</v>
      </c>
      <c r="CX24" s="20">
        <f t="shared" si="37"/>
        <v>55583.333333333336</v>
      </c>
      <c r="CY24" s="20">
        <f t="shared" si="37"/>
        <v>55583.333333333336</v>
      </c>
      <c r="CZ24" s="20">
        <f t="shared" si="37"/>
        <v>55583.333333333336</v>
      </c>
      <c r="DA24" s="20">
        <f t="shared" si="37"/>
        <v>55583.333333333336</v>
      </c>
      <c r="DB24" s="20">
        <f t="shared" si="37"/>
        <v>55583.333333333336</v>
      </c>
      <c r="DC24" s="20">
        <f t="shared" si="37"/>
        <v>55583.333333333336</v>
      </c>
      <c r="DD24" s="20">
        <f t="shared" si="37"/>
        <v>55583.333333333336</v>
      </c>
      <c r="DE24" s="20">
        <f t="shared" si="37"/>
        <v>55583.333333333336</v>
      </c>
      <c r="DF24" s="20">
        <f t="shared" si="37"/>
        <v>55583.333333333336</v>
      </c>
      <c r="DG24" s="20">
        <f t="shared" si="37"/>
        <v>55583.333333333336</v>
      </c>
      <c r="DH24" s="20">
        <f t="shared" si="37"/>
        <v>55583.333333333336</v>
      </c>
      <c r="DI24" s="20">
        <f t="shared" si="37"/>
        <v>55583.333333333336</v>
      </c>
      <c r="DJ24" s="20">
        <f t="shared" si="37"/>
        <v>55583.333333333336</v>
      </c>
      <c r="DK24" s="20">
        <f t="shared" si="37"/>
        <v>55583.333333333336</v>
      </c>
      <c r="DL24" s="20">
        <f t="shared" si="37"/>
        <v>55583.333333333336</v>
      </c>
      <c r="DM24" s="20">
        <f t="shared" si="37"/>
        <v>55583.333333333336</v>
      </c>
      <c r="DN24" s="20">
        <f t="shared" si="37"/>
        <v>55583.333333333336</v>
      </c>
      <c r="DO24" s="20">
        <f t="shared" si="37"/>
        <v>55583.333333333336</v>
      </c>
      <c r="DP24" s="20">
        <f t="shared" si="37"/>
        <v>55583.333333333336</v>
      </c>
      <c r="DQ24" s="20">
        <f t="shared" si="37"/>
        <v>55583.333333333336</v>
      </c>
      <c r="DR24" s="20">
        <f t="shared" si="37"/>
        <v>55583.333333333336</v>
      </c>
      <c r="DS24" s="20">
        <f t="shared" si="37"/>
        <v>55583.333333333336</v>
      </c>
      <c r="DT24" s="20">
        <f t="shared" si="37"/>
        <v>55583.333333333336</v>
      </c>
      <c r="DU24" s="20">
        <f t="shared" si="37"/>
        <v>55583.333333333336</v>
      </c>
      <c r="DV24" s="20">
        <f t="shared" si="37"/>
        <v>55583.333333333336</v>
      </c>
      <c r="DW24" s="20">
        <f t="shared" si="37"/>
        <v>55583.333333333336</v>
      </c>
      <c r="DX24" s="20">
        <f t="shared" si="37"/>
        <v>55583.333333333336</v>
      </c>
      <c r="DY24" s="20">
        <f t="shared" si="37"/>
        <v>55583.333333333336</v>
      </c>
      <c r="DZ24" s="20">
        <f t="shared" si="37"/>
        <v>55583.333333333336</v>
      </c>
      <c r="EA24" s="20">
        <f t="shared" si="37"/>
        <v>55583.333333333336</v>
      </c>
      <c r="EB24" s="20">
        <f t="shared" ref="EB24:EO25" si="38">EA78*EB120*EB159/360</f>
        <v>55583.333333333336</v>
      </c>
      <c r="EC24" s="20">
        <f t="shared" si="38"/>
        <v>55583.333333333336</v>
      </c>
      <c r="ED24" s="20">
        <f t="shared" si="38"/>
        <v>55583.333333333336</v>
      </c>
      <c r="EE24" s="20">
        <f t="shared" si="38"/>
        <v>55583.333333333336</v>
      </c>
      <c r="EF24" s="20">
        <f t="shared" si="38"/>
        <v>55583.333333333336</v>
      </c>
      <c r="EG24" s="20">
        <f t="shared" si="38"/>
        <v>55583.333333333336</v>
      </c>
      <c r="EH24" s="20">
        <f t="shared" si="38"/>
        <v>55583.333333333336</v>
      </c>
      <c r="EI24" s="20">
        <f t="shared" si="38"/>
        <v>55583.333333333336</v>
      </c>
      <c r="EJ24" s="20">
        <f t="shared" si="38"/>
        <v>55583.333333333336</v>
      </c>
      <c r="EK24" s="20">
        <f t="shared" si="38"/>
        <v>55583.333333333336</v>
      </c>
      <c r="EL24" s="20">
        <f t="shared" si="38"/>
        <v>55583.333333333336</v>
      </c>
      <c r="EM24" s="20">
        <f t="shared" si="38"/>
        <v>55583.333333333336</v>
      </c>
      <c r="EN24" s="20">
        <f t="shared" si="38"/>
        <v>55583.333333333336</v>
      </c>
      <c r="EO24" s="20">
        <f t="shared" si="38"/>
        <v>55583.333333333336</v>
      </c>
      <c r="EP24" s="20"/>
      <c r="EQ24" s="21">
        <f>SUM(B24:M24)</f>
        <v>667000</v>
      </c>
      <c r="ER24" s="21">
        <f>SUM(N24:Y24)</f>
        <v>667000</v>
      </c>
      <c r="ES24" s="21">
        <f>SUM(Z24:AK24)</f>
        <v>667000</v>
      </c>
      <c r="ET24" s="21">
        <f>SUM(AL24:AW24)</f>
        <v>667000</v>
      </c>
      <c r="EU24" s="21">
        <f>SUM(AX24:BI24)</f>
        <v>667000</v>
      </c>
      <c r="EV24" s="21">
        <f>SUM(BJ24:BU24)</f>
        <v>667000</v>
      </c>
      <c r="EW24" s="21">
        <f>SUM(BV24:CG24)</f>
        <v>667000</v>
      </c>
      <c r="EX24" s="21">
        <f>SUM(CH24:CS24)</f>
        <v>667000</v>
      </c>
      <c r="EY24" s="21">
        <f>SUM(CT24:DE24)</f>
        <v>667000</v>
      </c>
      <c r="EZ24" s="21">
        <f>SUM(DF24:DQ24)</f>
        <v>667000</v>
      </c>
      <c r="FA24" s="21">
        <f>SUM(DR24:EC24)</f>
        <v>667000</v>
      </c>
      <c r="FB24" s="21">
        <f>SUM(ED24:EO24)</f>
        <v>667000</v>
      </c>
    </row>
    <row r="25" spans="1:159">
      <c r="A25" s="29" t="s">
        <v>33</v>
      </c>
      <c r="B25" s="19">
        <f>B79*B121*B160/360</f>
        <v>52250</v>
      </c>
      <c r="C25" s="20">
        <f>B79*C121*C160/360</f>
        <v>52250</v>
      </c>
      <c r="D25" s="20">
        <f t="shared" si="36"/>
        <v>52250</v>
      </c>
      <c r="E25" s="20">
        <f t="shared" si="36"/>
        <v>52250</v>
      </c>
      <c r="F25" s="20">
        <f t="shared" si="36"/>
        <v>52250</v>
      </c>
      <c r="G25" s="20">
        <f t="shared" si="36"/>
        <v>52250</v>
      </c>
      <c r="H25" s="20">
        <f t="shared" si="36"/>
        <v>52250</v>
      </c>
      <c r="I25" s="20">
        <f t="shared" si="36"/>
        <v>52250</v>
      </c>
      <c r="J25" s="20">
        <f t="shared" si="36"/>
        <v>52250</v>
      </c>
      <c r="K25" s="20">
        <f t="shared" si="36"/>
        <v>52250</v>
      </c>
      <c r="L25" s="20">
        <f t="shared" si="36"/>
        <v>52250</v>
      </c>
      <c r="M25" s="20">
        <f t="shared" si="36"/>
        <v>52250</v>
      </c>
      <c r="N25" s="20">
        <f t="shared" si="36"/>
        <v>52250</v>
      </c>
      <c r="O25" s="20">
        <f t="shared" si="36"/>
        <v>52250</v>
      </c>
      <c r="P25" s="20">
        <f t="shared" si="36"/>
        <v>52250</v>
      </c>
      <c r="Q25" s="20">
        <f t="shared" si="36"/>
        <v>52250</v>
      </c>
      <c r="R25" s="20">
        <f t="shared" si="36"/>
        <v>52250</v>
      </c>
      <c r="S25" s="20">
        <f t="shared" si="36"/>
        <v>52250</v>
      </c>
      <c r="T25" s="20">
        <f t="shared" si="36"/>
        <v>52250</v>
      </c>
      <c r="U25" s="20">
        <f t="shared" si="36"/>
        <v>52250</v>
      </c>
      <c r="V25" s="20">
        <f t="shared" si="36"/>
        <v>52250</v>
      </c>
      <c r="W25" s="20">
        <f t="shared" si="36"/>
        <v>52250</v>
      </c>
      <c r="X25" s="20">
        <f t="shared" si="36"/>
        <v>52250</v>
      </c>
      <c r="Y25" s="20">
        <f t="shared" si="36"/>
        <v>52250</v>
      </c>
      <c r="Z25" s="20">
        <f t="shared" si="36"/>
        <v>52250</v>
      </c>
      <c r="AA25" s="20">
        <f t="shared" si="36"/>
        <v>52250</v>
      </c>
      <c r="AB25" s="20">
        <f t="shared" si="36"/>
        <v>52250</v>
      </c>
      <c r="AC25" s="20">
        <f t="shared" si="36"/>
        <v>52250</v>
      </c>
      <c r="AD25" s="20">
        <f t="shared" si="36"/>
        <v>52250</v>
      </c>
      <c r="AE25" s="20">
        <f t="shared" si="36"/>
        <v>52250</v>
      </c>
      <c r="AF25" s="20">
        <f t="shared" si="36"/>
        <v>6966.666666666667</v>
      </c>
      <c r="AG25" s="20">
        <f t="shared" si="36"/>
        <v>0</v>
      </c>
      <c r="AH25" s="20">
        <f t="shared" si="36"/>
        <v>0</v>
      </c>
      <c r="AI25" s="20">
        <f t="shared" si="36"/>
        <v>0</v>
      </c>
      <c r="AJ25" s="20">
        <f t="shared" si="36"/>
        <v>0</v>
      </c>
      <c r="AK25" s="20">
        <f t="shared" si="36"/>
        <v>0</v>
      </c>
      <c r="AL25" s="20">
        <f t="shared" si="36"/>
        <v>0</v>
      </c>
      <c r="AM25" s="20">
        <f t="shared" si="36"/>
        <v>0</v>
      </c>
      <c r="AN25" s="20">
        <f t="shared" si="36"/>
        <v>0</v>
      </c>
      <c r="AO25" s="20">
        <f t="shared" si="36"/>
        <v>0</v>
      </c>
      <c r="AP25" s="20">
        <f t="shared" si="36"/>
        <v>0</v>
      </c>
      <c r="AQ25" s="20">
        <f t="shared" si="36"/>
        <v>0</v>
      </c>
      <c r="AR25" s="20">
        <f t="shared" si="36"/>
        <v>0</v>
      </c>
      <c r="AS25" s="20">
        <f t="shared" si="36"/>
        <v>0</v>
      </c>
      <c r="AT25" s="20">
        <f t="shared" si="36"/>
        <v>0</v>
      </c>
      <c r="AU25" s="20">
        <f t="shared" si="36"/>
        <v>0</v>
      </c>
      <c r="AV25" s="20">
        <f t="shared" si="36"/>
        <v>0</v>
      </c>
      <c r="AW25" s="20">
        <f t="shared" si="36"/>
        <v>0</v>
      </c>
      <c r="AX25" s="20">
        <f t="shared" si="36"/>
        <v>0</v>
      </c>
      <c r="AY25" s="20">
        <f t="shared" si="36"/>
        <v>0</v>
      </c>
      <c r="AZ25" s="20">
        <f t="shared" si="36"/>
        <v>0</v>
      </c>
      <c r="BA25" s="20">
        <f t="shared" si="36"/>
        <v>0</v>
      </c>
      <c r="BB25" s="20">
        <f t="shared" si="36"/>
        <v>0</v>
      </c>
      <c r="BC25" s="20">
        <f t="shared" si="36"/>
        <v>0</v>
      </c>
      <c r="BD25" s="20">
        <f t="shared" si="36"/>
        <v>0</v>
      </c>
      <c r="BE25" s="20">
        <f t="shared" si="36"/>
        <v>0</v>
      </c>
      <c r="BF25" s="20">
        <f t="shared" si="36"/>
        <v>0</v>
      </c>
      <c r="BG25" s="20">
        <f t="shared" si="36"/>
        <v>0</v>
      </c>
      <c r="BH25" s="20">
        <f t="shared" si="36"/>
        <v>0</v>
      </c>
      <c r="BI25" s="20">
        <f t="shared" si="36"/>
        <v>0</v>
      </c>
      <c r="BJ25" s="20">
        <f t="shared" si="36"/>
        <v>0</v>
      </c>
      <c r="BK25" s="20">
        <f t="shared" si="36"/>
        <v>0</v>
      </c>
      <c r="BL25" s="20">
        <f t="shared" si="36"/>
        <v>0</v>
      </c>
      <c r="BM25" s="20">
        <f t="shared" si="36"/>
        <v>0</v>
      </c>
      <c r="BN25" s="20">
        <f t="shared" si="36"/>
        <v>0</v>
      </c>
      <c r="BO25" s="20">
        <f t="shared" si="36"/>
        <v>0</v>
      </c>
      <c r="BP25" s="20">
        <f t="shared" si="37"/>
        <v>0</v>
      </c>
      <c r="BQ25" s="20">
        <f t="shared" si="37"/>
        <v>0</v>
      </c>
      <c r="BR25" s="20">
        <f t="shared" si="37"/>
        <v>0</v>
      </c>
      <c r="BS25" s="20">
        <f t="shared" si="37"/>
        <v>0</v>
      </c>
      <c r="BT25" s="20">
        <f t="shared" si="37"/>
        <v>0</v>
      </c>
      <c r="BU25" s="20">
        <f t="shared" si="37"/>
        <v>0</v>
      </c>
      <c r="BV25" s="20">
        <f t="shared" si="37"/>
        <v>0</v>
      </c>
      <c r="BW25" s="20">
        <f t="shared" si="37"/>
        <v>0</v>
      </c>
      <c r="BX25" s="20">
        <f t="shared" si="37"/>
        <v>0</v>
      </c>
      <c r="BY25" s="20">
        <f t="shared" si="37"/>
        <v>0</v>
      </c>
      <c r="BZ25" s="20">
        <f t="shared" si="37"/>
        <v>0</v>
      </c>
      <c r="CA25" s="20">
        <f t="shared" si="37"/>
        <v>0</v>
      </c>
      <c r="CB25" s="20">
        <f t="shared" si="37"/>
        <v>0</v>
      </c>
      <c r="CC25" s="20">
        <f t="shared" si="37"/>
        <v>0</v>
      </c>
      <c r="CD25" s="20">
        <f t="shared" si="37"/>
        <v>0</v>
      </c>
      <c r="CE25" s="20">
        <f t="shared" si="37"/>
        <v>0</v>
      </c>
      <c r="CF25" s="20">
        <f t="shared" si="37"/>
        <v>0</v>
      </c>
      <c r="CG25" s="20">
        <f t="shared" si="37"/>
        <v>0</v>
      </c>
      <c r="CH25" s="20">
        <f t="shared" si="37"/>
        <v>0</v>
      </c>
      <c r="CI25" s="20">
        <f t="shared" si="37"/>
        <v>0</v>
      </c>
      <c r="CJ25" s="20">
        <f t="shared" si="37"/>
        <v>0</v>
      </c>
      <c r="CK25" s="20">
        <f t="shared" si="37"/>
        <v>0</v>
      </c>
      <c r="CL25" s="20">
        <f t="shared" si="37"/>
        <v>0</v>
      </c>
      <c r="CM25" s="20">
        <f t="shared" si="37"/>
        <v>0</v>
      </c>
      <c r="CN25" s="20">
        <f t="shared" si="37"/>
        <v>0</v>
      </c>
      <c r="CO25" s="20">
        <f t="shared" si="37"/>
        <v>0</v>
      </c>
      <c r="CP25" s="20">
        <f t="shared" si="37"/>
        <v>0</v>
      </c>
      <c r="CQ25" s="20">
        <f t="shared" si="37"/>
        <v>0</v>
      </c>
      <c r="CR25" s="20">
        <f t="shared" si="37"/>
        <v>0</v>
      </c>
      <c r="CS25" s="20">
        <f t="shared" si="37"/>
        <v>0</v>
      </c>
      <c r="CT25" s="20">
        <f t="shared" si="37"/>
        <v>0</v>
      </c>
      <c r="CU25" s="20">
        <f t="shared" si="37"/>
        <v>0</v>
      </c>
      <c r="CV25" s="20">
        <f t="shared" si="37"/>
        <v>0</v>
      </c>
      <c r="CW25" s="20">
        <f t="shared" si="37"/>
        <v>0</v>
      </c>
      <c r="CX25" s="20">
        <f t="shared" si="37"/>
        <v>0</v>
      </c>
      <c r="CY25" s="20">
        <f t="shared" si="37"/>
        <v>0</v>
      </c>
      <c r="CZ25" s="20">
        <f t="shared" si="37"/>
        <v>0</v>
      </c>
      <c r="DA25" s="20">
        <f t="shared" si="37"/>
        <v>0</v>
      </c>
      <c r="DB25" s="20">
        <f t="shared" si="37"/>
        <v>0</v>
      </c>
      <c r="DC25" s="20">
        <f t="shared" si="37"/>
        <v>0</v>
      </c>
      <c r="DD25" s="20">
        <f t="shared" si="37"/>
        <v>0</v>
      </c>
      <c r="DE25" s="20">
        <f t="shared" si="37"/>
        <v>0</v>
      </c>
      <c r="DF25" s="20">
        <f t="shared" si="37"/>
        <v>0</v>
      </c>
      <c r="DG25" s="20">
        <f t="shared" si="37"/>
        <v>0</v>
      </c>
      <c r="DH25" s="20">
        <f t="shared" si="37"/>
        <v>0</v>
      </c>
      <c r="DI25" s="20">
        <f t="shared" si="37"/>
        <v>0</v>
      </c>
      <c r="DJ25" s="20">
        <f t="shared" si="37"/>
        <v>0</v>
      </c>
      <c r="DK25" s="20">
        <f t="shared" si="37"/>
        <v>0</v>
      </c>
      <c r="DL25" s="20">
        <f t="shared" si="37"/>
        <v>0</v>
      </c>
      <c r="DM25" s="20">
        <f t="shared" si="37"/>
        <v>0</v>
      </c>
      <c r="DN25" s="20">
        <f t="shared" si="37"/>
        <v>0</v>
      </c>
      <c r="DO25" s="20">
        <f t="shared" si="37"/>
        <v>0</v>
      </c>
      <c r="DP25" s="20">
        <f t="shared" si="37"/>
        <v>0</v>
      </c>
      <c r="DQ25" s="20">
        <f t="shared" si="37"/>
        <v>0</v>
      </c>
      <c r="DR25" s="20">
        <f t="shared" si="37"/>
        <v>0</v>
      </c>
      <c r="DS25" s="20">
        <f t="shared" si="37"/>
        <v>0</v>
      </c>
      <c r="DT25" s="20">
        <f t="shared" si="37"/>
        <v>0</v>
      </c>
      <c r="DU25" s="20">
        <f t="shared" si="37"/>
        <v>0</v>
      </c>
      <c r="DV25" s="20">
        <f t="shared" si="37"/>
        <v>0</v>
      </c>
      <c r="DW25" s="20">
        <f t="shared" si="37"/>
        <v>0</v>
      </c>
      <c r="DX25" s="20">
        <f t="shared" si="37"/>
        <v>0</v>
      </c>
      <c r="DY25" s="20">
        <f t="shared" si="37"/>
        <v>0</v>
      </c>
      <c r="DZ25" s="20">
        <f t="shared" si="37"/>
        <v>0</v>
      </c>
      <c r="EA25" s="20">
        <f t="shared" si="37"/>
        <v>0</v>
      </c>
      <c r="EB25" s="20">
        <f t="shared" si="38"/>
        <v>0</v>
      </c>
      <c r="EC25" s="20">
        <f t="shared" si="38"/>
        <v>0</v>
      </c>
      <c r="ED25" s="20">
        <f t="shared" si="38"/>
        <v>0</v>
      </c>
      <c r="EE25" s="20">
        <f t="shared" si="38"/>
        <v>0</v>
      </c>
      <c r="EF25" s="20">
        <f t="shared" si="38"/>
        <v>0</v>
      </c>
      <c r="EG25" s="20">
        <f t="shared" si="38"/>
        <v>0</v>
      </c>
      <c r="EH25" s="20">
        <f t="shared" si="38"/>
        <v>0</v>
      </c>
      <c r="EI25" s="20">
        <f t="shared" si="38"/>
        <v>0</v>
      </c>
      <c r="EJ25" s="20">
        <f t="shared" si="38"/>
        <v>0</v>
      </c>
      <c r="EK25" s="20">
        <f t="shared" si="38"/>
        <v>0</v>
      </c>
      <c r="EL25" s="20">
        <f t="shared" si="38"/>
        <v>0</v>
      </c>
      <c r="EM25" s="20">
        <f t="shared" si="38"/>
        <v>0</v>
      </c>
      <c r="EN25" s="20">
        <f t="shared" si="38"/>
        <v>0</v>
      </c>
      <c r="EO25" s="20">
        <f t="shared" si="38"/>
        <v>0</v>
      </c>
      <c r="EP25" s="20"/>
      <c r="EQ25" s="21">
        <f>SUM(B25:M25)</f>
        <v>627000</v>
      </c>
      <c r="ER25" s="21">
        <f>SUM(N25:Y25)</f>
        <v>627000</v>
      </c>
      <c r="ES25" s="21">
        <f>SUM(Z25:AK25)</f>
        <v>320466.66666666669</v>
      </c>
      <c r="ET25" s="21">
        <f>SUM(AL25:AW25)</f>
        <v>0</v>
      </c>
      <c r="EU25" s="21">
        <f>SUM(AX25:BI25)</f>
        <v>0</v>
      </c>
      <c r="EV25" s="21">
        <f>SUM(BJ25:BU25)</f>
        <v>0</v>
      </c>
      <c r="EW25" s="21">
        <f>SUM(BV25:CG25)</f>
        <v>0</v>
      </c>
      <c r="EX25" s="21">
        <f>SUM(CH25:CS25)</f>
        <v>0</v>
      </c>
      <c r="EY25" s="21">
        <f>SUM(CT25:DE25)</f>
        <v>0</v>
      </c>
      <c r="EZ25" s="21">
        <f>SUM(DF25:DQ25)</f>
        <v>0</v>
      </c>
      <c r="FA25" s="21">
        <f>SUM(DR25:EC25)</f>
        <v>0</v>
      </c>
      <c r="FB25" s="21">
        <f>SUM(ED25:EO25)</f>
        <v>0</v>
      </c>
    </row>
    <row r="26" spans="1:159" ht="13.5" thickBot="1">
      <c r="A26" s="30" t="s">
        <v>30</v>
      </c>
      <c r="B26" s="31">
        <f t="shared" ref="B26:BM26" si="39">SUM(B24:B25)</f>
        <v>107833.33333333334</v>
      </c>
      <c r="C26" s="32">
        <f t="shared" si="39"/>
        <v>107833.33333333334</v>
      </c>
      <c r="D26" s="32">
        <f t="shared" si="39"/>
        <v>107833.33333333334</v>
      </c>
      <c r="E26" s="32">
        <f t="shared" si="39"/>
        <v>107833.33333333334</v>
      </c>
      <c r="F26" s="32">
        <f t="shared" si="39"/>
        <v>107833.33333333334</v>
      </c>
      <c r="G26" s="32">
        <f t="shared" si="39"/>
        <v>107833.33333333334</v>
      </c>
      <c r="H26" s="32">
        <f t="shared" si="39"/>
        <v>107833.33333333334</v>
      </c>
      <c r="I26" s="32">
        <f t="shared" si="39"/>
        <v>107833.33333333334</v>
      </c>
      <c r="J26" s="32">
        <f t="shared" si="39"/>
        <v>107833.33333333334</v>
      </c>
      <c r="K26" s="32">
        <f t="shared" si="39"/>
        <v>107833.33333333334</v>
      </c>
      <c r="L26" s="32">
        <f t="shared" si="39"/>
        <v>107833.33333333334</v>
      </c>
      <c r="M26" s="32">
        <f t="shared" si="39"/>
        <v>107833.33333333334</v>
      </c>
      <c r="N26" s="32">
        <f t="shared" si="39"/>
        <v>107833.33333333334</v>
      </c>
      <c r="O26" s="32">
        <f t="shared" si="39"/>
        <v>107833.33333333334</v>
      </c>
      <c r="P26" s="32">
        <f t="shared" si="39"/>
        <v>107833.33333333334</v>
      </c>
      <c r="Q26" s="32">
        <f t="shared" si="39"/>
        <v>107833.33333333334</v>
      </c>
      <c r="R26" s="32">
        <f t="shared" si="39"/>
        <v>107833.33333333334</v>
      </c>
      <c r="S26" s="32">
        <f t="shared" si="39"/>
        <v>107833.33333333334</v>
      </c>
      <c r="T26" s="32">
        <f t="shared" si="39"/>
        <v>107833.33333333334</v>
      </c>
      <c r="U26" s="32">
        <f t="shared" si="39"/>
        <v>107833.33333333334</v>
      </c>
      <c r="V26" s="32">
        <f t="shared" si="39"/>
        <v>107833.33333333334</v>
      </c>
      <c r="W26" s="32">
        <f t="shared" si="39"/>
        <v>107833.33333333334</v>
      </c>
      <c r="X26" s="32">
        <f t="shared" si="39"/>
        <v>107833.33333333334</v>
      </c>
      <c r="Y26" s="32">
        <f t="shared" si="39"/>
        <v>107833.33333333334</v>
      </c>
      <c r="Z26" s="32">
        <f t="shared" si="39"/>
        <v>107833.33333333334</v>
      </c>
      <c r="AA26" s="32">
        <f t="shared" si="39"/>
        <v>107833.33333333334</v>
      </c>
      <c r="AB26" s="32">
        <f t="shared" si="39"/>
        <v>107833.33333333334</v>
      </c>
      <c r="AC26" s="32">
        <f t="shared" si="39"/>
        <v>107833.33333333334</v>
      </c>
      <c r="AD26" s="32">
        <f t="shared" si="39"/>
        <v>107833.33333333334</v>
      </c>
      <c r="AE26" s="32">
        <f t="shared" si="39"/>
        <v>107833.33333333334</v>
      </c>
      <c r="AF26" s="32">
        <f t="shared" si="39"/>
        <v>62550</v>
      </c>
      <c r="AG26" s="32">
        <f t="shared" si="39"/>
        <v>55583.333333333336</v>
      </c>
      <c r="AH26" s="32">
        <f t="shared" si="39"/>
        <v>55583.333333333336</v>
      </c>
      <c r="AI26" s="32">
        <f t="shared" si="39"/>
        <v>55583.333333333336</v>
      </c>
      <c r="AJ26" s="32">
        <f t="shared" si="39"/>
        <v>55583.333333333336</v>
      </c>
      <c r="AK26" s="32">
        <f t="shared" si="39"/>
        <v>55583.333333333336</v>
      </c>
      <c r="AL26" s="32">
        <f t="shared" si="39"/>
        <v>55583.333333333336</v>
      </c>
      <c r="AM26" s="32">
        <f t="shared" si="39"/>
        <v>55583.333333333336</v>
      </c>
      <c r="AN26" s="32">
        <f t="shared" si="39"/>
        <v>55583.333333333336</v>
      </c>
      <c r="AO26" s="32">
        <f t="shared" si="39"/>
        <v>55583.333333333336</v>
      </c>
      <c r="AP26" s="32">
        <f t="shared" si="39"/>
        <v>55583.333333333336</v>
      </c>
      <c r="AQ26" s="32">
        <f t="shared" si="39"/>
        <v>55583.333333333336</v>
      </c>
      <c r="AR26" s="32">
        <f t="shared" si="39"/>
        <v>55583.333333333336</v>
      </c>
      <c r="AS26" s="32">
        <f t="shared" si="39"/>
        <v>55583.333333333336</v>
      </c>
      <c r="AT26" s="32">
        <f t="shared" si="39"/>
        <v>55583.333333333336</v>
      </c>
      <c r="AU26" s="32">
        <f t="shared" si="39"/>
        <v>55583.333333333336</v>
      </c>
      <c r="AV26" s="32">
        <f t="shared" si="39"/>
        <v>55583.333333333336</v>
      </c>
      <c r="AW26" s="32">
        <f t="shared" si="39"/>
        <v>55583.333333333336</v>
      </c>
      <c r="AX26" s="32">
        <f t="shared" si="39"/>
        <v>55583.333333333336</v>
      </c>
      <c r="AY26" s="32">
        <f t="shared" si="39"/>
        <v>55583.333333333336</v>
      </c>
      <c r="AZ26" s="32">
        <f t="shared" si="39"/>
        <v>55583.333333333336</v>
      </c>
      <c r="BA26" s="32">
        <f t="shared" si="39"/>
        <v>55583.333333333336</v>
      </c>
      <c r="BB26" s="32">
        <f t="shared" si="39"/>
        <v>55583.333333333336</v>
      </c>
      <c r="BC26" s="32">
        <f t="shared" si="39"/>
        <v>55583.333333333336</v>
      </c>
      <c r="BD26" s="32">
        <f t="shared" si="39"/>
        <v>55583.333333333336</v>
      </c>
      <c r="BE26" s="32">
        <f t="shared" si="39"/>
        <v>55583.333333333336</v>
      </c>
      <c r="BF26" s="32">
        <f t="shared" si="39"/>
        <v>55583.333333333336</v>
      </c>
      <c r="BG26" s="32">
        <f t="shared" si="39"/>
        <v>55583.333333333336</v>
      </c>
      <c r="BH26" s="32">
        <f t="shared" si="39"/>
        <v>55583.333333333336</v>
      </c>
      <c r="BI26" s="32">
        <f t="shared" si="39"/>
        <v>55583.333333333336</v>
      </c>
      <c r="BJ26" s="32">
        <f t="shared" si="39"/>
        <v>55583.333333333336</v>
      </c>
      <c r="BK26" s="32">
        <f t="shared" si="39"/>
        <v>55583.333333333336</v>
      </c>
      <c r="BL26" s="32">
        <f t="shared" si="39"/>
        <v>55583.333333333336</v>
      </c>
      <c r="BM26" s="32">
        <f t="shared" si="39"/>
        <v>55583.333333333336</v>
      </c>
      <c r="BN26" s="32">
        <f t="shared" ref="BN26:DY26" si="40">SUM(BN24:BN25)</f>
        <v>55583.333333333336</v>
      </c>
      <c r="BO26" s="32">
        <f t="shared" si="40"/>
        <v>55583.333333333336</v>
      </c>
      <c r="BP26" s="32">
        <f t="shared" si="40"/>
        <v>55583.333333333336</v>
      </c>
      <c r="BQ26" s="32">
        <f t="shared" si="40"/>
        <v>55583.333333333336</v>
      </c>
      <c r="BR26" s="32">
        <f t="shared" si="40"/>
        <v>55583.333333333336</v>
      </c>
      <c r="BS26" s="32">
        <f t="shared" si="40"/>
        <v>55583.333333333336</v>
      </c>
      <c r="BT26" s="32">
        <f t="shared" si="40"/>
        <v>55583.333333333336</v>
      </c>
      <c r="BU26" s="32">
        <f t="shared" si="40"/>
        <v>55583.333333333336</v>
      </c>
      <c r="BV26" s="32">
        <f t="shared" si="40"/>
        <v>55583.333333333336</v>
      </c>
      <c r="BW26" s="32">
        <f t="shared" si="40"/>
        <v>55583.333333333336</v>
      </c>
      <c r="BX26" s="32">
        <f t="shared" si="40"/>
        <v>55583.333333333336</v>
      </c>
      <c r="BY26" s="32">
        <f t="shared" si="40"/>
        <v>55583.333333333336</v>
      </c>
      <c r="BZ26" s="32">
        <f t="shared" si="40"/>
        <v>55583.333333333336</v>
      </c>
      <c r="CA26" s="32">
        <f t="shared" si="40"/>
        <v>55583.333333333336</v>
      </c>
      <c r="CB26" s="32">
        <f t="shared" si="40"/>
        <v>55583.333333333336</v>
      </c>
      <c r="CC26" s="32">
        <f t="shared" si="40"/>
        <v>55583.333333333336</v>
      </c>
      <c r="CD26" s="32">
        <f t="shared" si="40"/>
        <v>55583.333333333336</v>
      </c>
      <c r="CE26" s="32">
        <f t="shared" si="40"/>
        <v>55583.333333333336</v>
      </c>
      <c r="CF26" s="32">
        <f t="shared" si="40"/>
        <v>55583.333333333336</v>
      </c>
      <c r="CG26" s="32">
        <f t="shared" si="40"/>
        <v>55583.333333333336</v>
      </c>
      <c r="CH26" s="32">
        <f t="shared" si="40"/>
        <v>55583.333333333336</v>
      </c>
      <c r="CI26" s="32">
        <f t="shared" si="40"/>
        <v>55583.333333333336</v>
      </c>
      <c r="CJ26" s="32">
        <f t="shared" si="40"/>
        <v>55583.333333333336</v>
      </c>
      <c r="CK26" s="32">
        <f t="shared" si="40"/>
        <v>55583.333333333336</v>
      </c>
      <c r="CL26" s="32">
        <f t="shared" si="40"/>
        <v>55583.333333333336</v>
      </c>
      <c r="CM26" s="32">
        <f t="shared" si="40"/>
        <v>55583.333333333336</v>
      </c>
      <c r="CN26" s="32">
        <f t="shared" si="40"/>
        <v>55583.333333333336</v>
      </c>
      <c r="CO26" s="32">
        <f t="shared" si="40"/>
        <v>55583.333333333336</v>
      </c>
      <c r="CP26" s="32">
        <f t="shared" si="40"/>
        <v>55583.333333333336</v>
      </c>
      <c r="CQ26" s="32">
        <f t="shared" si="40"/>
        <v>55583.333333333336</v>
      </c>
      <c r="CR26" s="32">
        <f t="shared" si="40"/>
        <v>55583.333333333336</v>
      </c>
      <c r="CS26" s="32">
        <f t="shared" si="40"/>
        <v>55583.333333333336</v>
      </c>
      <c r="CT26" s="32">
        <f t="shared" si="40"/>
        <v>55583.333333333336</v>
      </c>
      <c r="CU26" s="32">
        <f t="shared" si="40"/>
        <v>55583.333333333336</v>
      </c>
      <c r="CV26" s="32">
        <f t="shared" si="40"/>
        <v>55583.333333333336</v>
      </c>
      <c r="CW26" s="32">
        <f t="shared" si="40"/>
        <v>55583.333333333336</v>
      </c>
      <c r="CX26" s="32">
        <f t="shared" si="40"/>
        <v>55583.333333333336</v>
      </c>
      <c r="CY26" s="32">
        <f t="shared" si="40"/>
        <v>55583.333333333336</v>
      </c>
      <c r="CZ26" s="32">
        <f t="shared" si="40"/>
        <v>55583.333333333336</v>
      </c>
      <c r="DA26" s="32">
        <f t="shared" si="40"/>
        <v>55583.333333333336</v>
      </c>
      <c r="DB26" s="32">
        <f t="shared" si="40"/>
        <v>55583.333333333336</v>
      </c>
      <c r="DC26" s="32">
        <f t="shared" si="40"/>
        <v>55583.333333333336</v>
      </c>
      <c r="DD26" s="32">
        <f t="shared" si="40"/>
        <v>55583.333333333336</v>
      </c>
      <c r="DE26" s="32">
        <f t="shared" si="40"/>
        <v>55583.333333333336</v>
      </c>
      <c r="DF26" s="32">
        <f t="shared" si="40"/>
        <v>55583.333333333336</v>
      </c>
      <c r="DG26" s="32">
        <f t="shared" si="40"/>
        <v>55583.333333333336</v>
      </c>
      <c r="DH26" s="32">
        <f t="shared" si="40"/>
        <v>55583.333333333336</v>
      </c>
      <c r="DI26" s="32">
        <f t="shared" si="40"/>
        <v>55583.333333333336</v>
      </c>
      <c r="DJ26" s="32">
        <f t="shared" si="40"/>
        <v>55583.333333333336</v>
      </c>
      <c r="DK26" s="32">
        <f t="shared" si="40"/>
        <v>55583.333333333336</v>
      </c>
      <c r="DL26" s="32">
        <f t="shared" si="40"/>
        <v>55583.333333333336</v>
      </c>
      <c r="DM26" s="32">
        <f t="shared" si="40"/>
        <v>55583.333333333336</v>
      </c>
      <c r="DN26" s="32">
        <f t="shared" si="40"/>
        <v>55583.333333333336</v>
      </c>
      <c r="DO26" s="32">
        <f t="shared" si="40"/>
        <v>55583.333333333336</v>
      </c>
      <c r="DP26" s="32">
        <f t="shared" si="40"/>
        <v>55583.333333333336</v>
      </c>
      <c r="DQ26" s="32">
        <f t="shared" si="40"/>
        <v>55583.333333333336</v>
      </c>
      <c r="DR26" s="32">
        <f t="shared" si="40"/>
        <v>55583.333333333336</v>
      </c>
      <c r="DS26" s="32">
        <f t="shared" si="40"/>
        <v>55583.333333333336</v>
      </c>
      <c r="DT26" s="32">
        <f t="shared" si="40"/>
        <v>55583.333333333336</v>
      </c>
      <c r="DU26" s="32">
        <f t="shared" si="40"/>
        <v>55583.333333333336</v>
      </c>
      <c r="DV26" s="32">
        <f t="shared" si="40"/>
        <v>55583.333333333336</v>
      </c>
      <c r="DW26" s="32">
        <f t="shared" si="40"/>
        <v>55583.333333333336</v>
      </c>
      <c r="DX26" s="32">
        <f t="shared" si="40"/>
        <v>55583.333333333336</v>
      </c>
      <c r="DY26" s="32">
        <f t="shared" si="40"/>
        <v>55583.333333333336</v>
      </c>
      <c r="DZ26" s="32">
        <f t="shared" ref="DZ26:EO26" si="41">SUM(DZ24:DZ25)</f>
        <v>55583.333333333336</v>
      </c>
      <c r="EA26" s="32">
        <f t="shared" si="41"/>
        <v>55583.333333333336</v>
      </c>
      <c r="EB26" s="32">
        <f t="shared" si="41"/>
        <v>55583.333333333336</v>
      </c>
      <c r="EC26" s="32">
        <f t="shared" si="41"/>
        <v>55583.333333333336</v>
      </c>
      <c r="ED26" s="32">
        <f t="shared" si="41"/>
        <v>55583.333333333336</v>
      </c>
      <c r="EE26" s="32">
        <f t="shared" si="41"/>
        <v>55583.333333333336</v>
      </c>
      <c r="EF26" s="32">
        <f t="shared" si="41"/>
        <v>55583.333333333336</v>
      </c>
      <c r="EG26" s="32">
        <f t="shared" si="41"/>
        <v>55583.333333333336</v>
      </c>
      <c r="EH26" s="32">
        <f t="shared" si="41"/>
        <v>55583.333333333336</v>
      </c>
      <c r="EI26" s="32">
        <f t="shared" si="41"/>
        <v>55583.333333333336</v>
      </c>
      <c r="EJ26" s="32">
        <f t="shared" si="41"/>
        <v>55583.333333333336</v>
      </c>
      <c r="EK26" s="32">
        <f t="shared" si="41"/>
        <v>55583.333333333336</v>
      </c>
      <c r="EL26" s="32">
        <f t="shared" si="41"/>
        <v>55583.333333333336</v>
      </c>
      <c r="EM26" s="32">
        <f t="shared" si="41"/>
        <v>55583.333333333336</v>
      </c>
      <c r="EN26" s="32">
        <f t="shared" si="41"/>
        <v>55583.333333333336</v>
      </c>
      <c r="EO26" s="32">
        <f t="shared" si="41"/>
        <v>55583.333333333336</v>
      </c>
      <c r="EP26" s="32"/>
      <c r="EQ26" s="33">
        <f t="shared" ref="EQ26:EX26" si="42">SUM(EQ24:EQ25)</f>
        <v>1294000</v>
      </c>
      <c r="ER26" s="33">
        <f t="shared" si="42"/>
        <v>1294000</v>
      </c>
      <c r="ES26" s="33">
        <f t="shared" si="42"/>
        <v>987466.66666666674</v>
      </c>
      <c r="ET26" s="33">
        <f t="shared" si="42"/>
        <v>667000</v>
      </c>
      <c r="EU26" s="33">
        <f t="shared" si="42"/>
        <v>667000</v>
      </c>
      <c r="EV26" s="33">
        <f t="shared" si="42"/>
        <v>667000</v>
      </c>
      <c r="EW26" s="33">
        <f t="shared" si="42"/>
        <v>667000</v>
      </c>
      <c r="EX26" s="33">
        <f t="shared" si="42"/>
        <v>667000</v>
      </c>
      <c r="EY26" s="33">
        <f>SUM(EY24:EY25)</f>
        <v>667000</v>
      </c>
      <c r="EZ26" s="33">
        <f>SUM(EZ24:EZ25)</f>
        <v>667000</v>
      </c>
      <c r="FA26" s="33">
        <f>SUM(FA24:FA25)</f>
        <v>667000</v>
      </c>
      <c r="FB26" s="33">
        <f>SUM(FB24:FB25)</f>
        <v>667000</v>
      </c>
    </row>
    <row r="27" spans="1:159" ht="13.5" thickTop="1">
      <c r="A27" s="30"/>
      <c r="B27" s="3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</row>
    <row r="28" spans="1:159" ht="13.5" thickBot="1">
      <c r="A28" s="30" t="s">
        <v>34</v>
      </c>
      <c r="B28" s="31">
        <f t="shared" ref="B28:AF28" si="43">+B21+B26</f>
        <v>9899944.2333333343</v>
      </c>
      <c r="C28" s="31">
        <f t="shared" si="43"/>
        <v>9899944.2333333343</v>
      </c>
      <c r="D28" s="31">
        <f t="shared" si="43"/>
        <v>9899944.2333333343</v>
      </c>
      <c r="E28" s="31">
        <f t="shared" si="43"/>
        <v>9899944.2333333343</v>
      </c>
      <c r="F28" s="31">
        <f t="shared" si="43"/>
        <v>9899944.2333333343</v>
      </c>
      <c r="G28" s="31">
        <f t="shared" si="43"/>
        <v>12768694.233333334</v>
      </c>
      <c r="H28" s="31">
        <f t="shared" si="43"/>
        <v>13087444.233333334</v>
      </c>
      <c r="I28" s="31">
        <f t="shared" si="43"/>
        <v>11754110.9</v>
      </c>
      <c r="J28" s="31">
        <f t="shared" si="43"/>
        <v>11754110.9</v>
      </c>
      <c r="K28" s="31">
        <f t="shared" si="43"/>
        <v>11754110.9</v>
      </c>
      <c r="L28" s="31">
        <f t="shared" si="43"/>
        <v>11754110.9</v>
      </c>
      <c r="M28" s="31">
        <f t="shared" si="43"/>
        <v>11754110.9</v>
      </c>
      <c r="N28" s="31">
        <f t="shared" si="43"/>
        <v>11754110.9</v>
      </c>
      <c r="O28" s="31">
        <f t="shared" si="43"/>
        <v>11754110.9</v>
      </c>
      <c r="P28" s="31">
        <f t="shared" si="43"/>
        <v>11754110.9</v>
      </c>
      <c r="Q28" s="31">
        <f t="shared" si="43"/>
        <v>11754110.9</v>
      </c>
      <c r="R28" s="31">
        <f t="shared" si="43"/>
        <v>11754110.9</v>
      </c>
      <c r="S28" s="31">
        <f t="shared" si="43"/>
        <v>11754110.9</v>
      </c>
      <c r="T28" s="31">
        <f t="shared" si="43"/>
        <v>11754110.9</v>
      </c>
      <c r="U28" s="31">
        <f t="shared" si="43"/>
        <v>11754110.9</v>
      </c>
      <c r="V28" s="31">
        <f t="shared" si="43"/>
        <v>11754110.9</v>
      </c>
      <c r="W28" s="31">
        <f t="shared" si="43"/>
        <v>11754110.9</v>
      </c>
      <c r="X28" s="31">
        <f t="shared" si="43"/>
        <v>11754110.9</v>
      </c>
      <c r="Y28" s="31">
        <f t="shared" si="43"/>
        <v>11754110.9</v>
      </c>
      <c r="Z28" s="31">
        <f t="shared" si="43"/>
        <v>11754110.9</v>
      </c>
      <c r="AA28" s="31">
        <f t="shared" si="43"/>
        <v>11754110.9</v>
      </c>
      <c r="AB28" s="31">
        <f t="shared" si="43"/>
        <v>11754110.9</v>
      </c>
      <c r="AC28" s="31">
        <f t="shared" si="43"/>
        <v>11754110.9</v>
      </c>
      <c r="AD28" s="31">
        <f t="shared" si="43"/>
        <v>11754110.9</v>
      </c>
      <c r="AE28" s="31">
        <f t="shared" si="43"/>
        <v>11754110.9</v>
      </c>
      <c r="AF28" s="31">
        <f t="shared" si="43"/>
        <v>11708827.566666666</v>
      </c>
      <c r="AG28" s="31">
        <f>+AG21+AG26</f>
        <v>10626340.066666666</v>
      </c>
      <c r="AH28" s="31">
        <f>+AH21+AH26</f>
        <v>10467485.9</v>
      </c>
      <c r="AI28" s="31">
        <f t="shared" ref="AI28:CT28" si="44">+AI21+AI26</f>
        <v>11384152.566666668</v>
      </c>
      <c r="AJ28" s="31">
        <f t="shared" si="44"/>
        <v>11384152.566666668</v>
      </c>
      <c r="AK28" s="31">
        <f t="shared" si="44"/>
        <v>11384152.566666668</v>
      </c>
      <c r="AL28" s="31">
        <f t="shared" si="44"/>
        <v>11384152.566666668</v>
      </c>
      <c r="AM28" s="31">
        <f t="shared" si="44"/>
        <v>11384152.566666668</v>
      </c>
      <c r="AN28" s="31">
        <f t="shared" si="44"/>
        <v>11384152.566666668</v>
      </c>
      <c r="AO28" s="31">
        <f t="shared" si="44"/>
        <v>11364958.333333334</v>
      </c>
      <c r="AP28" s="31">
        <f t="shared" si="44"/>
        <v>11364958.333333334</v>
      </c>
      <c r="AQ28" s="31">
        <f t="shared" si="44"/>
        <v>11364958.333333334</v>
      </c>
      <c r="AR28" s="31">
        <f t="shared" si="44"/>
        <v>11364958.333333334</v>
      </c>
      <c r="AS28" s="31">
        <f t="shared" si="44"/>
        <v>11364958.333333334</v>
      </c>
      <c r="AT28" s="31">
        <f t="shared" si="44"/>
        <v>11364958.333333334</v>
      </c>
      <c r="AU28" s="31">
        <f t="shared" si="44"/>
        <v>11364958.333333334</v>
      </c>
      <c r="AV28" s="31">
        <f t="shared" si="44"/>
        <v>11258187.500000002</v>
      </c>
      <c r="AW28" s="31">
        <f t="shared" si="44"/>
        <v>10297250.000000002</v>
      </c>
      <c r="AX28" s="31">
        <f t="shared" si="44"/>
        <v>10297250.000000002</v>
      </c>
      <c r="AY28" s="31">
        <f t="shared" si="44"/>
        <v>10297250.000000002</v>
      </c>
      <c r="AZ28" s="31">
        <f t="shared" si="44"/>
        <v>10297250.000000002</v>
      </c>
      <c r="BA28" s="31">
        <f t="shared" si="44"/>
        <v>10297250.000000002</v>
      </c>
      <c r="BB28" s="31">
        <f t="shared" si="44"/>
        <v>10297250.000000002</v>
      </c>
      <c r="BC28" s="31">
        <f t="shared" si="44"/>
        <v>10297250.000000002</v>
      </c>
      <c r="BD28" s="31">
        <f t="shared" si="44"/>
        <v>10297250.000000002</v>
      </c>
      <c r="BE28" s="31">
        <f t="shared" si="44"/>
        <v>10297250.000000002</v>
      </c>
      <c r="BF28" s="31">
        <f t="shared" si="44"/>
        <v>10297250.000000002</v>
      </c>
      <c r="BG28" s="31">
        <f t="shared" si="44"/>
        <v>10297250.000000002</v>
      </c>
      <c r="BH28" s="31">
        <f t="shared" si="44"/>
        <v>10297250.000000002</v>
      </c>
      <c r="BI28" s="31">
        <f t="shared" si="44"/>
        <v>10297250.000000002</v>
      </c>
      <c r="BJ28" s="31">
        <f t="shared" si="44"/>
        <v>10297250.000000002</v>
      </c>
      <c r="BK28" s="31">
        <f t="shared" si="44"/>
        <v>10297250.000000002</v>
      </c>
      <c r="BL28" s="31">
        <f t="shared" si="44"/>
        <v>10297250.000000002</v>
      </c>
      <c r="BM28" s="31">
        <f t="shared" si="44"/>
        <v>10297250.000000002</v>
      </c>
      <c r="BN28" s="31">
        <f t="shared" si="44"/>
        <v>10297250.000000002</v>
      </c>
      <c r="BO28" s="31">
        <f t="shared" si="44"/>
        <v>10297250.000000002</v>
      </c>
      <c r="BP28" s="31">
        <f t="shared" si="44"/>
        <v>10297250.000000002</v>
      </c>
      <c r="BQ28" s="31">
        <f t="shared" si="44"/>
        <v>10297250.000000002</v>
      </c>
      <c r="BR28" s="31">
        <f t="shared" si="44"/>
        <v>10297250.000000002</v>
      </c>
      <c r="BS28" s="31">
        <f t="shared" si="44"/>
        <v>10297250.000000002</v>
      </c>
      <c r="BT28" s="31">
        <f t="shared" si="44"/>
        <v>10297250.000000002</v>
      </c>
      <c r="BU28" s="31">
        <f t="shared" si="44"/>
        <v>10297250.000000002</v>
      </c>
      <c r="BV28" s="31">
        <f t="shared" si="44"/>
        <v>9197250.0000000019</v>
      </c>
      <c r="BW28" s="31">
        <f t="shared" si="44"/>
        <v>8234750</v>
      </c>
      <c r="BX28" s="31">
        <f t="shared" si="44"/>
        <v>8234750</v>
      </c>
      <c r="BY28" s="31">
        <f t="shared" si="44"/>
        <v>8234750</v>
      </c>
      <c r="BZ28" s="31">
        <f t="shared" si="44"/>
        <v>8234750</v>
      </c>
      <c r="CA28" s="31">
        <f t="shared" si="44"/>
        <v>8234750</v>
      </c>
      <c r="CB28" s="31">
        <f t="shared" si="44"/>
        <v>8234750</v>
      </c>
      <c r="CC28" s="31">
        <f t="shared" si="44"/>
        <v>8234750</v>
      </c>
      <c r="CD28" s="31">
        <f t="shared" si="44"/>
        <v>8234750</v>
      </c>
      <c r="CE28" s="31">
        <f t="shared" si="44"/>
        <v>8234750</v>
      </c>
      <c r="CF28" s="31">
        <f t="shared" si="44"/>
        <v>8234750</v>
      </c>
      <c r="CG28" s="31">
        <f t="shared" si="44"/>
        <v>8234750</v>
      </c>
      <c r="CH28" s="31">
        <f t="shared" si="44"/>
        <v>8234750</v>
      </c>
      <c r="CI28" s="31">
        <f t="shared" si="44"/>
        <v>8234750</v>
      </c>
      <c r="CJ28" s="31">
        <f t="shared" si="44"/>
        <v>8234750</v>
      </c>
      <c r="CK28" s="31">
        <f t="shared" si="44"/>
        <v>8234750</v>
      </c>
      <c r="CL28" s="31">
        <f t="shared" si="44"/>
        <v>8234750</v>
      </c>
      <c r="CM28" s="31">
        <f t="shared" si="44"/>
        <v>8234750</v>
      </c>
      <c r="CN28" s="31">
        <f t="shared" si="44"/>
        <v>8234750</v>
      </c>
      <c r="CO28" s="31">
        <f t="shared" si="44"/>
        <v>8234750</v>
      </c>
      <c r="CP28" s="31">
        <f t="shared" si="44"/>
        <v>8234750</v>
      </c>
      <c r="CQ28" s="31">
        <f t="shared" si="44"/>
        <v>8234750</v>
      </c>
      <c r="CR28" s="31">
        <f t="shared" si="44"/>
        <v>8234750</v>
      </c>
      <c r="CS28" s="31">
        <f t="shared" si="44"/>
        <v>8234750</v>
      </c>
      <c r="CT28" s="31">
        <f t="shared" si="44"/>
        <v>8234750</v>
      </c>
      <c r="CU28" s="31">
        <f t="shared" ref="CU28:EO28" si="45">+CU21+CU26</f>
        <v>8234750</v>
      </c>
      <c r="CV28" s="31">
        <f t="shared" si="45"/>
        <v>8234750</v>
      </c>
      <c r="CW28" s="31">
        <f t="shared" si="45"/>
        <v>8234750</v>
      </c>
      <c r="CX28" s="31">
        <f t="shared" si="45"/>
        <v>8234750</v>
      </c>
      <c r="CY28" s="31">
        <f t="shared" si="45"/>
        <v>8234750</v>
      </c>
      <c r="CZ28" s="31">
        <f t="shared" si="45"/>
        <v>8234750</v>
      </c>
      <c r="DA28" s="31">
        <f t="shared" si="45"/>
        <v>8234750</v>
      </c>
      <c r="DB28" s="31">
        <f t="shared" si="45"/>
        <v>7573291.666666667</v>
      </c>
      <c r="DC28" s="31">
        <f t="shared" si="45"/>
        <v>6911833.333333333</v>
      </c>
      <c r="DD28" s="31">
        <f t="shared" si="45"/>
        <v>6911833.333333333</v>
      </c>
      <c r="DE28" s="31">
        <f t="shared" si="45"/>
        <v>6911833.333333333</v>
      </c>
      <c r="DF28" s="31">
        <f t="shared" si="45"/>
        <v>6911833.333333333</v>
      </c>
      <c r="DG28" s="31">
        <f t="shared" si="45"/>
        <v>6911833.333333333</v>
      </c>
      <c r="DH28" s="31">
        <f t="shared" si="45"/>
        <v>6911833.333333333</v>
      </c>
      <c r="DI28" s="31">
        <f t="shared" si="45"/>
        <v>6911833.333333333</v>
      </c>
      <c r="DJ28" s="31">
        <f t="shared" si="45"/>
        <v>6911833.333333333</v>
      </c>
      <c r="DK28" s="31">
        <f t="shared" si="45"/>
        <v>6911833.333333333</v>
      </c>
      <c r="DL28" s="31">
        <f t="shared" si="45"/>
        <v>6911833.333333333</v>
      </c>
      <c r="DM28" s="31">
        <f t="shared" si="45"/>
        <v>6911833.333333333</v>
      </c>
      <c r="DN28" s="31">
        <f t="shared" si="45"/>
        <v>6911833.333333333</v>
      </c>
      <c r="DO28" s="31">
        <f t="shared" si="45"/>
        <v>6911833.333333333</v>
      </c>
      <c r="DP28" s="31">
        <f t="shared" si="45"/>
        <v>6911833.333333333</v>
      </c>
      <c r="DQ28" s="31">
        <f t="shared" si="45"/>
        <v>6911833.333333333</v>
      </c>
      <c r="DR28" s="31">
        <f t="shared" si="45"/>
        <v>6911833.333333333</v>
      </c>
      <c r="DS28" s="31">
        <f t="shared" si="45"/>
        <v>6911833.333333333</v>
      </c>
      <c r="DT28" s="31">
        <f t="shared" si="45"/>
        <v>6911833.333333333</v>
      </c>
      <c r="DU28" s="31">
        <f t="shared" si="45"/>
        <v>6911833.333333333</v>
      </c>
      <c r="DV28" s="31">
        <f t="shared" si="45"/>
        <v>6911833.333333333</v>
      </c>
      <c r="DW28" s="31">
        <f t="shared" si="45"/>
        <v>5318083.333333333</v>
      </c>
      <c r="DX28" s="31">
        <f t="shared" si="45"/>
        <v>3724333.3333333335</v>
      </c>
      <c r="DY28" s="31">
        <f t="shared" si="45"/>
        <v>3724333.3333333335</v>
      </c>
      <c r="DZ28" s="31">
        <f t="shared" si="45"/>
        <v>3724333.3333333335</v>
      </c>
      <c r="EA28" s="31">
        <f t="shared" si="45"/>
        <v>3724333.3333333335</v>
      </c>
      <c r="EB28" s="31">
        <f t="shared" si="45"/>
        <v>3724333.3333333335</v>
      </c>
      <c r="EC28" s="31">
        <f t="shared" si="45"/>
        <v>3724333.3333333335</v>
      </c>
      <c r="ED28" s="31">
        <f t="shared" si="45"/>
        <v>3724333.3333333335</v>
      </c>
      <c r="EE28" s="31">
        <f t="shared" si="45"/>
        <v>3724333.3333333335</v>
      </c>
      <c r="EF28" s="31">
        <f t="shared" si="45"/>
        <v>3724333.3333333335</v>
      </c>
      <c r="EG28" s="31">
        <f t="shared" si="45"/>
        <v>3724333.3333333335</v>
      </c>
      <c r="EH28" s="31">
        <f t="shared" si="45"/>
        <v>3724333.3333333335</v>
      </c>
      <c r="EI28" s="31">
        <f t="shared" si="45"/>
        <v>3724333.3333333335</v>
      </c>
      <c r="EJ28" s="31">
        <f t="shared" si="45"/>
        <v>3724333.3333333335</v>
      </c>
      <c r="EK28" s="31">
        <f t="shared" si="45"/>
        <v>3724333.3333333335</v>
      </c>
      <c r="EL28" s="31">
        <f t="shared" si="45"/>
        <v>3724333.3333333335</v>
      </c>
      <c r="EM28" s="31">
        <f t="shared" si="45"/>
        <v>3724333.3333333335</v>
      </c>
      <c r="EN28" s="31">
        <f t="shared" si="45"/>
        <v>3724333.3333333335</v>
      </c>
      <c r="EO28" s="31">
        <f t="shared" si="45"/>
        <v>3724333.3333333335</v>
      </c>
      <c r="EP28" s="31"/>
      <c r="EQ28" s="32">
        <f t="shared" ref="EQ28:EX28" si="46">+EQ21+EQ26</f>
        <v>134126414.13333334</v>
      </c>
      <c r="ER28" s="32">
        <f t="shared" si="46"/>
        <v>141049330.80000001</v>
      </c>
      <c r="ES28" s="32">
        <f t="shared" si="46"/>
        <v>137479776.63333333</v>
      </c>
      <c r="ET28" s="32">
        <f t="shared" si="46"/>
        <v>135262603.53333333</v>
      </c>
      <c r="EU28" s="32">
        <f t="shared" si="46"/>
        <v>123567000</v>
      </c>
      <c r="EV28" s="32">
        <f t="shared" si="46"/>
        <v>123567000</v>
      </c>
      <c r="EW28" s="32">
        <f t="shared" si="46"/>
        <v>99779500</v>
      </c>
      <c r="EX28" s="32">
        <f t="shared" si="46"/>
        <v>98817000</v>
      </c>
      <c r="EY28" s="32">
        <f>+EY21+EY26</f>
        <v>94186791.666666672</v>
      </c>
      <c r="EZ28" s="32">
        <f>+EZ21+EZ26</f>
        <v>82942000</v>
      </c>
      <c r="FA28" s="32">
        <f>+FA21+FA26</f>
        <v>62223250</v>
      </c>
      <c r="FB28" s="32">
        <f>+FB21+FB26</f>
        <v>44692000</v>
      </c>
    </row>
    <row r="29" spans="1:159" ht="13.5" thickTop="1"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</row>
    <row r="30" spans="1:159" s="22" customFormat="1">
      <c r="A30" s="37" t="s">
        <v>35</v>
      </c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1004032.2580645166</v>
      </c>
      <c r="BB30" s="40">
        <v>1729166.6666666674</v>
      </c>
      <c r="BC30" s="40">
        <v>1729166.6666666663</v>
      </c>
      <c r="BD30" s="40">
        <v>1729166.6666666677</v>
      </c>
      <c r="BE30" s="40">
        <v>1729166.6666666663</v>
      </c>
      <c r="BF30" s="40">
        <v>1729166.6666666677</v>
      </c>
      <c r="BG30" s="40">
        <v>1729166.6666666663</v>
      </c>
      <c r="BH30" s="40">
        <v>1729166.6666666663</v>
      </c>
      <c r="BI30" s="40">
        <v>1729166.6666666677</v>
      </c>
      <c r="BJ30" s="40">
        <v>1729166.6666666663</v>
      </c>
      <c r="BK30" s="40">
        <v>1729166.6666666677</v>
      </c>
      <c r="BL30" s="40">
        <v>1729166.6666666663</v>
      </c>
      <c r="BM30" s="40">
        <v>1729166.6666666663</v>
      </c>
      <c r="BN30" s="40">
        <v>1729166.6666666674</v>
      </c>
      <c r="BO30" s="40">
        <v>1729166.6666666663</v>
      </c>
      <c r="BP30" s="40">
        <v>1729166.6666666677</v>
      </c>
      <c r="BQ30" s="40">
        <v>1729166.6666666663</v>
      </c>
      <c r="BR30" s="40">
        <v>1729166.6666666677</v>
      </c>
      <c r="BS30" s="40">
        <v>1729166.6666666663</v>
      </c>
      <c r="BT30" s="40">
        <v>1729166.6666666663</v>
      </c>
      <c r="BU30" s="40">
        <v>1729166.6666666677</v>
      </c>
      <c r="BV30" s="41">
        <v>2671706.9892473104</v>
      </c>
      <c r="BW30" s="41">
        <v>3447916.6666666656</v>
      </c>
      <c r="BX30" s="41">
        <v>3447916.6666666646</v>
      </c>
      <c r="BY30" s="41">
        <v>3447916.6666666646</v>
      </c>
      <c r="BZ30" s="41">
        <v>3447916.6666666688</v>
      </c>
      <c r="CA30" s="41">
        <v>3447916.6666666646</v>
      </c>
      <c r="CB30" s="41">
        <v>3447916.6666666656</v>
      </c>
      <c r="CC30" s="41">
        <v>3447916.6666666646</v>
      </c>
      <c r="CD30" s="41">
        <v>3447916.6666666656</v>
      </c>
      <c r="CE30" s="41">
        <v>3447916.6666666646</v>
      </c>
      <c r="CF30" s="41">
        <v>3447916.6666666646</v>
      </c>
      <c r="CG30" s="41">
        <v>3447916.6666666656</v>
      </c>
      <c r="CH30" s="40">
        <v>3447916.6666666646</v>
      </c>
      <c r="CI30" s="40">
        <v>3447916.6666666656</v>
      </c>
      <c r="CJ30" s="40">
        <v>3447916.6666666646</v>
      </c>
      <c r="CK30" s="40">
        <v>3447916.6666666646</v>
      </c>
      <c r="CL30" s="40">
        <v>3447916.6666666688</v>
      </c>
      <c r="CM30" s="40">
        <v>3447916.6666666646</v>
      </c>
      <c r="CN30" s="40">
        <v>3447916.6666666656</v>
      </c>
      <c r="CO30" s="40">
        <v>3447916.6666666646</v>
      </c>
      <c r="CP30" s="40">
        <v>3447916.6666666656</v>
      </c>
      <c r="CQ30" s="40">
        <v>3447916.6666666646</v>
      </c>
      <c r="CR30" s="40">
        <v>3447916.6666666646</v>
      </c>
      <c r="CS30" s="40">
        <v>3447916.6666666656</v>
      </c>
      <c r="CT30" s="40">
        <v>3447916.6666666646</v>
      </c>
      <c r="CU30" s="40">
        <v>3447916.6666666656</v>
      </c>
      <c r="CV30" s="40">
        <v>3447916.6666666646</v>
      </c>
      <c r="CW30" s="40">
        <v>3447916.6666666646</v>
      </c>
      <c r="CX30" s="40">
        <v>3447916.6666666688</v>
      </c>
      <c r="CY30" s="40">
        <v>3447916.6666666646</v>
      </c>
      <c r="CZ30" s="40">
        <v>3447916.6666666656</v>
      </c>
      <c r="DA30" s="40">
        <v>3447916.6666666646</v>
      </c>
      <c r="DB30" s="40">
        <v>3965694.4444444422</v>
      </c>
      <c r="DC30" s="40">
        <v>4418750.0000000019</v>
      </c>
      <c r="DD30" s="40">
        <v>4418750.0000000019</v>
      </c>
      <c r="DE30" s="40">
        <v>4418749.9999999991</v>
      </c>
      <c r="DF30" s="40">
        <v>4418750.0000000019</v>
      </c>
      <c r="DG30" s="40">
        <v>4418749.9999999991</v>
      </c>
      <c r="DH30" s="40">
        <v>4418750.0000000019</v>
      </c>
      <c r="DI30" s="40">
        <v>4418750.0000000019</v>
      </c>
      <c r="DJ30" s="40">
        <v>4418750.0000000009</v>
      </c>
      <c r="DK30" s="40">
        <v>4418750.0000000019</v>
      </c>
      <c r="DL30" s="40">
        <v>4418749.9999999991</v>
      </c>
      <c r="DM30" s="40">
        <v>4418750.0000000019</v>
      </c>
      <c r="DN30" s="40">
        <v>4418749.9999999991</v>
      </c>
      <c r="DO30" s="40">
        <v>4418750.0000000019</v>
      </c>
      <c r="DP30" s="40">
        <v>4418750.0000000019</v>
      </c>
      <c r="DQ30" s="40">
        <v>4418749.9999999991</v>
      </c>
      <c r="DR30" s="40">
        <v>4418750.0000000019</v>
      </c>
      <c r="DS30" s="40">
        <v>4418749.9999999991</v>
      </c>
      <c r="DT30" s="40">
        <v>4418750.0000000019</v>
      </c>
      <c r="DU30" s="40">
        <v>4418750.0000000019</v>
      </c>
      <c r="DV30" s="40">
        <v>4418750.0000000009</v>
      </c>
      <c r="DW30" s="40">
        <v>5461116.5770609323</v>
      </c>
      <c r="DX30" s="40">
        <v>6319536.1111111091</v>
      </c>
      <c r="DY30" s="40">
        <v>6319536.1111111119</v>
      </c>
      <c r="DZ30" s="40">
        <v>6319536.1111111091</v>
      </c>
      <c r="EA30" s="40">
        <v>6319536.1111111119</v>
      </c>
      <c r="EB30" s="40">
        <v>6319536.1111111119</v>
      </c>
      <c r="EC30" s="40">
        <v>6319536.1111111091</v>
      </c>
      <c r="ED30" s="40">
        <v>6319536.1111111119</v>
      </c>
      <c r="EE30" s="40">
        <v>6319536.1111111091</v>
      </c>
      <c r="EF30" s="40">
        <v>6319536.1111111119</v>
      </c>
      <c r="EG30" s="40">
        <v>6319536.1111111119</v>
      </c>
      <c r="EH30" s="40">
        <v>6319536.1111111119</v>
      </c>
      <c r="EI30" s="40">
        <v>6319536.1111111119</v>
      </c>
      <c r="EJ30" s="40">
        <v>6319536.1111111091</v>
      </c>
      <c r="EK30" s="40">
        <v>6319536.1111111119</v>
      </c>
      <c r="EL30" s="40">
        <v>6319536.1111111091</v>
      </c>
      <c r="EM30" s="40">
        <v>6319536.1111111119</v>
      </c>
      <c r="EN30" s="40">
        <v>6319536.1111111119</v>
      </c>
      <c r="EO30" s="40">
        <v>6319536.1111111091</v>
      </c>
      <c r="EP30" s="40"/>
      <c r="EQ30" s="40">
        <f>SUM(B30:M30)</f>
        <v>0</v>
      </c>
      <c r="ER30" s="40">
        <f>SUM(N30:Y30)</f>
        <v>0</v>
      </c>
      <c r="ES30" s="40">
        <f>SUM(Z30:AK30)</f>
        <v>0</v>
      </c>
      <c r="ET30" s="40">
        <f>SUM(AL30:AW30)</f>
        <v>0</v>
      </c>
      <c r="EU30" s="40">
        <f>SUM(AX30:BI30)</f>
        <v>14837365.591397852</v>
      </c>
      <c r="EV30" s="40">
        <f>SUM(BJ30:BU30)</f>
        <v>20750000.000000004</v>
      </c>
      <c r="EW30" s="40">
        <f>SUM(BV30:CG30)</f>
        <v>40598790.322580628</v>
      </c>
      <c r="EX30" s="40">
        <f>SUM(CH30:CS30)</f>
        <v>41374999.999999978</v>
      </c>
      <c r="EY30" s="40">
        <f>SUM(CT30:DE30)</f>
        <v>44805277.777777761</v>
      </c>
      <c r="EZ30" s="40">
        <f>SUM(DF30:DQ30)</f>
        <v>53025000.000000007</v>
      </c>
      <c r="FA30" s="40">
        <f>SUM(DR30:EC30)</f>
        <v>65472083.24372761</v>
      </c>
      <c r="FB30" s="40">
        <f>SUM(ED30:EO30)</f>
        <v>75834433.333333343</v>
      </c>
      <c r="FC30"/>
    </row>
    <row r="31" spans="1:159">
      <c r="A31" s="30"/>
      <c r="B31" s="3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</row>
    <row r="32" spans="1:159" ht="13.5" thickBot="1">
      <c r="A32" s="3" t="s">
        <v>36</v>
      </c>
      <c r="B32" s="42">
        <f>+B28+B30</f>
        <v>9899944.2333333343</v>
      </c>
      <c r="C32" s="42">
        <f t="shared" ref="C32:BN32" si="47">+C28+C30</f>
        <v>9899944.2333333343</v>
      </c>
      <c r="D32" s="42">
        <f t="shared" si="47"/>
        <v>9899944.2333333343</v>
      </c>
      <c r="E32" s="42">
        <f t="shared" si="47"/>
        <v>9899944.2333333343</v>
      </c>
      <c r="F32" s="42">
        <f t="shared" si="47"/>
        <v>9899944.2333333343</v>
      </c>
      <c r="G32" s="42">
        <f t="shared" si="47"/>
        <v>12768694.233333334</v>
      </c>
      <c r="H32" s="42">
        <f t="shared" si="47"/>
        <v>13087444.233333334</v>
      </c>
      <c r="I32" s="42">
        <f t="shared" si="47"/>
        <v>11754110.9</v>
      </c>
      <c r="J32" s="42">
        <f t="shared" si="47"/>
        <v>11754110.9</v>
      </c>
      <c r="K32" s="42">
        <f t="shared" si="47"/>
        <v>11754110.9</v>
      </c>
      <c r="L32" s="42">
        <f t="shared" si="47"/>
        <v>11754110.9</v>
      </c>
      <c r="M32" s="42">
        <f t="shared" si="47"/>
        <v>11754110.9</v>
      </c>
      <c r="N32" s="42">
        <f t="shared" si="47"/>
        <v>11754110.9</v>
      </c>
      <c r="O32" s="42">
        <f t="shared" si="47"/>
        <v>11754110.9</v>
      </c>
      <c r="P32" s="42">
        <f t="shared" si="47"/>
        <v>11754110.9</v>
      </c>
      <c r="Q32" s="42">
        <f t="shared" si="47"/>
        <v>11754110.9</v>
      </c>
      <c r="R32" s="42">
        <f t="shared" si="47"/>
        <v>11754110.9</v>
      </c>
      <c r="S32" s="42">
        <f t="shared" si="47"/>
        <v>11754110.9</v>
      </c>
      <c r="T32" s="42">
        <f t="shared" si="47"/>
        <v>11754110.9</v>
      </c>
      <c r="U32" s="42">
        <f t="shared" si="47"/>
        <v>11754110.9</v>
      </c>
      <c r="V32" s="42">
        <f t="shared" si="47"/>
        <v>11754110.9</v>
      </c>
      <c r="W32" s="42">
        <f t="shared" si="47"/>
        <v>11754110.9</v>
      </c>
      <c r="X32" s="42">
        <f t="shared" si="47"/>
        <v>11754110.9</v>
      </c>
      <c r="Y32" s="42">
        <f t="shared" si="47"/>
        <v>11754110.9</v>
      </c>
      <c r="Z32" s="42">
        <f t="shared" si="47"/>
        <v>11754110.9</v>
      </c>
      <c r="AA32" s="42">
        <f t="shared" si="47"/>
        <v>11754110.9</v>
      </c>
      <c r="AB32" s="42">
        <f t="shared" si="47"/>
        <v>11754110.9</v>
      </c>
      <c r="AC32" s="42">
        <f t="shared" si="47"/>
        <v>11754110.9</v>
      </c>
      <c r="AD32" s="42">
        <f t="shared" si="47"/>
        <v>11754110.9</v>
      </c>
      <c r="AE32" s="42">
        <f t="shared" si="47"/>
        <v>11754110.9</v>
      </c>
      <c r="AF32" s="42">
        <f t="shared" si="47"/>
        <v>11708827.566666666</v>
      </c>
      <c r="AG32" s="42">
        <f t="shared" si="47"/>
        <v>10626340.066666666</v>
      </c>
      <c r="AH32" s="42">
        <f t="shared" si="47"/>
        <v>10467485.9</v>
      </c>
      <c r="AI32" s="42">
        <f t="shared" si="47"/>
        <v>11384152.566666668</v>
      </c>
      <c r="AJ32" s="42">
        <f t="shared" si="47"/>
        <v>11384152.566666668</v>
      </c>
      <c r="AK32" s="42">
        <f t="shared" si="47"/>
        <v>11384152.566666668</v>
      </c>
      <c r="AL32" s="42">
        <f t="shared" si="47"/>
        <v>11384152.566666668</v>
      </c>
      <c r="AM32" s="42">
        <f t="shared" si="47"/>
        <v>11384152.566666668</v>
      </c>
      <c r="AN32" s="42">
        <f t="shared" si="47"/>
        <v>11384152.566666668</v>
      </c>
      <c r="AO32" s="42">
        <f t="shared" si="47"/>
        <v>11364958.333333334</v>
      </c>
      <c r="AP32" s="42">
        <f t="shared" si="47"/>
        <v>11364958.333333334</v>
      </c>
      <c r="AQ32" s="42">
        <f t="shared" si="47"/>
        <v>11364958.333333334</v>
      </c>
      <c r="AR32" s="42">
        <f t="shared" si="47"/>
        <v>11364958.333333334</v>
      </c>
      <c r="AS32" s="42">
        <f t="shared" si="47"/>
        <v>11364958.333333334</v>
      </c>
      <c r="AT32" s="42">
        <f t="shared" si="47"/>
        <v>11364958.333333334</v>
      </c>
      <c r="AU32" s="42">
        <f t="shared" si="47"/>
        <v>11364958.333333334</v>
      </c>
      <c r="AV32" s="42">
        <f t="shared" si="47"/>
        <v>11258187.500000002</v>
      </c>
      <c r="AW32" s="42">
        <f t="shared" si="47"/>
        <v>10297250.000000002</v>
      </c>
      <c r="AX32" s="42">
        <f t="shared" si="47"/>
        <v>10297250.000000002</v>
      </c>
      <c r="AY32" s="42">
        <f t="shared" si="47"/>
        <v>10297250.000000002</v>
      </c>
      <c r="AZ32" s="42">
        <f t="shared" si="47"/>
        <v>10297250.000000002</v>
      </c>
      <c r="BA32" s="42">
        <f t="shared" si="47"/>
        <v>11301282.258064518</v>
      </c>
      <c r="BB32" s="42">
        <f t="shared" si="47"/>
        <v>12026416.66666667</v>
      </c>
      <c r="BC32" s="42">
        <f t="shared" si="47"/>
        <v>12026416.666666668</v>
      </c>
      <c r="BD32" s="42">
        <f t="shared" si="47"/>
        <v>12026416.66666667</v>
      </c>
      <c r="BE32" s="42">
        <f t="shared" si="47"/>
        <v>12026416.666666668</v>
      </c>
      <c r="BF32" s="42">
        <f t="shared" si="47"/>
        <v>12026416.66666667</v>
      </c>
      <c r="BG32" s="42">
        <f t="shared" si="47"/>
        <v>12026416.666666668</v>
      </c>
      <c r="BH32" s="42">
        <f t="shared" si="47"/>
        <v>12026416.666666668</v>
      </c>
      <c r="BI32" s="42">
        <f t="shared" si="47"/>
        <v>12026416.66666667</v>
      </c>
      <c r="BJ32" s="42">
        <f t="shared" si="47"/>
        <v>12026416.666666668</v>
      </c>
      <c r="BK32" s="42">
        <f t="shared" si="47"/>
        <v>12026416.66666667</v>
      </c>
      <c r="BL32" s="42">
        <f t="shared" si="47"/>
        <v>12026416.666666668</v>
      </c>
      <c r="BM32" s="42">
        <f t="shared" si="47"/>
        <v>12026416.666666668</v>
      </c>
      <c r="BN32" s="42">
        <f t="shared" si="47"/>
        <v>12026416.66666667</v>
      </c>
      <c r="BO32" s="42">
        <f t="shared" ref="BO32:DZ32" si="48">+BO28+BO30</f>
        <v>12026416.666666668</v>
      </c>
      <c r="BP32" s="42">
        <f t="shared" si="48"/>
        <v>12026416.66666667</v>
      </c>
      <c r="BQ32" s="42">
        <f t="shared" si="48"/>
        <v>12026416.666666668</v>
      </c>
      <c r="BR32" s="42">
        <f t="shared" si="48"/>
        <v>12026416.66666667</v>
      </c>
      <c r="BS32" s="42">
        <f t="shared" si="48"/>
        <v>12026416.666666668</v>
      </c>
      <c r="BT32" s="42">
        <f t="shared" si="48"/>
        <v>12026416.666666668</v>
      </c>
      <c r="BU32" s="42">
        <f t="shared" si="48"/>
        <v>12026416.66666667</v>
      </c>
      <c r="BV32" s="42">
        <f t="shared" si="48"/>
        <v>11868956.989247313</v>
      </c>
      <c r="BW32" s="42">
        <f t="shared" si="48"/>
        <v>11682666.666666666</v>
      </c>
      <c r="BX32" s="42">
        <f t="shared" si="48"/>
        <v>11682666.666666664</v>
      </c>
      <c r="BY32" s="42">
        <f t="shared" si="48"/>
        <v>11682666.666666664</v>
      </c>
      <c r="BZ32" s="42">
        <f t="shared" si="48"/>
        <v>11682666.666666668</v>
      </c>
      <c r="CA32" s="42">
        <f t="shared" si="48"/>
        <v>11682666.666666664</v>
      </c>
      <c r="CB32" s="42">
        <f t="shared" si="48"/>
        <v>11682666.666666666</v>
      </c>
      <c r="CC32" s="42">
        <f t="shared" si="48"/>
        <v>11682666.666666664</v>
      </c>
      <c r="CD32" s="42">
        <f t="shared" si="48"/>
        <v>11682666.666666666</v>
      </c>
      <c r="CE32" s="42">
        <f t="shared" si="48"/>
        <v>11682666.666666664</v>
      </c>
      <c r="CF32" s="42">
        <f t="shared" si="48"/>
        <v>11682666.666666664</v>
      </c>
      <c r="CG32" s="42">
        <f t="shared" si="48"/>
        <v>11682666.666666666</v>
      </c>
      <c r="CH32" s="42">
        <f t="shared" si="48"/>
        <v>11682666.666666664</v>
      </c>
      <c r="CI32" s="42">
        <f t="shared" si="48"/>
        <v>11682666.666666666</v>
      </c>
      <c r="CJ32" s="42">
        <f t="shared" si="48"/>
        <v>11682666.666666664</v>
      </c>
      <c r="CK32" s="42">
        <f t="shared" si="48"/>
        <v>11682666.666666664</v>
      </c>
      <c r="CL32" s="42">
        <f t="shared" si="48"/>
        <v>11682666.666666668</v>
      </c>
      <c r="CM32" s="42">
        <f t="shared" si="48"/>
        <v>11682666.666666664</v>
      </c>
      <c r="CN32" s="42">
        <f t="shared" si="48"/>
        <v>11682666.666666666</v>
      </c>
      <c r="CO32" s="42">
        <f t="shared" si="48"/>
        <v>11682666.666666664</v>
      </c>
      <c r="CP32" s="42">
        <f t="shared" si="48"/>
        <v>11682666.666666666</v>
      </c>
      <c r="CQ32" s="42">
        <f t="shared" si="48"/>
        <v>11682666.666666664</v>
      </c>
      <c r="CR32" s="42">
        <f t="shared" si="48"/>
        <v>11682666.666666664</v>
      </c>
      <c r="CS32" s="42">
        <f t="shared" si="48"/>
        <v>11682666.666666666</v>
      </c>
      <c r="CT32" s="42">
        <f t="shared" si="48"/>
        <v>11682666.666666664</v>
      </c>
      <c r="CU32" s="42">
        <f t="shared" si="48"/>
        <v>11682666.666666666</v>
      </c>
      <c r="CV32" s="42">
        <f t="shared" si="48"/>
        <v>11682666.666666664</v>
      </c>
      <c r="CW32" s="42">
        <f t="shared" si="48"/>
        <v>11682666.666666664</v>
      </c>
      <c r="CX32" s="42">
        <f t="shared" si="48"/>
        <v>11682666.666666668</v>
      </c>
      <c r="CY32" s="42">
        <f t="shared" si="48"/>
        <v>11682666.666666664</v>
      </c>
      <c r="CZ32" s="42">
        <f t="shared" si="48"/>
        <v>11682666.666666666</v>
      </c>
      <c r="DA32" s="42">
        <f t="shared" si="48"/>
        <v>11682666.666666664</v>
      </c>
      <c r="DB32" s="42">
        <f t="shared" si="48"/>
        <v>11538986.111111108</v>
      </c>
      <c r="DC32" s="42">
        <f t="shared" si="48"/>
        <v>11330583.333333336</v>
      </c>
      <c r="DD32" s="42">
        <f t="shared" si="48"/>
        <v>11330583.333333336</v>
      </c>
      <c r="DE32" s="42">
        <f t="shared" si="48"/>
        <v>11330583.333333332</v>
      </c>
      <c r="DF32" s="42">
        <f t="shared" si="48"/>
        <v>11330583.333333336</v>
      </c>
      <c r="DG32" s="42">
        <f t="shared" si="48"/>
        <v>11330583.333333332</v>
      </c>
      <c r="DH32" s="42">
        <f t="shared" si="48"/>
        <v>11330583.333333336</v>
      </c>
      <c r="DI32" s="42">
        <f t="shared" si="48"/>
        <v>11330583.333333336</v>
      </c>
      <c r="DJ32" s="42">
        <f t="shared" si="48"/>
        <v>11330583.333333334</v>
      </c>
      <c r="DK32" s="42">
        <f t="shared" si="48"/>
        <v>11330583.333333336</v>
      </c>
      <c r="DL32" s="42">
        <f t="shared" si="48"/>
        <v>11330583.333333332</v>
      </c>
      <c r="DM32" s="42">
        <f t="shared" si="48"/>
        <v>11330583.333333336</v>
      </c>
      <c r="DN32" s="42">
        <f t="shared" si="48"/>
        <v>11330583.333333332</v>
      </c>
      <c r="DO32" s="42">
        <f t="shared" si="48"/>
        <v>11330583.333333336</v>
      </c>
      <c r="DP32" s="42">
        <f t="shared" si="48"/>
        <v>11330583.333333336</v>
      </c>
      <c r="DQ32" s="42">
        <f t="shared" si="48"/>
        <v>11330583.333333332</v>
      </c>
      <c r="DR32" s="42">
        <f t="shared" si="48"/>
        <v>11330583.333333336</v>
      </c>
      <c r="DS32" s="42">
        <f t="shared" si="48"/>
        <v>11330583.333333332</v>
      </c>
      <c r="DT32" s="42">
        <f t="shared" si="48"/>
        <v>11330583.333333336</v>
      </c>
      <c r="DU32" s="42">
        <f t="shared" si="48"/>
        <v>11330583.333333336</v>
      </c>
      <c r="DV32" s="42">
        <f t="shared" si="48"/>
        <v>11330583.333333334</v>
      </c>
      <c r="DW32" s="42">
        <f t="shared" si="48"/>
        <v>10779199.910394266</v>
      </c>
      <c r="DX32" s="42">
        <f t="shared" si="48"/>
        <v>10043869.444444442</v>
      </c>
      <c r="DY32" s="42">
        <f t="shared" si="48"/>
        <v>10043869.444444446</v>
      </c>
      <c r="DZ32" s="42">
        <f t="shared" si="48"/>
        <v>10043869.444444442</v>
      </c>
      <c r="EA32" s="42">
        <f t="shared" ref="EA32:EO32" si="49">+EA28+EA30</f>
        <v>10043869.444444446</v>
      </c>
      <c r="EB32" s="42">
        <f t="shared" si="49"/>
        <v>10043869.444444446</v>
      </c>
      <c r="EC32" s="42">
        <f t="shared" si="49"/>
        <v>10043869.444444442</v>
      </c>
      <c r="ED32" s="42">
        <f t="shared" si="49"/>
        <v>10043869.444444446</v>
      </c>
      <c r="EE32" s="42">
        <f t="shared" si="49"/>
        <v>10043869.444444442</v>
      </c>
      <c r="EF32" s="42">
        <f t="shared" si="49"/>
        <v>10043869.444444446</v>
      </c>
      <c r="EG32" s="42">
        <f t="shared" si="49"/>
        <v>10043869.444444446</v>
      </c>
      <c r="EH32" s="42">
        <f t="shared" si="49"/>
        <v>10043869.444444446</v>
      </c>
      <c r="EI32" s="42">
        <f t="shared" si="49"/>
        <v>10043869.444444446</v>
      </c>
      <c r="EJ32" s="42">
        <f t="shared" si="49"/>
        <v>10043869.444444442</v>
      </c>
      <c r="EK32" s="42">
        <f t="shared" si="49"/>
        <v>10043869.444444446</v>
      </c>
      <c r="EL32" s="42">
        <f t="shared" si="49"/>
        <v>10043869.444444442</v>
      </c>
      <c r="EM32" s="42">
        <f t="shared" si="49"/>
        <v>10043869.444444446</v>
      </c>
      <c r="EN32" s="42">
        <f t="shared" si="49"/>
        <v>10043869.444444446</v>
      </c>
      <c r="EO32" s="42">
        <f t="shared" si="49"/>
        <v>10043869.444444442</v>
      </c>
      <c r="EP32" s="42"/>
      <c r="EQ32" s="43">
        <f t="shared" ref="EQ32:FB32" si="50">+EQ28+EQ30</f>
        <v>134126414.13333334</v>
      </c>
      <c r="ER32" s="43">
        <f t="shared" si="50"/>
        <v>141049330.80000001</v>
      </c>
      <c r="ES32" s="43">
        <f t="shared" si="50"/>
        <v>137479776.63333333</v>
      </c>
      <c r="ET32" s="43">
        <f t="shared" si="50"/>
        <v>135262603.53333333</v>
      </c>
      <c r="EU32" s="43">
        <f t="shared" si="50"/>
        <v>138404365.59139785</v>
      </c>
      <c r="EV32" s="43">
        <f t="shared" si="50"/>
        <v>144317000</v>
      </c>
      <c r="EW32" s="43">
        <f t="shared" si="50"/>
        <v>140378290.32258064</v>
      </c>
      <c r="EX32" s="43">
        <f t="shared" si="50"/>
        <v>140191999.99999997</v>
      </c>
      <c r="EY32" s="43">
        <f t="shared" si="50"/>
        <v>138992069.44444442</v>
      </c>
      <c r="EZ32" s="43">
        <f t="shared" si="50"/>
        <v>135967000</v>
      </c>
      <c r="FA32" s="43">
        <f t="shared" si="50"/>
        <v>127695333.24372761</v>
      </c>
      <c r="FB32" s="43">
        <f t="shared" si="50"/>
        <v>120526433.33333334</v>
      </c>
    </row>
    <row r="33" spans="1:173" ht="13.5" thickTop="1">
      <c r="A33" s="26"/>
      <c r="B33" s="27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27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7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>
        <f>+BF89*0.079/12</f>
        <v>431.04052416666747</v>
      </c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D33" s="9"/>
      <c r="FE33" s="9"/>
      <c r="FQ33" s="9"/>
    </row>
    <row r="34" spans="1:173">
      <c r="A34" s="3" t="s">
        <v>37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2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D34" s="9"/>
      <c r="FE34" s="9"/>
      <c r="FQ34" s="9"/>
    </row>
    <row r="35" spans="1:173">
      <c r="A35" s="26" t="s">
        <v>38</v>
      </c>
      <c r="B35" s="20">
        <f t="shared" ref="B35:BM35" si="51">B89*B131*B166/360</f>
        <v>4310.5071516666667</v>
      </c>
      <c r="C35" s="20">
        <f t="shared" si="51"/>
        <v>4310.5071516666667</v>
      </c>
      <c r="D35" s="20">
        <f t="shared" si="51"/>
        <v>4310.5071516666667</v>
      </c>
      <c r="E35" s="20">
        <f t="shared" si="51"/>
        <v>3879.4553041666663</v>
      </c>
      <c r="F35" s="20">
        <f t="shared" si="51"/>
        <v>3879.4553041666663</v>
      </c>
      <c r="G35" s="20">
        <f t="shared" si="51"/>
        <v>3879.4553041666663</v>
      </c>
      <c r="H35" s="20">
        <f t="shared" si="51"/>
        <v>3879.4553041666663</v>
      </c>
      <c r="I35" s="20">
        <f t="shared" si="51"/>
        <v>3879.4553041666663</v>
      </c>
      <c r="J35" s="20">
        <f t="shared" si="51"/>
        <v>3879.4553041666663</v>
      </c>
      <c r="K35" s="20">
        <f t="shared" si="51"/>
        <v>3448.4034566666674</v>
      </c>
      <c r="L35" s="20">
        <f t="shared" si="51"/>
        <v>3448.4034566666674</v>
      </c>
      <c r="M35" s="20">
        <f t="shared" si="51"/>
        <v>3448.4034566666674</v>
      </c>
      <c r="N35" s="20">
        <f t="shared" si="51"/>
        <v>3448.4034566666674</v>
      </c>
      <c r="O35" s="20">
        <f t="shared" si="51"/>
        <v>3448.4034566666674</v>
      </c>
      <c r="P35" s="20">
        <f t="shared" si="51"/>
        <v>3448.4034566666674</v>
      </c>
      <c r="Q35" s="20">
        <f t="shared" si="51"/>
        <v>3017.351609166667</v>
      </c>
      <c r="R35" s="20">
        <f t="shared" si="51"/>
        <v>3017.351609166667</v>
      </c>
      <c r="S35" s="20">
        <f t="shared" si="51"/>
        <v>3017.351609166667</v>
      </c>
      <c r="T35" s="20">
        <f t="shared" si="51"/>
        <v>3017.351609166667</v>
      </c>
      <c r="U35" s="20">
        <f t="shared" si="51"/>
        <v>3017.351609166667</v>
      </c>
      <c r="V35" s="20">
        <f t="shared" si="51"/>
        <v>3017.351609166667</v>
      </c>
      <c r="W35" s="20">
        <f t="shared" si="51"/>
        <v>2586.2997616666667</v>
      </c>
      <c r="X35" s="20">
        <f t="shared" si="51"/>
        <v>2586.2997616666667</v>
      </c>
      <c r="Y35" s="20">
        <f t="shared" si="51"/>
        <v>2586.2997616666667</v>
      </c>
      <c r="Z35" s="20">
        <f t="shared" si="51"/>
        <v>2586.2997616666667</v>
      </c>
      <c r="AA35" s="20">
        <f t="shared" si="51"/>
        <v>2586.2997616666667</v>
      </c>
      <c r="AB35" s="20">
        <f t="shared" si="51"/>
        <v>2586.2997616666667</v>
      </c>
      <c r="AC35" s="20">
        <f t="shared" si="51"/>
        <v>2155.2479141666672</v>
      </c>
      <c r="AD35" s="20">
        <f t="shared" si="51"/>
        <v>2155.2479141666672</v>
      </c>
      <c r="AE35" s="20">
        <f t="shared" si="51"/>
        <v>2155.2479141666672</v>
      </c>
      <c r="AF35" s="20">
        <f t="shared" si="51"/>
        <v>2155.2479141666672</v>
      </c>
      <c r="AG35" s="20">
        <f t="shared" si="51"/>
        <v>2155.2479141666672</v>
      </c>
      <c r="AH35" s="20">
        <f t="shared" si="51"/>
        <v>2155.2479141666672</v>
      </c>
      <c r="AI35" s="20">
        <f t="shared" si="51"/>
        <v>1724.1960666666671</v>
      </c>
      <c r="AJ35" s="20">
        <f t="shared" si="51"/>
        <v>1724.1960666666671</v>
      </c>
      <c r="AK35" s="20">
        <f t="shared" si="51"/>
        <v>1724.1960666666671</v>
      </c>
      <c r="AL35" s="20">
        <f t="shared" si="51"/>
        <v>1724.1960666666671</v>
      </c>
      <c r="AM35" s="20">
        <f t="shared" si="51"/>
        <v>1724.1960666666671</v>
      </c>
      <c r="AN35" s="20">
        <f t="shared" si="51"/>
        <v>1724.1960666666671</v>
      </c>
      <c r="AO35" s="20">
        <f t="shared" si="51"/>
        <v>1293.1442191666672</v>
      </c>
      <c r="AP35" s="20">
        <f t="shared" si="51"/>
        <v>1293.1442191666672</v>
      </c>
      <c r="AQ35" s="20">
        <f t="shared" si="51"/>
        <v>1293.1442191666672</v>
      </c>
      <c r="AR35" s="20">
        <f t="shared" si="51"/>
        <v>1293.1442191666672</v>
      </c>
      <c r="AS35" s="20">
        <f t="shared" si="51"/>
        <v>1293.1442191666672</v>
      </c>
      <c r="AT35" s="20">
        <f t="shared" si="51"/>
        <v>1293.1442191666672</v>
      </c>
      <c r="AU35" s="20">
        <f t="shared" si="51"/>
        <v>862.0923716666673</v>
      </c>
      <c r="AV35" s="20">
        <f t="shared" si="51"/>
        <v>862.0923716666673</v>
      </c>
      <c r="AW35" s="20">
        <f t="shared" si="51"/>
        <v>862.0923716666673</v>
      </c>
      <c r="AX35" s="20">
        <f t="shared" si="51"/>
        <v>862.0923716666673</v>
      </c>
      <c r="AY35" s="20">
        <f t="shared" si="51"/>
        <v>862.0923716666673</v>
      </c>
      <c r="AZ35" s="20">
        <f t="shared" si="51"/>
        <v>862.0923716666673</v>
      </c>
      <c r="BA35" s="20">
        <f t="shared" si="51"/>
        <v>431.04052416666747</v>
      </c>
      <c r="BB35" s="20">
        <f t="shared" si="51"/>
        <v>431.04052416666747</v>
      </c>
      <c r="BC35" s="20">
        <f t="shared" si="51"/>
        <v>431.04052416666747</v>
      </c>
      <c r="BD35" s="20">
        <f t="shared" si="51"/>
        <v>431.04052416666747</v>
      </c>
      <c r="BE35" s="20">
        <f t="shared" si="51"/>
        <v>431.04052416666747</v>
      </c>
      <c r="BF35" s="20">
        <f t="shared" si="51"/>
        <v>431.04052416666747</v>
      </c>
      <c r="BG35" s="20">
        <f t="shared" si="51"/>
        <v>0</v>
      </c>
      <c r="BH35" s="20">
        <f t="shared" si="51"/>
        <v>0</v>
      </c>
      <c r="BI35" s="20">
        <f t="shared" si="51"/>
        <v>0</v>
      </c>
      <c r="BJ35" s="20">
        <f t="shared" si="51"/>
        <v>0</v>
      </c>
      <c r="BK35" s="20">
        <f t="shared" si="51"/>
        <v>0</v>
      </c>
      <c r="BL35" s="20">
        <f t="shared" si="51"/>
        <v>0</v>
      </c>
      <c r="BM35" s="20">
        <f t="shared" si="51"/>
        <v>0</v>
      </c>
      <c r="BN35" s="20">
        <f t="shared" ref="BN35:CN35" si="52">BN89*BN131*BN166/360</f>
        <v>0</v>
      </c>
      <c r="BO35" s="20">
        <f t="shared" si="52"/>
        <v>0</v>
      </c>
      <c r="BP35" s="20">
        <f t="shared" si="52"/>
        <v>0</v>
      </c>
      <c r="BQ35" s="20">
        <f t="shared" si="52"/>
        <v>0</v>
      </c>
      <c r="BR35" s="20">
        <f t="shared" si="52"/>
        <v>0</v>
      </c>
      <c r="BS35" s="20">
        <f t="shared" si="52"/>
        <v>0</v>
      </c>
      <c r="BT35" s="20">
        <f t="shared" si="52"/>
        <v>0</v>
      </c>
      <c r="BU35" s="20">
        <f t="shared" si="52"/>
        <v>0</v>
      </c>
      <c r="BV35" s="20">
        <f t="shared" si="52"/>
        <v>0</v>
      </c>
      <c r="BW35" s="20">
        <f t="shared" si="52"/>
        <v>0</v>
      </c>
      <c r="BX35" s="20">
        <f t="shared" si="52"/>
        <v>0</v>
      </c>
      <c r="BY35" s="20">
        <f t="shared" si="52"/>
        <v>0</v>
      </c>
      <c r="BZ35" s="20">
        <f t="shared" si="52"/>
        <v>0</v>
      </c>
      <c r="CA35" s="20">
        <f t="shared" si="52"/>
        <v>0</v>
      </c>
      <c r="CB35" s="20">
        <f t="shared" si="52"/>
        <v>0</v>
      </c>
      <c r="CC35" s="20">
        <f t="shared" si="52"/>
        <v>0</v>
      </c>
      <c r="CD35" s="20">
        <f t="shared" si="52"/>
        <v>0</v>
      </c>
      <c r="CE35" s="20">
        <f t="shared" si="52"/>
        <v>0</v>
      </c>
      <c r="CF35" s="20">
        <f t="shared" si="52"/>
        <v>0</v>
      </c>
      <c r="CG35" s="20">
        <f t="shared" si="52"/>
        <v>0</v>
      </c>
      <c r="CH35" s="20">
        <f t="shared" si="52"/>
        <v>0</v>
      </c>
      <c r="CI35" s="20">
        <f t="shared" si="52"/>
        <v>0</v>
      </c>
      <c r="CJ35" s="20">
        <f t="shared" si="52"/>
        <v>0</v>
      </c>
      <c r="CK35" s="20">
        <f t="shared" si="52"/>
        <v>0</v>
      </c>
      <c r="CL35" s="20">
        <f t="shared" si="52"/>
        <v>0</v>
      </c>
      <c r="CM35" s="20">
        <f t="shared" si="52"/>
        <v>0</v>
      </c>
      <c r="CN35" s="20">
        <f t="shared" si="52"/>
        <v>0</v>
      </c>
      <c r="CO35" s="20">
        <f>CO89*CO131*CO166/360</f>
        <v>0</v>
      </c>
      <c r="CP35" s="20">
        <f>CP89*CP131*CP166/360</f>
        <v>0</v>
      </c>
      <c r="CQ35" s="20">
        <f>CQ89*CQ131*CQ166/360</f>
        <v>0</v>
      </c>
      <c r="CR35" s="20">
        <f>CR89*CR131*CR166/360</f>
        <v>0</v>
      </c>
      <c r="CS35" s="20">
        <f>CS89*CS131*CS166/360</f>
        <v>0</v>
      </c>
      <c r="CT35" s="20">
        <f t="shared" ref="CT35:EO35" si="53">CT89*CT131*CT166/360</f>
        <v>0</v>
      </c>
      <c r="CU35" s="20">
        <f t="shared" si="53"/>
        <v>0</v>
      </c>
      <c r="CV35" s="20">
        <f t="shared" si="53"/>
        <v>0</v>
      </c>
      <c r="CW35" s="20">
        <f t="shared" si="53"/>
        <v>0</v>
      </c>
      <c r="CX35" s="20">
        <f t="shared" si="53"/>
        <v>0</v>
      </c>
      <c r="CY35" s="20">
        <f t="shared" si="53"/>
        <v>0</v>
      </c>
      <c r="CZ35" s="20">
        <f t="shared" si="53"/>
        <v>0</v>
      </c>
      <c r="DA35" s="20">
        <f t="shared" si="53"/>
        <v>0</v>
      </c>
      <c r="DB35" s="20">
        <f t="shared" si="53"/>
        <v>0</v>
      </c>
      <c r="DC35" s="20">
        <f t="shared" si="53"/>
        <v>0</v>
      </c>
      <c r="DD35" s="20">
        <f t="shared" si="53"/>
        <v>0</v>
      </c>
      <c r="DE35" s="20">
        <f t="shared" si="53"/>
        <v>0</v>
      </c>
      <c r="DF35" s="20">
        <f t="shared" si="53"/>
        <v>0</v>
      </c>
      <c r="DG35" s="20">
        <f t="shared" si="53"/>
        <v>0</v>
      </c>
      <c r="DH35" s="20">
        <f t="shared" si="53"/>
        <v>0</v>
      </c>
      <c r="DI35" s="20">
        <f t="shared" si="53"/>
        <v>0</v>
      </c>
      <c r="DJ35" s="20">
        <f t="shared" si="53"/>
        <v>0</v>
      </c>
      <c r="DK35" s="20">
        <f t="shared" si="53"/>
        <v>0</v>
      </c>
      <c r="DL35" s="20">
        <f t="shared" si="53"/>
        <v>0</v>
      </c>
      <c r="DM35" s="20">
        <f t="shared" si="53"/>
        <v>0</v>
      </c>
      <c r="DN35" s="20">
        <f t="shared" si="53"/>
        <v>0</v>
      </c>
      <c r="DO35" s="20">
        <f t="shared" si="53"/>
        <v>0</v>
      </c>
      <c r="DP35" s="20">
        <f t="shared" si="53"/>
        <v>0</v>
      </c>
      <c r="DQ35" s="20">
        <f t="shared" si="53"/>
        <v>0</v>
      </c>
      <c r="DR35" s="20">
        <f t="shared" si="53"/>
        <v>0</v>
      </c>
      <c r="DS35" s="20">
        <f t="shared" si="53"/>
        <v>0</v>
      </c>
      <c r="DT35" s="20">
        <f t="shared" si="53"/>
        <v>0</v>
      </c>
      <c r="DU35" s="20">
        <f t="shared" si="53"/>
        <v>0</v>
      </c>
      <c r="DV35" s="20">
        <f t="shared" si="53"/>
        <v>0</v>
      </c>
      <c r="DW35" s="20">
        <f t="shared" si="53"/>
        <v>0</v>
      </c>
      <c r="DX35" s="20">
        <f t="shared" si="53"/>
        <v>0</v>
      </c>
      <c r="DY35" s="20">
        <f t="shared" si="53"/>
        <v>0</v>
      </c>
      <c r="DZ35" s="20">
        <f t="shared" si="53"/>
        <v>0</v>
      </c>
      <c r="EA35" s="20">
        <f t="shared" si="53"/>
        <v>0</v>
      </c>
      <c r="EB35" s="20">
        <f t="shared" si="53"/>
        <v>0</v>
      </c>
      <c r="EC35" s="20">
        <f t="shared" si="53"/>
        <v>0</v>
      </c>
      <c r="ED35" s="20">
        <f t="shared" si="53"/>
        <v>0</v>
      </c>
      <c r="EE35" s="20">
        <f t="shared" si="53"/>
        <v>0</v>
      </c>
      <c r="EF35" s="20">
        <f t="shared" si="53"/>
        <v>0</v>
      </c>
      <c r="EG35" s="20">
        <f t="shared" si="53"/>
        <v>0</v>
      </c>
      <c r="EH35" s="20">
        <f t="shared" si="53"/>
        <v>0</v>
      </c>
      <c r="EI35" s="20">
        <f t="shared" si="53"/>
        <v>0</v>
      </c>
      <c r="EJ35" s="20">
        <f t="shared" si="53"/>
        <v>0</v>
      </c>
      <c r="EK35" s="20">
        <f t="shared" si="53"/>
        <v>0</v>
      </c>
      <c r="EL35" s="20">
        <f t="shared" si="53"/>
        <v>0</v>
      </c>
      <c r="EM35" s="20">
        <f t="shared" si="53"/>
        <v>0</v>
      </c>
      <c r="EN35" s="20">
        <f t="shared" si="53"/>
        <v>0</v>
      </c>
      <c r="EO35" s="20">
        <f t="shared" si="53"/>
        <v>0</v>
      </c>
      <c r="EP35" s="20"/>
      <c r="EQ35" s="21">
        <f>SUM(B35:M35)</f>
        <v>46553.463649999998</v>
      </c>
      <c r="ER35" s="21">
        <f>SUM(N35:Y35)</f>
        <v>36208.219310000008</v>
      </c>
      <c r="ES35" s="21">
        <f>SUM(Z35:AK35)</f>
        <v>25862.974969999999</v>
      </c>
      <c r="ET35" s="21">
        <f>SUM(AL35:AW35)</f>
        <v>15517.730630000005</v>
      </c>
      <c r="EU35" s="21">
        <f>SUM(AX35:BI35)</f>
        <v>5172.5202600000075</v>
      </c>
      <c r="EV35" s="21">
        <f>SUM(BJ35:BU35)</f>
        <v>0</v>
      </c>
      <c r="EW35" s="21">
        <f>SUM(BV35:CG35)</f>
        <v>0</v>
      </c>
      <c r="EX35" s="21">
        <f>SUM(CH35:CS35)</f>
        <v>0</v>
      </c>
      <c r="EY35" s="21">
        <f>SUM(CT35:DE35)</f>
        <v>0</v>
      </c>
      <c r="EZ35" s="21">
        <f>SUM(DF35:DQ35)</f>
        <v>0</v>
      </c>
      <c r="FA35" s="21">
        <f>SUM(DR35:EC35)</f>
        <v>0</v>
      </c>
      <c r="FB35" s="21">
        <f>SUM(ED35:EO35)</f>
        <v>0</v>
      </c>
      <c r="FD35" s="9"/>
      <c r="FE35" s="9"/>
      <c r="FQ35" s="9"/>
    </row>
    <row r="36" spans="1:173">
      <c r="A36" s="26" t="s">
        <v>39</v>
      </c>
      <c r="B36" s="44">
        <v>2881.19</v>
      </c>
      <c r="C36" s="20">
        <f>B90*C132*C167/360</f>
        <v>2475.0020147500004</v>
      </c>
      <c r="D36" s="20">
        <f t="shared" ref="D36:BO36" si="54">C90*D132*D167/360</f>
        <v>2067.0243424166665</v>
      </c>
      <c r="E36" s="20">
        <f t="shared" si="54"/>
        <v>1657.2481582500002</v>
      </c>
      <c r="F36" s="20">
        <f t="shared" si="54"/>
        <v>1245.6655713333334</v>
      </c>
      <c r="G36" s="20">
        <f t="shared" si="54"/>
        <v>832.2686025833334</v>
      </c>
      <c r="H36" s="20">
        <f t="shared" si="54"/>
        <v>417.04922883333342</v>
      </c>
      <c r="I36" s="20">
        <f t="shared" si="54"/>
        <v>0</v>
      </c>
      <c r="J36" s="20">
        <f t="shared" si="54"/>
        <v>0</v>
      </c>
      <c r="K36" s="20">
        <f t="shared" si="54"/>
        <v>0</v>
      </c>
      <c r="L36" s="20">
        <f t="shared" si="54"/>
        <v>0</v>
      </c>
      <c r="M36" s="20">
        <f t="shared" si="54"/>
        <v>0</v>
      </c>
      <c r="N36" s="20">
        <f t="shared" si="54"/>
        <v>0</v>
      </c>
      <c r="O36" s="20">
        <f t="shared" si="54"/>
        <v>0</v>
      </c>
      <c r="P36" s="20">
        <f t="shared" si="54"/>
        <v>0</v>
      </c>
      <c r="Q36" s="20">
        <f t="shared" si="54"/>
        <v>0</v>
      </c>
      <c r="R36" s="20">
        <f t="shared" si="54"/>
        <v>0</v>
      </c>
      <c r="S36" s="20">
        <f t="shared" si="54"/>
        <v>0</v>
      </c>
      <c r="T36" s="20">
        <f t="shared" si="54"/>
        <v>0</v>
      </c>
      <c r="U36" s="20">
        <f t="shared" si="54"/>
        <v>0</v>
      </c>
      <c r="V36" s="20">
        <f t="shared" si="54"/>
        <v>0</v>
      </c>
      <c r="W36" s="20">
        <f t="shared" si="54"/>
        <v>0</v>
      </c>
      <c r="X36" s="20">
        <f t="shared" si="54"/>
        <v>0</v>
      </c>
      <c r="Y36" s="20">
        <f t="shared" si="54"/>
        <v>0</v>
      </c>
      <c r="Z36" s="20">
        <f t="shared" si="54"/>
        <v>0</v>
      </c>
      <c r="AA36" s="20">
        <f t="shared" si="54"/>
        <v>0</v>
      </c>
      <c r="AB36" s="20">
        <f t="shared" si="54"/>
        <v>0</v>
      </c>
      <c r="AC36" s="20">
        <f t="shared" si="54"/>
        <v>0</v>
      </c>
      <c r="AD36" s="20">
        <f t="shared" si="54"/>
        <v>0</v>
      </c>
      <c r="AE36" s="20">
        <f t="shared" si="54"/>
        <v>0</v>
      </c>
      <c r="AF36" s="20">
        <f t="shared" si="54"/>
        <v>0</v>
      </c>
      <c r="AG36" s="20">
        <f t="shared" si="54"/>
        <v>0</v>
      </c>
      <c r="AH36" s="20">
        <f t="shared" si="54"/>
        <v>0</v>
      </c>
      <c r="AI36" s="20">
        <f t="shared" si="54"/>
        <v>0</v>
      </c>
      <c r="AJ36" s="20">
        <f t="shared" si="54"/>
        <v>0</v>
      </c>
      <c r="AK36" s="20">
        <f t="shared" si="54"/>
        <v>0</v>
      </c>
      <c r="AL36" s="20">
        <f t="shared" si="54"/>
        <v>0</v>
      </c>
      <c r="AM36" s="20">
        <f t="shared" si="54"/>
        <v>0</v>
      </c>
      <c r="AN36" s="20">
        <f t="shared" si="54"/>
        <v>0</v>
      </c>
      <c r="AO36" s="20">
        <f t="shared" si="54"/>
        <v>0</v>
      </c>
      <c r="AP36" s="20">
        <f t="shared" si="54"/>
        <v>0</v>
      </c>
      <c r="AQ36" s="20">
        <f t="shared" si="54"/>
        <v>0</v>
      </c>
      <c r="AR36" s="20">
        <f t="shared" si="54"/>
        <v>0</v>
      </c>
      <c r="AS36" s="20">
        <f t="shared" si="54"/>
        <v>0</v>
      </c>
      <c r="AT36" s="20">
        <f t="shared" si="54"/>
        <v>0</v>
      </c>
      <c r="AU36" s="20">
        <f t="shared" si="54"/>
        <v>0</v>
      </c>
      <c r="AV36" s="20">
        <f t="shared" si="54"/>
        <v>0</v>
      </c>
      <c r="AW36" s="20">
        <f t="shared" si="54"/>
        <v>0</v>
      </c>
      <c r="AX36" s="20">
        <f t="shared" si="54"/>
        <v>0</v>
      </c>
      <c r="AY36" s="20">
        <f t="shared" si="54"/>
        <v>0</v>
      </c>
      <c r="AZ36" s="20">
        <f t="shared" si="54"/>
        <v>0</v>
      </c>
      <c r="BA36" s="20">
        <f t="shared" si="54"/>
        <v>0</v>
      </c>
      <c r="BB36" s="20">
        <f t="shared" si="54"/>
        <v>0</v>
      </c>
      <c r="BC36" s="20">
        <f t="shared" si="54"/>
        <v>0</v>
      </c>
      <c r="BD36" s="20">
        <f t="shared" si="54"/>
        <v>0</v>
      </c>
      <c r="BE36" s="20">
        <f t="shared" si="54"/>
        <v>0</v>
      </c>
      <c r="BF36" s="20">
        <f t="shared" si="54"/>
        <v>0</v>
      </c>
      <c r="BG36" s="20">
        <f t="shared" si="54"/>
        <v>0</v>
      </c>
      <c r="BH36" s="20">
        <f t="shared" si="54"/>
        <v>0</v>
      </c>
      <c r="BI36" s="20">
        <f t="shared" si="54"/>
        <v>0</v>
      </c>
      <c r="BJ36" s="20">
        <f t="shared" si="54"/>
        <v>0</v>
      </c>
      <c r="BK36" s="20">
        <f t="shared" si="54"/>
        <v>0</v>
      </c>
      <c r="BL36" s="20">
        <f t="shared" si="54"/>
        <v>0</v>
      </c>
      <c r="BM36" s="20">
        <f t="shared" si="54"/>
        <v>0</v>
      </c>
      <c r="BN36" s="20">
        <f t="shared" si="54"/>
        <v>0</v>
      </c>
      <c r="BO36" s="20">
        <f t="shared" si="54"/>
        <v>0</v>
      </c>
      <c r="BP36" s="20">
        <f t="shared" ref="BP36:EA36" si="55">BO90*BP132*BP167/360</f>
        <v>0</v>
      </c>
      <c r="BQ36" s="20">
        <f t="shared" si="55"/>
        <v>0</v>
      </c>
      <c r="BR36" s="20">
        <f t="shared" si="55"/>
        <v>0</v>
      </c>
      <c r="BS36" s="20">
        <f t="shared" si="55"/>
        <v>0</v>
      </c>
      <c r="BT36" s="20">
        <f t="shared" si="55"/>
        <v>0</v>
      </c>
      <c r="BU36" s="20">
        <f t="shared" si="55"/>
        <v>0</v>
      </c>
      <c r="BV36" s="20">
        <f t="shared" si="55"/>
        <v>0</v>
      </c>
      <c r="BW36" s="20">
        <f t="shared" si="55"/>
        <v>0</v>
      </c>
      <c r="BX36" s="20">
        <f t="shared" si="55"/>
        <v>0</v>
      </c>
      <c r="BY36" s="20">
        <f t="shared" si="55"/>
        <v>0</v>
      </c>
      <c r="BZ36" s="20">
        <f t="shared" si="55"/>
        <v>0</v>
      </c>
      <c r="CA36" s="20">
        <f t="shared" si="55"/>
        <v>0</v>
      </c>
      <c r="CB36" s="20">
        <f t="shared" si="55"/>
        <v>0</v>
      </c>
      <c r="CC36" s="20">
        <f t="shared" si="55"/>
        <v>0</v>
      </c>
      <c r="CD36" s="20">
        <f t="shared" si="55"/>
        <v>0</v>
      </c>
      <c r="CE36" s="20">
        <f t="shared" si="55"/>
        <v>0</v>
      </c>
      <c r="CF36" s="20">
        <f t="shared" si="55"/>
        <v>0</v>
      </c>
      <c r="CG36" s="20">
        <f t="shared" si="55"/>
        <v>0</v>
      </c>
      <c r="CH36" s="20">
        <f t="shared" si="55"/>
        <v>0</v>
      </c>
      <c r="CI36" s="20">
        <f t="shared" si="55"/>
        <v>0</v>
      </c>
      <c r="CJ36" s="20">
        <f t="shared" si="55"/>
        <v>0</v>
      </c>
      <c r="CK36" s="20">
        <f t="shared" si="55"/>
        <v>0</v>
      </c>
      <c r="CL36" s="20">
        <f t="shared" si="55"/>
        <v>0</v>
      </c>
      <c r="CM36" s="20">
        <f t="shared" si="55"/>
        <v>0</v>
      </c>
      <c r="CN36" s="20">
        <f t="shared" si="55"/>
        <v>0</v>
      </c>
      <c r="CO36" s="20">
        <f t="shared" si="55"/>
        <v>0</v>
      </c>
      <c r="CP36" s="20">
        <f t="shared" si="55"/>
        <v>0</v>
      </c>
      <c r="CQ36" s="20">
        <f t="shared" si="55"/>
        <v>0</v>
      </c>
      <c r="CR36" s="20">
        <f t="shared" si="55"/>
        <v>0</v>
      </c>
      <c r="CS36" s="20">
        <f t="shared" si="55"/>
        <v>0</v>
      </c>
      <c r="CT36" s="20">
        <f t="shared" si="55"/>
        <v>0</v>
      </c>
      <c r="CU36" s="20">
        <f t="shared" si="55"/>
        <v>0</v>
      </c>
      <c r="CV36" s="20">
        <f t="shared" si="55"/>
        <v>0</v>
      </c>
      <c r="CW36" s="20">
        <f t="shared" si="55"/>
        <v>0</v>
      </c>
      <c r="CX36" s="20">
        <f t="shared" si="55"/>
        <v>0</v>
      </c>
      <c r="CY36" s="20">
        <f t="shared" si="55"/>
        <v>0</v>
      </c>
      <c r="CZ36" s="20">
        <f t="shared" si="55"/>
        <v>0</v>
      </c>
      <c r="DA36" s="20">
        <f t="shared" si="55"/>
        <v>0</v>
      </c>
      <c r="DB36" s="20">
        <f t="shared" si="55"/>
        <v>0</v>
      </c>
      <c r="DC36" s="20">
        <f t="shared" si="55"/>
        <v>0</v>
      </c>
      <c r="DD36" s="20">
        <f t="shared" si="55"/>
        <v>0</v>
      </c>
      <c r="DE36" s="20">
        <f t="shared" si="55"/>
        <v>0</v>
      </c>
      <c r="DF36" s="20">
        <f t="shared" si="55"/>
        <v>0</v>
      </c>
      <c r="DG36" s="20">
        <f t="shared" si="55"/>
        <v>0</v>
      </c>
      <c r="DH36" s="20">
        <f t="shared" si="55"/>
        <v>0</v>
      </c>
      <c r="DI36" s="20">
        <f t="shared" si="55"/>
        <v>0</v>
      </c>
      <c r="DJ36" s="20">
        <f t="shared" si="55"/>
        <v>0</v>
      </c>
      <c r="DK36" s="20">
        <f t="shared" si="55"/>
        <v>0</v>
      </c>
      <c r="DL36" s="20">
        <f t="shared" si="55"/>
        <v>0</v>
      </c>
      <c r="DM36" s="20">
        <f t="shared" si="55"/>
        <v>0</v>
      </c>
      <c r="DN36" s="20">
        <f t="shared" si="55"/>
        <v>0</v>
      </c>
      <c r="DO36" s="20">
        <f t="shared" si="55"/>
        <v>0</v>
      </c>
      <c r="DP36" s="20">
        <f t="shared" si="55"/>
        <v>0</v>
      </c>
      <c r="DQ36" s="20">
        <f t="shared" si="55"/>
        <v>0</v>
      </c>
      <c r="DR36" s="20">
        <f t="shared" si="55"/>
        <v>0</v>
      </c>
      <c r="DS36" s="20">
        <f t="shared" si="55"/>
        <v>0</v>
      </c>
      <c r="DT36" s="20">
        <f t="shared" si="55"/>
        <v>0</v>
      </c>
      <c r="DU36" s="20">
        <f t="shared" si="55"/>
        <v>0</v>
      </c>
      <c r="DV36" s="20">
        <f t="shared" si="55"/>
        <v>0</v>
      </c>
      <c r="DW36" s="20">
        <f t="shared" si="55"/>
        <v>0</v>
      </c>
      <c r="DX36" s="20">
        <f t="shared" si="55"/>
        <v>0</v>
      </c>
      <c r="DY36" s="20">
        <f t="shared" si="55"/>
        <v>0</v>
      </c>
      <c r="DZ36" s="20">
        <f t="shared" si="55"/>
        <v>0</v>
      </c>
      <c r="EA36" s="20">
        <f t="shared" si="55"/>
        <v>0</v>
      </c>
      <c r="EB36" s="20">
        <f t="shared" ref="EB36:EO36" si="56">EA90*EB132*EB167/360</f>
        <v>0</v>
      </c>
      <c r="EC36" s="20">
        <f t="shared" si="56"/>
        <v>0</v>
      </c>
      <c r="ED36" s="20">
        <f t="shared" si="56"/>
        <v>0</v>
      </c>
      <c r="EE36" s="20">
        <f t="shared" si="56"/>
        <v>0</v>
      </c>
      <c r="EF36" s="20">
        <f t="shared" si="56"/>
        <v>0</v>
      </c>
      <c r="EG36" s="20">
        <f t="shared" si="56"/>
        <v>0</v>
      </c>
      <c r="EH36" s="20">
        <f t="shared" si="56"/>
        <v>0</v>
      </c>
      <c r="EI36" s="20">
        <f t="shared" si="56"/>
        <v>0</v>
      </c>
      <c r="EJ36" s="20">
        <f t="shared" si="56"/>
        <v>0</v>
      </c>
      <c r="EK36" s="20">
        <f t="shared" si="56"/>
        <v>0</v>
      </c>
      <c r="EL36" s="20">
        <f t="shared" si="56"/>
        <v>0</v>
      </c>
      <c r="EM36" s="20">
        <f t="shared" si="56"/>
        <v>0</v>
      </c>
      <c r="EN36" s="20">
        <f t="shared" si="56"/>
        <v>0</v>
      </c>
      <c r="EO36" s="20">
        <f t="shared" si="56"/>
        <v>0</v>
      </c>
      <c r="EP36" s="20"/>
      <c r="EQ36" s="21">
        <f>SUM(B36:M36)</f>
        <v>11575.447918166667</v>
      </c>
      <c r="ER36" s="21">
        <f>SUM(N36:Y36)</f>
        <v>0</v>
      </c>
      <c r="ES36" s="21">
        <f>SUM(Z36:AK36)</f>
        <v>0</v>
      </c>
      <c r="ET36" s="21">
        <f>SUM(AL36:AW36)</f>
        <v>0</v>
      </c>
      <c r="EU36" s="21">
        <f>SUM(AX36:BI36)</f>
        <v>0</v>
      </c>
      <c r="EV36" s="21">
        <f>SUM(BJ36:BU36)</f>
        <v>0</v>
      </c>
      <c r="EW36" s="21">
        <f>SUM(BV36:CG36)</f>
        <v>0</v>
      </c>
      <c r="EX36" s="21">
        <f>SUM(CH36:CS36)</f>
        <v>0</v>
      </c>
      <c r="EY36" s="21">
        <f>SUM(CT36:DE36)</f>
        <v>0</v>
      </c>
      <c r="EZ36" s="21">
        <f>SUM(DF36:DQ36)</f>
        <v>0</v>
      </c>
      <c r="FA36" s="21">
        <f>SUM(DR36:EC36)</f>
        <v>0</v>
      </c>
      <c r="FB36" s="21">
        <f>SUM(ED36:EO36)</f>
        <v>0</v>
      </c>
      <c r="FD36" s="9"/>
      <c r="FE36" s="9"/>
      <c r="FQ36" s="9"/>
    </row>
    <row r="37" spans="1:173" ht="13.5" thickBot="1">
      <c r="A37" s="30" t="s">
        <v>30</v>
      </c>
      <c r="B37" s="45">
        <f t="shared" ref="B37:BM37" si="57">SUM(B35:B36)</f>
        <v>7191.6971516666672</v>
      </c>
      <c r="C37" s="45">
        <f t="shared" si="57"/>
        <v>6785.5091664166666</v>
      </c>
      <c r="D37" s="45">
        <f t="shared" si="57"/>
        <v>6377.5314940833332</v>
      </c>
      <c r="E37" s="45">
        <f t="shared" si="57"/>
        <v>5536.7034624166663</v>
      </c>
      <c r="F37" s="45">
        <f t="shared" si="57"/>
        <v>5125.1208754999998</v>
      </c>
      <c r="G37" s="45">
        <f t="shared" si="57"/>
        <v>4711.7239067499995</v>
      </c>
      <c r="H37" s="45">
        <f t="shared" si="57"/>
        <v>4296.5045329999994</v>
      </c>
      <c r="I37" s="45">
        <f t="shared" si="57"/>
        <v>3879.4553041666663</v>
      </c>
      <c r="J37" s="45">
        <f t="shared" si="57"/>
        <v>3879.4553041666663</v>
      </c>
      <c r="K37" s="45">
        <f t="shared" si="57"/>
        <v>3448.4034566666674</v>
      </c>
      <c r="L37" s="45">
        <f t="shared" si="57"/>
        <v>3448.4034566666674</v>
      </c>
      <c r="M37" s="45">
        <f t="shared" si="57"/>
        <v>3448.4034566666674</v>
      </c>
      <c r="N37" s="45">
        <f t="shared" si="57"/>
        <v>3448.4034566666674</v>
      </c>
      <c r="O37" s="45">
        <f t="shared" si="57"/>
        <v>3448.4034566666674</v>
      </c>
      <c r="P37" s="45">
        <f t="shared" si="57"/>
        <v>3448.4034566666674</v>
      </c>
      <c r="Q37" s="45">
        <f t="shared" si="57"/>
        <v>3017.351609166667</v>
      </c>
      <c r="R37" s="45">
        <f t="shared" si="57"/>
        <v>3017.351609166667</v>
      </c>
      <c r="S37" s="45">
        <f t="shared" si="57"/>
        <v>3017.351609166667</v>
      </c>
      <c r="T37" s="45">
        <f t="shared" si="57"/>
        <v>3017.351609166667</v>
      </c>
      <c r="U37" s="45">
        <f t="shared" si="57"/>
        <v>3017.351609166667</v>
      </c>
      <c r="V37" s="45">
        <f t="shared" si="57"/>
        <v>3017.351609166667</v>
      </c>
      <c r="W37" s="45">
        <f t="shared" si="57"/>
        <v>2586.2997616666667</v>
      </c>
      <c r="X37" s="45">
        <f t="shared" si="57"/>
        <v>2586.2997616666667</v>
      </c>
      <c r="Y37" s="45">
        <f t="shared" si="57"/>
        <v>2586.2997616666667</v>
      </c>
      <c r="Z37" s="45">
        <f t="shared" si="57"/>
        <v>2586.2997616666667</v>
      </c>
      <c r="AA37" s="45">
        <f t="shared" si="57"/>
        <v>2586.2997616666667</v>
      </c>
      <c r="AB37" s="45">
        <f t="shared" si="57"/>
        <v>2586.2997616666667</v>
      </c>
      <c r="AC37" s="45">
        <f t="shared" si="57"/>
        <v>2155.2479141666672</v>
      </c>
      <c r="AD37" s="45">
        <f t="shared" si="57"/>
        <v>2155.2479141666672</v>
      </c>
      <c r="AE37" s="45">
        <f t="shared" si="57"/>
        <v>2155.2479141666672</v>
      </c>
      <c r="AF37" s="45">
        <f t="shared" si="57"/>
        <v>2155.2479141666672</v>
      </c>
      <c r="AG37" s="45">
        <f t="shared" si="57"/>
        <v>2155.2479141666672</v>
      </c>
      <c r="AH37" s="45">
        <f t="shared" si="57"/>
        <v>2155.2479141666672</v>
      </c>
      <c r="AI37" s="45">
        <f t="shared" si="57"/>
        <v>1724.1960666666671</v>
      </c>
      <c r="AJ37" s="45">
        <f t="shared" si="57"/>
        <v>1724.1960666666671</v>
      </c>
      <c r="AK37" s="45">
        <f t="shared" si="57"/>
        <v>1724.1960666666671</v>
      </c>
      <c r="AL37" s="45">
        <f t="shared" si="57"/>
        <v>1724.1960666666671</v>
      </c>
      <c r="AM37" s="45">
        <f t="shared" si="57"/>
        <v>1724.1960666666671</v>
      </c>
      <c r="AN37" s="45">
        <f t="shared" si="57"/>
        <v>1724.1960666666671</v>
      </c>
      <c r="AO37" s="45">
        <f t="shared" si="57"/>
        <v>1293.1442191666672</v>
      </c>
      <c r="AP37" s="45">
        <f t="shared" si="57"/>
        <v>1293.1442191666672</v>
      </c>
      <c r="AQ37" s="45">
        <f t="shared" si="57"/>
        <v>1293.1442191666672</v>
      </c>
      <c r="AR37" s="45">
        <f t="shared" si="57"/>
        <v>1293.1442191666672</v>
      </c>
      <c r="AS37" s="45">
        <f t="shared" si="57"/>
        <v>1293.1442191666672</v>
      </c>
      <c r="AT37" s="45">
        <f t="shared" si="57"/>
        <v>1293.1442191666672</v>
      </c>
      <c r="AU37" s="45">
        <f t="shared" si="57"/>
        <v>862.0923716666673</v>
      </c>
      <c r="AV37" s="45">
        <f t="shared" si="57"/>
        <v>862.0923716666673</v>
      </c>
      <c r="AW37" s="45">
        <f t="shared" si="57"/>
        <v>862.0923716666673</v>
      </c>
      <c r="AX37" s="45">
        <f t="shared" si="57"/>
        <v>862.0923716666673</v>
      </c>
      <c r="AY37" s="45">
        <f t="shared" si="57"/>
        <v>862.0923716666673</v>
      </c>
      <c r="AZ37" s="45">
        <f t="shared" si="57"/>
        <v>862.0923716666673</v>
      </c>
      <c r="BA37" s="45">
        <f t="shared" si="57"/>
        <v>431.04052416666747</v>
      </c>
      <c r="BB37" s="45">
        <f t="shared" si="57"/>
        <v>431.04052416666747</v>
      </c>
      <c r="BC37" s="45">
        <f t="shared" si="57"/>
        <v>431.04052416666747</v>
      </c>
      <c r="BD37" s="45">
        <f t="shared" si="57"/>
        <v>431.04052416666747</v>
      </c>
      <c r="BE37" s="45">
        <f t="shared" si="57"/>
        <v>431.04052416666747</v>
      </c>
      <c r="BF37" s="45">
        <f t="shared" si="57"/>
        <v>431.04052416666747</v>
      </c>
      <c r="BG37" s="45">
        <f t="shared" si="57"/>
        <v>0</v>
      </c>
      <c r="BH37" s="45">
        <f t="shared" si="57"/>
        <v>0</v>
      </c>
      <c r="BI37" s="45">
        <f t="shared" si="57"/>
        <v>0</v>
      </c>
      <c r="BJ37" s="45">
        <f t="shared" si="57"/>
        <v>0</v>
      </c>
      <c r="BK37" s="45">
        <f t="shared" si="57"/>
        <v>0</v>
      </c>
      <c r="BL37" s="45">
        <f t="shared" si="57"/>
        <v>0</v>
      </c>
      <c r="BM37" s="45">
        <f t="shared" si="57"/>
        <v>0</v>
      </c>
      <c r="BN37" s="45">
        <f t="shared" ref="BN37:DY37" si="58">SUM(BN35:BN36)</f>
        <v>0</v>
      </c>
      <c r="BO37" s="45">
        <f t="shared" si="58"/>
        <v>0</v>
      </c>
      <c r="BP37" s="45">
        <f t="shared" si="58"/>
        <v>0</v>
      </c>
      <c r="BQ37" s="45">
        <f t="shared" si="58"/>
        <v>0</v>
      </c>
      <c r="BR37" s="45">
        <f t="shared" si="58"/>
        <v>0</v>
      </c>
      <c r="BS37" s="45">
        <f t="shared" si="58"/>
        <v>0</v>
      </c>
      <c r="BT37" s="45">
        <f t="shared" si="58"/>
        <v>0</v>
      </c>
      <c r="BU37" s="45">
        <f t="shared" si="58"/>
        <v>0</v>
      </c>
      <c r="BV37" s="45">
        <f t="shared" si="58"/>
        <v>0</v>
      </c>
      <c r="BW37" s="45">
        <f t="shared" si="58"/>
        <v>0</v>
      </c>
      <c r="BX37" s="45">
        <f t="shared" si="58"/>
        <v>0</v>
      </c>
      <c r="BY37" s="45">
        <f t="shared" si="58"/>
        <v>0</v>
      </c>
      <c r="BZ37" s="45">
        <f t="shared" si="58"/>
        <v>0</v>
      </c>
      <c r="CA37" s="45">
        <f t="shared" si="58"/>
        <v>0</v>
      </c>
      <c r="CB37" s="45">
        <f t="shared" si="58"/>
        <v>0</v>
      </c>
      <c r="CC37" s="45">
        <f t="shared" si="58"/>
        <v>0</v>
      </c>
      <c r="CD37" s="45">
        <f t="shared" si="58"/>
        <v>0</v>
      </c>
      <c r="CE37" s="45">
        <f t="shared" si="58"/>
        <v>0</v>
      </c>
      <c r="CF37" s="45">
        <f t="shared" si="58"/>
        <v>0</v>
      </c>
      <c r="CG37" s="45">
        <f t="shared" si="58"/>
        <v>0</v>
      </c>
      <c r="CH37" s="45">
        <f t="shared" si="58"/>
        <v>0</v>
      </c>
      <c r="CI37" s="45">
        <f t="shared" si="58"/>
        <v>0</v>
      </c>
      <c r="CJ37" s="45">
        <f t="shared" si="58"/>
        <v>0</v>
      </c>
      <c r="CK37" s="45">
        <f t="shared" si="58"/>
        <v>0</v>
      </c>
      <c r="CL37" s="45">
        <f t="shared" si="58"/>
        <v>0</v>
      </c>
      <c r="CM37" s="45">
        <f t="shared" si="58"/>
        <v>0</v>
      </c>
      <c r="CN37" s="45">
        <f t="shared" si="58"/>
        <v>0</v>
      </c>
      <c r="CO37" s="45">
        <f t="shared" si="58"/>
        <v>0</v>
      </c>
      <c r="CP37" s="45">
        <f t="shared" si="58"/>
        <v>0</v>
      </c>
      <c r="CQ37" s="45">
        <f t="shared" si="58"/>
        <v>0</v>
      </c>
      <c r="CR37" s="45">
        <f t="shared" si="58"/>
        <v>0</v>
      </c>
      <c r="CS37" s="45">
        <f t="shared" si="58"/>
        <v>0</v>
      </c>
      <c r="CT37" s="45">
        <f t="shared" si="58"/>
        <v>0</v>
      </c>
      <c r="CU37" s="45">
        <f t="shared" si="58"/>
        <v>0</v>
      </c>
      <c r="CV37" s="45">
        <f t="shared" si="58"/>
        <v>0</v>
      </c>
      <c r="CW37" s="45">
        <f t="shared" si="58"/>
        <v>0</v>
      </c>
      <c r="CX37" s="45">
        <f t="shared" si="58"/>
        <v>0</v>
      </c>
      <c r="CY37" s="45">
        <f t="shared" si="58"/>
        <v>0</v>
      </c>
      <c r="CZ37" s="45">
        <f t="shared" si="58"/>
        <v>0</v>
      </c>
      <c r="DA37" s="45">
        <f t="shared" si="58"/>
        <v>0</v>
      </c>
      <c r="DB37" s="45">
        <f t="shared" si="58"/>
        <v>0</v>
      </c>
      <c r="DC37" s="45">
        <f t="shared" si="58"/>
        <v>0</v>
      </c>
      <c r="DD37" s="45">
        <f t="shared" si="58"/>
        <v>0</v>
      </c>
      <c r="DE37" s="45">
        <f t="shared" si="58"/>
        <v>0</v>
      </c>
      <c r="DF37" s="45">
        <f t="shared" si="58"/>
        <v>0</v>
      </c>
      <c r="DG37" s="45">
        <f t="shared" si="58"/>
        <v>0</v>
      </c>
      <c r="DH37" s="45">
        <f t="shared" si="58"/>
        <v>0</v>
      </c>
      <c r="DI37" s="45">
        <f t="shared" si="58"/>
        <v>0</v>
      </c>
      <c r="DJ37" s="45">
        <f t="shared" si="58"/>
        <v>0</v>
      </c>
      <c r="DK37" s="45">
        <f t="shared" si="58"/>
        <v>0</v>
      </c>
      <c r="DL37" s="45">
        <f t="shared" si="58"/>
        <v>0</v>
      </c>
      <c r="DM37" s="45">
        <f t="shared" si="58"/>
        <v>0</v>
      </c>
      <c r="DN37" s="45">
        <f t="shared" si="58"/>
        <v>0</v>
      </c>
      <c r="DO37" s="45">
        <f t="shared" si="58"/>
        <v>0</v>
      </c>
      <c r="DP37" s="45">
        <f t="shared" si="58"/>
        <v>0</v>
      </c>
      <c r="DQ37" s="45">
        <f t="shared" si="58"/>
        <v>0</v>
      </c>
      <c r="DR37" s="45">
        <f t="shared" si="58"/>
        <v>0</v>
      </c>
      <c r="DS37" s="45">
        <f t="shared" si="58"/>
        <v>0</v>
      </c>
      <c r="DT37" s="45">
        <f t="shared" si="58"/>
        <v>0</v>
      </c>
      <c r="DU37" s="45">
        <f t="shared" si="58"/>
        <v>0</v>
      </c>
      <c r="DV37" s="45">
        <f t="shared" si="58"/>
        <v>0</v>
      </c>
      <c r="DW37" s="45">
        <f t="shared" si="58"/>
        <v>0</v>
      </c>
      <c r="DX37" s="45">
        <f t="shared" si="58"/>
        <v>0</v>
      </c>
      <c r="DY37" s="45">
        <f t="shared" si="58"/>
        <v>0</v>
      </c>
      <c r="DZ37" s="45">
        <f t="shared" ref="DZ37:EO37" si="59">SUM(DZ35:DZ36)</f>
        <v>0</v>
      </c>
      <c r="EA37" s="45">
        <f t="shared" si="59"/>
        <v>0</v>
      </c>
      <c r="EB37" s="45">
        <f t="shared" si="59"/>
        <v>0</v>
      </c>
      <c r="EC37" s="45">
        <f t="shared" si="59"/>
        <v>0</v>
      </c>
      <c r="ED37" s="45">
        <f t="shared" si="59"/>
        <v>0</v>
      </c>
      <c r="EE37" s="45">
        <f t="shared" si="59"/>
        <v>0</v>
      </c>
      <c r="EF37" s="45">
        <f t="shared" si="59"/>
        <v>0</v>
      </c>
      <c r="EG37" s="45">
        <f t="shared" si="59"/>
        <v>0</v>
      </c>
      <c r="EH37" s="45">
        <f t="shared" si="59"/>
        <v>0</v>
      </c>
      <c r="EI37" s="45">
        <f t="shared" si="59"/>
        <v>0</v>
      </c>
      <c r="EJ37" s="45">
        <f t="shared" si="59"/>
        <v>0</v>
      </c>
      <c r="EK37" s="45">
        <f t="shared" si="59"/>
        <v>0</v>
      </c>
      <c r="EL37" s="45">
        <f t="shared" si="59"/>
        <v>0</v>
      </c>
      <c r="EM37" s="45">
        <f t="shared" si="59"/>
        <v>0</v>
      </c>
      <c r="EN37" s="45">
        <f t="shared" si="59"/>
        <v>0</v>
      </c>
      <c r="EO37" s="45">
        <f t="shared" si="59"/>
        <v>0</v>
      </c>
      <c r="EP37" s="45"/>
      <c r="EQ37" s="33">
        <f t="shared" ref="EQ37:EX37" si="60">SUM(EQ35:EQ36)</f>
        <v>58128.911568166666</v>
      </c>
      <c r="ER37" s="33">
        <f t="shared" si="60"/>
        <v>36208.219310000008</v>
      </c>
      <c r="ES37" s="33">
        <f t="shared" si="60"/>
        <v>25862.974969999999</v>
      </c>
      <c r="ET37" s="33">
        <f t="shared" si="60"/>
        <v>15517.730630000005</v>
      </c>
      <c r="EU37" s="33">
        <f t="shared" si="60"/>
        <v>5172.5202600000075</v>
      </c>
      <c r="EV37" s="33">
        <f t="shared" si="60"/>
        <v>0</v>
      </c>
      <c r="EW37" s="33">
        <f t="shared" si="60"/>
        <v>0</v>
      </c>
      <c r="EX37" s="33">
        <f t="shared" si="60"/>
        <v>0</v>
      </c>
      <c r="EY37" s="33">
        <f>SUM(EY35:EY36)</f>
        <v>0</v>
      </c>
      <c r="EZ37" s="33">
        <f>SUM(EZ35:EZ36)</f>
        <v>0</v>
      </c>
      <c r="FA37" s="33">
        <f>SUM(FA35:FA36)</f>
        <v>0</v>
      </c>
      <c r="FB37" s="33">
        <f>SUM(FB35:FB36)</f>
        <v>0</v>
      </c>
      <c r="FD37" s="9"/>
      <c r="FE37" s="9"/>
      <c r="FQ37" s="9"/>
    </row>
    <row r="38" spans="1:173" ht="13.5" thickTop="1">
      <c r="A38" s="26"/>
      <c r="B38" s="2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7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D38" s="9"/>
      <c r="FE38" s="9"/>
      <c r="FQ38" s="9"/>
    </row>
    <row r="39" spans="1:173">
      <c r="A39" s="36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D39" s="9"/>
      <c r="FE39" s="9"/>
      <c r="FQ39" s="9"/>
    </row>
    <row r="40" spans="1:173" ht="13.5" thickBot="1">
      <c r="A40" s="30" t="s">
        <v>40</v>
      </c>
      <c r="B40" s="47">
        <f t="shared" ref="B40:BM40" si="61">+B32+B37</f>
        <v>9907135.9304850008</v>
      </c>
      <c r="C40" s="47">
        <f t="shared" si="61"/>
        <v>9906729.7424997501</v>
      </c>
      <c r="D40" s="47">
        <f t="shared" si="61"/>
        <v>9906321.7648274172</v>
      </c>
      <c r="E40" s="47">
        <f t="shared" si="61"/>
        <v>9905480.9367957506</v>
      </c>
      <c r="F40" s="47">
        <f t="shared" si="61"/>
        <v>9905069.3542088345</v>
      </c>
      <c r="G40" s="47">
        <f t="shared" si="61"/>
        <v>12773405.957240084</v>
      </c>
      <c r="H40" s="47">
        <f t="shared" si="61"/>
        <v>13091740.737866335</v>
      </c>
      <c r="I40" s="47">
        <f t="shared" si="61"/>
        <v>11757990.355304167</v>
      </c>
      <c r="J40" s="47">
        <f t="shared" si="61"/>
        <v>11757990.355304167</v>
      </c>
      <c r="K40" s="47">
        <f t="shared" si="61"/>
        <v>11757559.303456668</v>
      </c>
      <c r="L40" s="47">
        <f t="shared" si="61"/>
        <v>11757559.303456668</v>
      </c>
      <c r="M40" s="47">
        <f t="shared" si="61"/>
        <v>11757559.303456668</v>
      </c>
      <c r="N40" s="47">
        <f t="shared" si="61"/>
        <v>11757559.303456668</v>
      </c>
      <c r="O40" s="47">
        <f t="shared" si="61"/>
        <v>11757559.303456668</v>
      </c>
      <c r="P40" s="47">
        <f t="shared" si="61"/>
        <v>11757559.303456668</v>
      </c>
      <c r="Q40" s="47">
        <f t="shared" si="61"/>
        <v>11757128.251609167</v>
      </c>
      <c r="R40" s="47">
        <f t="shared" si="61"/>
        <v>11757128.251609167</v>
      </c>
      <c r="S40" s="47">
        <f t="shared" si="61"/>
        <v>11757128.251609167</v>
      </c>
      <c r="T40" s="47">
        <f t="shared" si="61"/>
        <v>11757128.251609167</v>
      </c>
      <c r="U40" s="47">
        <f t="shared" si="61"/>
        <v>11757128.251609167</v>
      </c>
      <c r="V40" s="47">
        <f t="shared" si="61"/>
        <v>11757128.251609167</v>
      </c>
      <c r="W40" s="47">
        <f t="shared" si="61"/>
        <v>11756697.199761666</v>
      </c>
      <c r="X40" s="47">
        <f t="shared" si="61"/>
        <v>11756697.199761666</v>
      </c>
      <c r="Y40" s="47">
        <f t="shared" si="61"/>
        <v>11756697.199761666</v>
      </c>
      <c r="Z40" s="47">
        <f t="shared" si="61"/>
        <v>11756697.199761666</v>
      </c>
      <c r="AA40" s="47">
        <f t="shared" si="61"/>
        <v>11756697.199761666</v>
      </c>
      <c r="AB40" s="47">
        <f t="shared" si="61"/>
        <v>11756697.199761666</v>
      </c>
      <c r="AC40" s="47">
        <f t="shared" si="61"/>
        <v>11756266.147914167</v>
      </c>
      <c r="AD40" s="47">
        <f t="shared" si="61"/>
        <v>11756266.147914167</v>
      </c>
      <c r="AE40" s="47">
        <f t="shared" si="61"/>
        <v>11756266.147914167</v>
      </c>
      <c r="AF40" s="47">
        <f t="shared" si="61"/>
        <v>11710982.814580834</v>
      </c>
      <c r="AG40" s="47">
        <f t="shared" si="61"/>
        <v>10628495.314580834</v>
      </c>
      <c r="AH40" s="47">
        <f t="shared" si="61"/>
        <v>10469641.147914167</v>
      </c>
      <c r="AI40" s="47">
        <f t="shared" si="61"/>
        <v>11385876.762733335</v>
      </c>
      <c r="AJ40" s="47">
        <f t="shared" si="61"/>
        <v>11385876.762733335</v>
      </c>
      <c r="AK40" s="47">
        <f t="shared" si="61"/>
        <v>11385876.762733335</v>
      </c>
      <c r="AL40" s="47">
        <f t="shared" si="61"/>
        <v>11385876.762733335</v>
      </c>
      <c r="AM40" s="47">
        <f t="shared" si="61"/>
        <v>11385876.762733335</v>
      </c>
      <c r="AN40" s="47">
        <f t="shared" si="61"/>
        <v>11385876.762733335</v>
      </c>
      <c r="AO40" s="47">
        <f t="shared" si="61"/>
        <v>11366251.477552501</v>
      </c>
      <c r="AP40" s="47">
        <f t="shared" si="61"/>
        <v>11366251.477552501</v>
      </c>
      <c r="AQ40" s="47">
        <f t="shared" si="61"/>
        <v>11366251.477552501</v>
      </c>
      <c r="AR40" s="47">
        <f t="shared" si="61"/>
        <v>11366251.477552501</v>
      </c>
      <c r="AS40" s="47">
        <f t="shared" si="61"/>
        <v>11366251.477552501</v>
      </c>
      <c r="AT40" s="47">
        <f t="shared" si="61"/>
        <v>11366251.477552501</v>
      </c>
      <c r="AU40" s="47">
        <f t="shared" si="61"/>
        <v>11365820.425705001</v>
      </c>
      <c r="AV40" s="47">
        <f t="shared" si="61"/>
        <v>11259049.592371669</v>
      </c>
      <c r="AW40" s="47">
        <f t="shared" si="61"/>
        <v>10298112.092371669</v>
      </c>
      <c r="AX40" s="47">
        <f t="shared" si="61"/>
        <v>10298112.092371669</v>
      </c>
      <c r="AY40" s="47">
        <f t="shared" si="61"/>
        <v>10298112.092371669</v>
      </c>
      <c r="AZ40" s="47">
        <f t="shared" si="61"/>
        <v>10298112.092371669</v>
      </c>
      <c r="BA40" s="47">
        <f t="shared" si="61"/>
        <v>11301713.298588684</v>
      </c>
      <c r="BB40" s="47">
        <f t="shared" si="61"/>
        <v>12026847.707190836</v>
      </c>
      <c r="BC40" s="47">
        <f t="shared" si="61"/>
        <v>12026847.707190834</v>
      </c>
      <c r="BD40" s="47">
        <f t="shared" si="61"/>
        <v>12026847.707190836</v>
      </c>
      <c r="BE40" s="47">
        <f t="shared" si="61"/>
        <v>12026847.707190834</v>
      </c>
      <c r="BF40" s="47">
        <f t="shared" si="61"/>
        <v>12026847.707190836</v>
      </c>
      <c r="BG40" s="47">
        <f t="shared" si="61"/>
        <v>12026416.666666668</v>
      </c>
      <c r="BH40" s="47">
        <f t="shared" si="61"/>
        <v>12026416.666666668</v>
      </c>
      <c r="BI40" s="47">
        <f t="shared" si="61"/>
        <v>12026416.66666667</v>
      </c>
      <c r="BJ40" s="47">
        <f t="shared" si="61"/>
        <v>12026416.666666668</v>
      </c>
      <c r="BK40" s="47">
        <f t="shared" si="61"/>
        <v>12026416.66666667</v>
      </c>
      <c r="BL40" s="47">
        <f t="shared" si="61"/>
        <v>12026416.666666668</v>
      </c>
      <c r="BM40" s="47">
        <f t="shared" si="61"/>
        <v>12026416.666666668</v>
      </c>
      <c r="BN40" s="47">
        <f t="shared" ref="BN40:DY40" si="62">+BN32+BN37</f>
        <v>12026416.66666667</v>
      </c>
      <c r="BO40" s="47">
        <f t="shared" si="62"/>
        <v>12026416.666666668</v>
      </c>
      <c r="BP40" s="47">
        <f t="shared" si="62"/>
        <v>12026416.66666667</v>
      </c>
      <c r="BQ40" s="47">
        <f t="shared" si="62"/>
        <v>12026416.666666668</v>
      </c>
      <c r="BR40" s="47">
        <f t="shared" si="62"/>
        <v>12026416.66666667</v>
      </c>
      <c r="BS40" s="47">
        <f t="shared" si="62"/>
        <v>12026416.666666668</v>
      </c>
      <c r="BT40" s="47">
        <f t="shared" si="62"/>
        <v>12026416.666666668</v>
      </c>
      <c r="BU40" s="47">
        <f t="shared" si="62"/>
        <v>12026416.66666667</v>
      </c>
      <c r="BV40" s="47">
        <f t="shared" si="62"/>
        <v>11868956.989247313</v>
      </c>
      <c r="BW40" s="47">
        <f t="shared" si="62"/>
        <v>11682666.666666666</v>
      </c>
      <c r="BX40" s="47">
        <f t="shared" si="62"/>
        <v>11682666.666666664</v>
      </c>
      <c r="BY40" s="47">
        <f t="shared" si="62"/>
        <v>11682666.666666664</v>
      </c>
      <c r="BZ40" s="47">
        <f t="shared" si="62"/>
        <v>11682666.666666668</v>
      </c>
      <c r="CA40" s="47">
        <f t="shared" si="62"/>
        <v>11682666.666666664</v>
      </c>
      <c r="CB40" s="47">
        <f t="shared" si="62"/>
        <v>11682666.666666666</v>
      </c>
      <c r="CC40" s="47">
        <f t="shared" si="62"/>
        <v>11682666.666666664</v>
      </c>
      <c r="CD40" s="47">
        <f t="shared" si="62"/>
        <v>11682666.666666666</v>
      </c>
      <c r="CE40" s="47">
        <f t="shared" si="62"/>
        <v>11682666.666666664</v>
      </c>
      <c r="CF40" s="47">
        <f t="shared" si="62"/>
        <v>11682666.666666664</v>
      </c>
      <c r="CG40" s="47">
        <f t="shared" si="62"/>
        <v>11682666.666666666</v>
      </c>
      <c r="CH40" s="47">
        <f t="shared" si="62"/>
        <v>11682666.666666664</v>
      </c>
      <c r="CI40" s="47">
        <f t="shared" si="62"/>
        <v>11682666.666666666</v>
      </c>
      <c r="CJ40" s="47">
        <f t="shared" si="62"/>
        <v>11682666.666666664</v>
      </c>
      <c r="CK40" s="47">
        <f t="shared" si="62"/>
        <v>11682666.666666664</v>
      </c>
      <c r="CL40" s="47">
        <f t="shared" si="62"/>
        <v>11682666.666666668</v>
      </c>
      <c r="CM40" s="47">
        <f t="shared" si="62"/>
        <v>11682666.666666664</v>
      </c>
      <c r="CN40" s="47">
        <f t="shared" si="62"/>
        <v>11682666.666666666</v>
      </c>
      <c r="CO40" s="47">
        <f t="shared" si="62"/>
        <v>11682666.666666664</v>
      </c>
      <c r="CP40" s="47">
        <f t="shared" si="62"/>
        <v>11682666.666666666</v>
      </c>
      <c r="CQ40" s="47">
        <f t="shared" si="62"/>
        <v>11682666.666666664</v>
      </c>
      <c r="CR40" s="47">
        <f t="shared" si="62"/>
        <v>11682666.666666664</v>
      </c>
      <c r="CS40" s="47">
        <f t="shared" si="62"/>
        <v>11682666.666666666</v>
      </c>
      <c r="CT40" s="47">
        <f t="shared" si="62"/>
        <v>11682666.666666664</v>
      </c>
      <c r="CU40" s="47">
        <f t="shared" si="62"/>
        <v>11682666.666666666</v>
      </c>
      <c r="CV40" s="47">
        <f t="shared" si="62"/>
        <v>11682666.666666664</v>
      </c>
      <c r="CW40" s="47">
        <f t="shared" si="62"/>
        <v>11682666.666666664</v>
      </c>
      <c r="CX40" s="47">
        <f t="shared" si="62"/>
        <v>11682666.666666668</v>
      </c>
      <c r="CY40" s="47">
        <f t="shared" si="62"/>
        <v>11682666.666666664</v>
      </c>
      <c r="CZ40" s="47">
        <f t="shared" si="62"/>
        <v>11682666.666666666</v>
      </c>
      <c r="DA40" s="47">
        <f t="shared" si="62"/>
        <v>11682666.666666664</v>
      </c>
      <c r="DB40" s="47">
        <f t="shared" si="62"/>
        <v>11538986.111111108</v>
      </c>
      <c r="DC40" s="47">
        <f t="shared" si="62"/>
        <v>11330583.333333336</v>
      </c>
      <c r="DD40" s="47">
        <f t="shared" si="62"/>
        <v>11330583.333333336</v>
      </c>
      <c r="DE40" s="47">
        <f t="shared" si="62"/>
        <v>11330583.333333332</v>
      </c>
      <c r="DF40" s="47">
        <f t="shared" si="62"/>
        <v>11330583.333333336</v>
      </c>
      <c r="DG40" s="47">
        <f t="shared" si="62"/>
        <v>11330583.333333332</v>
      </c>
      <c r="DH40" s="47">
        <f t="shared" si="62"/>
        <v>11330583.333333336</v>
      </c>
      <c r="DI40" s="47">
        <f t="shared" si="62"/>
        <v>11330583.333333336</v>
      </c>
      <c r="DJ40" s="47">
        <f t="shared" si="62"/>
        <v>11330583.333333334</v>
      </c>
      <c r="DK40" s="47">
        <f t="shared" si="62"/>
        <v>11330583.333333336</v>
      </c>
      <c r="DL40" s="47">
        <f t="shared" si="62"/>
        <v>11330583.333333332</v>
      </c>
      <c r="DM40" s="47">
        <f t="shared" si="62"/>
        <v>11330583.333333336</v>
      </c>
      <c r="DN40" s="47">
        <f t="shared" si="62"/>
        <v>11330583.333333332</v>
      </c>
      <c r="DO40" s="47">
        <f t="shared" si="62"/>
        <v>11330583.333333336</v>
      </c>
      <c r="DP40" s="47">
        <f t="shared" si="62"/>
        <v>11330583.333333336</v>
      </c>
      <c r="DQ40" s="47">
        <f t="shared" si="62"/>
        <v>11330583.333333332</v>
      </c>
      <c r="DR40" s="47">
        <f t="shared" si="62"/>
        <v>11330583.333333336</v>
      </c>
      <c r="DS40" s="47">
        <f t="shared" si="62"/>
        <v>11330583.333333332</v>
      </c>
      <c r="DT40" s="47">
        <f t="shared" si="62"/>
        <v>11330583.333333336</v>
      </c>
      <c r="DU40" s="47">
        <f t="shared" si="62"/>
        <v>11330583.333333336</v>
      </c>
      <c r="DV40" s="47">
        <f t="shared" si="62"/>
        <v>11330583.333333334</v>
      </c>
      <c r="DW40" s="47">
        <f t="shared" si="62"/>
        <v>10779199.910394266</v>
      </c>
      <c r="DX40" s="47">
        <f t="shared" si="62"/>
        <v>10043869.444444442</v>
      </c>
      <c r="DY40" s="47">
        <f t="shared" si="62"/>
        <v>10043869.444444446</v>
      </c>
      <c r="DZ40" s="47">
        <f t="shared" ref="DZ40:EO40" si="63">+DZ32+DZ37</f>
        <v>10043869.444444442</v>
      </c>
      <c r="EA40" s="47">
        <f t="shared" si="63"/>
        <v>10043869.444444446</v>
      </c>
      <c r="EB40" s="47">
        <f t="shared" si="63"/>
        <v>10043869.444444446</v>
      </c>
      <c r="EC40" s="47">
        <f t="shared" si="63"/>
        <v>10043869.444444442</v>
      </c>
      <c r="ED40" s="47">
        <f t="shared" si="63"/>
        <v>10043869.444444446</v>
      </c>
      <c r="EE40" s="47">
        <f t="shared" si="63"/>
        <v>10043869.444444442</v>
      </c>
      <c r="EF40" s="47">
        <f t="shared" si="63"/>
        <v>10043869.444444446</v>
      </c>
      <c r="EG40" s="47">
        <f t="shared" si="63"/>
        <v>10043869.444444446</v>
      </c>
      <c r="EH40" s="47">
        <f t="shared" si="63"/>
        <v>10043869.444444446</v>
      </c>
      <c r="EI40" s="47">
        <f t="shared" si="63"/>
        <v>10043869.444444446</v>
      </c>
      <c r="EJ40" s="47">
        <f t="shared" si="63"/>
        <v>10043869.444444442</v>
      </c>
      <c r="EK40" s="47">
        <f t="shared" si="63"/>
        <v>10043869.444444446</v>
      </c>
      <c r="EL40" s="47">
        <f t="shared" si="63"/>
        <v>10043869.444444442</v>
      </c>
      <c r="EM40" s="47">
        <f t="shared" si="63"/>
        <v>10043869.444444446</v>
      </c>
      <c r="EN40" s="47">
        <f t="shared" si="63"/>
        <v>10043869.444444446</v>
      </c>
      <c r="EO40" s="47">
        <f t="shared" si="63"/>
        <v>10043869.444444442</v>
      </c>
      <c r="EP40" s="47"/>
      <c r="EQ40" s="48">
        <f t="shared" ref="EQ40:EX40" si="64">+EQ32+EQ37</f>
        <v>134184543.04490151</v>
      </c>
      <c r="ER40" s="48">
        <f t="shared" si="64"/>
        <v>141085539.01931</v>
      </c>
      <c r="ES40" s="48">
        <f t="shared" si="64"/>
        <v>137505639.60830334</v>
      </c>
      <c r="ET40" s="48">
        <f t="shared" si="64"/>
        <v>135278121.26396334</v>
      </c>
      <c r="EU40" s="48">
        <f t="shared" si="64"/>
        <v>138409538.11165786</v>
      </c>
      <c r="EV40" s="48">
        <f t="shared" si="64"/>
        <v>144317000</v>
      </c>
      <c r="EW40" s="48">
        <f t="shared" si="64"/>
        <v>140378290.32258064</v>
      </c>
      <c r="EX40" s="48">
        <f t="shared" si="64"/>
        <v>140191999.99999997</v>
      </c>
      <c r="EY40" s="48">
        <f>+EY32+EY37</f>
        <v>138992069.44444442</v>
      </c>
      <c r="EZ40" s="48">
        <f>+EZ32+EZ37</f>
        <v>135967000</v>
      </c>
      <c r="FA40" s="48">
        <f>+FA32+FA37</f>
        <v>127695333.24372761</v>
      </c>
      <c r="FB40" s="48">
        <f>+FB32+FB37</f>
        <v>120526433.33333334</v>
      </c>
      <c r="FD40" s="9"/>
      <c r="FE40" s="9"/>
      <c r="FQ40" s="9"/>
    </row>
    <row r="41" spans="1:173" ht="13.5" thickTop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D41" s="9"/>
      <c r="FE41" s="9"/>
      <c r="FQ41" s="9"/>
    </row>
    <row r="42" spans="1:173">
      <c r="A42" s="26"/>
      <c r="B42" s="27"/>
      <c r="N42" s="27"/>
      <c r="Z42" s="27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D42" s="9"/>
      <c r="FE42" s="9"/>
      <c r="FQ42" s="9"/>
    </row>
    <row r="43" spans="1:173">
      <c r="A43" s="26" t="s">
        <v>41</v>
      </c>
      <c r="B43" s="27">
        <v>229647.16416666671</v>
      </c>
      <c r="C43" s="27">
        <v>229647.16416666671</v>
      </c>
      <c r="D43" s="27">
        <v>229647.16416666671</v>
      </c>
      <c r="E43" s="27">
        <v>229647.16416666671</v>
      </c>
      <c r="F43" s="27">
        <v>229647.16416666671</v>
      </c>
      <c r="G43" s="27">
        <v>223169.36416666672</v>
      </c>
      <c r="H43" s="27">
        <v>223169.36416666672</v>
      </c>
      <c r="I43" s="27">
        <v>223169.36416666672</v>
      </c>
      <c r="J43" s="27">
        <v>223169.36416666672</v>
      </c>
      <c r="K43" s="27">
        <v>223169.36416666672</v>
      </c>
      <c r="L43" s="27">
        <v>223169.36416666672</v>
      </c>
      <c r="M43" s="27">
        <v>223169.36416666672</v>
      </c>
      <c r="N43" s="27">
        <v>223169.36416666672</v>
      </c>
      <c r="O43" s="27">
        <v>223169.36416666672</v>
      </c>
      <c r="P43" s="27">
        <v>223169.36416666672</v>
      </c>
      <c r="Q43" s="27">
        <v>223169.36416666672</v>
      </c>
      <c r="R43" s="27">
        <v>223169.36416666672</v>
      </c>
      <c r="S43" s="27">
        <v>223169.36416666672</v>
      </c>
      <c r="T43" s="27">
        <v>223169.36416666672</v>
      </c>
      <c r="U43" s="27">
        <v>223169.36416666672</v>
      </c>
      <c r="V43" s="27">
        <v>223169.36416666672</v>
      </c>
      <c r="W43" s="27">
        <v>223169.36416666672</v>
      </c>
      <c r="X43" s="27">
        <v>223169.36416666672</v>
      </c>
      <c r="Y43" s="27">
        <v>223169.36416666672</v>
      </c>
      <c r="Z43" s="27">
        <v>223169.36416666672</v>
      </c>
      <c r="AA43" s="27">
        <v>223169.36416666672</v>
      </c>
      <c r="AB43" s="27">
        <v>223169.36416666672</v>
      </c>
      <c r="AC43" s="27">
        <v>223169.36416666672</v>
      </c>
      <c r="AD43" s="27">
        <v>223169.36416666672</v>
      </c>
      <c r="AE43" s="27">
        <v>223169.36416666672</v>
      </c>
      <c r="AF43" s="27">
        <v>223169.36416666672</v>
      </c>
      <c r="AG43" s="27">
        <v>223169.36416666672</v>
      </c>
      <c r="AH43" s="27">
        <v>167394.23416666672</v>
      </c>
      <c r="AI43" s="27">
        <v>167394.23416666672</v>
      </c>
      <c r="AJ43" s="27">
        <v>167394.23416666672</v>
      </c>
      <c r="AK43" s="27">
        <v>167394.23416666672</v>
      </c>
      <c r="AL43" s="27">
        <v>167394.23416666672</v>
      </c>
      <c r="AM43" s="27">
        <v>167394.23416666672</v>
      </c>
      <c r="AN43" s="27">
        <v>167394.23416666672</v>
      </c>
      <c r="AO43" s="27">
        <v>167394.23416666672</v>
      </c>
      <c r="AP43" s="27">
        <v>167394.23416666672</v>
      </c>
      <c r="AQ43" s="27">
        <v>167394.23416666672</v>
      </c>
      <c r="AR43" s="27">
        <v>167394.23416666672</v>
      </c>
      <c r="AS43" s="27">
        <v>167394.23416666672</v>
      </c>
      <c r="AT43" s="27">
        <v>167394.23416666672</v>
      </c>
      <c r="AU43" s="27">
        <v>167394.23416666672</v>
      </c>
      <c r="AV43" s="27">
        <v>167394.23416666672</v>
      </c>
      <c r="AW43" s="27">
        <v>167394.23416666672</v>
      </c>
      <c r="AX43" s="27">
        <v>167394.23416666672</v>
      </c>
      <c r="AY43" s="27">
        <v>167394.23416666672</v>
      </c>
      <c r="AZ43" s="27">
        <v>167394.23416666672</v>
      </c>
      <c r="BA43" s="27">
        <v>352465.63416666671</v>
      </c>
      <c r="BB43" s="27">
        <v>352465.63416666671</v>
      </c>
      <c r="BC43" s="27">
        <v>352465.63416666671</v>
      </c>
      <c r="BD43" s="27">
        <v>352465.63416666671</v>
      </c>
      <c r="BE43" s="27">
        <v>352465.63416666671</v>
      </c>
      <c r="BF43" s="27">
        <v>352465.63416666671</v>
      </c>
      <c r="BG43" s="27">
        <v>352465.63416666671</v>
      </c>
      <c r="BH43" s="27">
        <v>352465.63416666671</v>
      </c>
      <c r="BI43" s="27">
        <v>352465.63416666671</v>
      </c>
      <c r="BJ43" s="27">
        <v>352465.63416666671</v>
      </c>
      <c r="BK43" s="27">
        <v>352465.63416666671</v>
      </c>
      <c r="BL43" s="27">
        <v>352465.63416666671</v>
      </c>
      <c r="BM43" s="27">
        <v>352465.63416666671</v>
      </c>
      <c r="BN43" s="27">
        <v>352465.63416666671</v>
      </c>
      <c r="BO43" s="27">
        <v>352465.63416666671</v>
      </c>
      <c r="BP43" s="27">
        <v>352465.63416666671</v>
      </c>
      <c r="BQ43" s="27">
        <v>352465.63416666671</v>
      </c>
      <c r="BR43" s="27">
        <v>352465.63416666671</v>
      </c>
      <c r="BS43" s="27">
        <v>352465.63416666671</v>
      </c>
      <c r="BT43" s="27">
        <v>352465.63416666671</v>
      </c>
      <c r="BU43" s="27">
        <v>352465.63416666671</v>
      </c>
      <c r="BV43" s="49">
        <v>352465.63416666497</v>
      </c>
      <c r="BW43" s="49">
        <v>45526.311944444446</v>
      </c>
      <c r="BX43" s="49">
        <v>45526.311944444446</v>
      </c>
      <c r="BY43" s="49">
        <v>45526.311944444446</v>
      </c>
      <c r="BZ43" s="49">
        <v>45526.311944444446</v>
      </c>
      <c r="CA43" s="49">
        <v>45526.311944444446</v>
      </c>
      <c r="CB43" s="49">
        <v>45526.311944444446</v>
      </c>
      <c r="CC43" s="49">
        <v>45526.311944444446</v>
      </c>
      <c r="CD43" s="49">
        <v>45526.311944444446</v>
      </c>
      <c r="CE43" s="49">
        <v>45526.311944444446</v>
      </c>
      <c r="CF43" s="49">
        <v>45526.311944444446</v>
      </c>
      <c r="CG43" s="49">
        <v>45526.311944444446</v>
      </c>
      <c r="CH43" s="27">
        <v>45526.311944444446</v>
      </c>
      <c r="CI43" s="27">
        <v>45526.311944444446</v>
      </c>
      <c r="CJ43" s="27">
        <v>45526.311944444446</v>
      </c>
      <c r="CK43" s="27">
        <v>45526.311944444446</v>
      </c>
      <c r="CL43" s="27">
        <v>45526.311944444446</v>
      </c>
      <c r="CM43" s="27">
        <v>45526.311944444446</v>
      </c>
      <c r="CN43" s="27">
        <v>45526.311944444446</v>
      </c>
      <c r="CO43" s="27">
        <v>45526.311944444446</v>
      </c>
      <c r="CP43" s="27">
        <v>45526.311944444446</v>
      </c>
      <c r="CQ43" s="27">
        <v>45526.311944444446</v>
      </c>
      <c r="CR43" s="27">
        <v>45526.311944444446</v>
      </c>
      <c r="CS43" s="27">
        <v>45526.311944444446</v>
      </c>
      <c r="CT43" s="27">
        <v>45526.311944444446</v>
      </c>
      <c r="CU43" s="27">
        <v>45526.311944444446</v>
      </c>
      <c r="CV43" s="27">
        <v>45526.311944444446</v>
      </c>
      <c r="CW43" s="27">
        <v>45526.311944444446</v>
      </c>
      <c r="CX43" s="27">
        <v>45526.311944444446</v>
      </c>
      <c r="CY43" s="27">
        <v>45526.311944444446</v>
      </c>
      <c r="CZ43" s="27">
        <v>45526.311944444446</v>
      </c>
      <c r="DA43" s="27">
        <v>45526.411944448046</v>
      </c>
      <c r="DB43" s="27">
        <v>85107.991944444453</v>
      </c>
      <c r="DC43" s="27">
        <v>85107.991944444453</v>
      </c>
      <c r="DD43" s="27">
        <v>85107.991944444453</v>
      </c>
      <c r="DE43" s="27">
        <v>85107.991944444453</v>
      </c>
      <c r="DF43" s="27">
        <v>85107.991944444453</v>
      </c>
      <c r="DG43" s="27">
        <v>85107.991944444453</v>
      </c>
      <c r="DH43" s="27">
        <v>85107.991944444453</v>
      </c>
      <c r="DI43" s="27">
        <v>85107.991944444453</v>
      </c>
      <c r="DJ43" s="27">
        <v>85107.991944444453</v>
      </c>
      <c r="DK43" s="27">
        <v>85107.991944444453</v>
      </c>
      <c r="DL43" s="27">
        <v>85107.991944444453</v>
      </c>
      <c r="DM43" s="27">
        <v>85107.991944444453</v>
      </c>
      <c r="DN43" s="27">
        <v>85107.991944444453</v>
      </c>
      <c r="DO43" s="27">
        <v>85107.991944444453</v>
      </c>
      <c r="DP43" s="27">
        <v>85107.991944444453</v>
      </c>
      <c r="DQ43" s="27">
        <v>85107.991944444453</v>
      </c>
      <c r="DR43" s="27">
        <v>85107.991944444453</v>
      </c>
      <c r="DS43" s="27">
        <v>85107.991944444453</v>
      </c>
      <c r="DT43" s="27">
        <v>85107.991944444453</v>
      </c>
      <c r="DU43" s="27">
        <v>85107.991944444453</v>
      </c>
      <c r="DV43" s="27">
        <v>85107.991944444453</v>
      </c>
      <c r="DW43" s="27">
        <v>85108.311944445551</v>
      </c>
      <c r="DX43" s="27">
        <v>91585.791944444441</v>
      </c>
      <c r="DY43" s="27">
        <v>91585.791944444441</v>
      </c>
      <c r="DZ43" s="27">
        <v>91585.791944444441</v>
      </c>
      <c r="EA43" s="27">
        <v>91585.791944444441</v>
      </c>
      <c r="EB43" s="27">
        <v>91585.791944444441</v>
      </c>
      <c r="EC43" s="27">
        <v>91585.791944444441</v>
      </c>
      <c r="ED43" s="27">
        <v>91585.791944444441</v>
      </c>
      <c r="EE43" s="27">
        <v>91585.791944444441</v>
      </c>
      <c r="EF43" s="27">
        <v>91585.791944444441</v>
      </c>
      <c r="EG43" s="27">
        <v>91585.791944444441</v>
      </c>
      <c r="EH43" s="27">
        <v>91585.791944444441</v>
      </c>
      <c r="EI43" s="27">
        <v>91585.791944444441</v>
      </c>
      <c r="EJ43" s="27">
        <v>91585.791944444441</v>
      </c>
      <c r="EK43" s="27">
        <v>91585.791944444441</v>
      </c>
      <c r="EL43" s="27">
        <v>91585.791944444441</v>
      </c>
      <c r="EM43" s="27">
        <v>91585.791944444441</v>
      </c>
      <c r="EN43" s="27">
        <v>91585.791944444441</v>
      </c>
      <c r="EO43" s="27">
        <v>91585.791944444441</v>
      </c>
      <c r="EP43" s="27"/>
      <c r="EQ43" s="46">
        <f t="shared" ref="EQ43:EQ49" si="65">SUM(B43:M43)</f>
        <v>2710421.3700000006</v>
      </c>
      <c r="ER43" s="46">
        <f t="shared" ref="ER43:ER49" si="66">SUM(N43:Y43)</f>
        <v>2678032.3700000006</v>
      </c>
      <c r="ES43" s="46">
        <f t="shared" ref="ES43:ES49" si="67">SUM(Z43:AK43)</f>
        <v>2454931.850000001</v>
      </c>
      <c r="ET43" s="46">
        <f t="shared" ref="ET43:ET49" si="68">SUM(AL43:AW43)</f>
        <v>2008730.8100000003</v>
      </c>
      <c r="EU43" s="46">
        <f t="shared" ref="EU43:EU49" si="69">SUM(AX43:BI43)</f>
        <v>3674373.4100000011</v>
      </c>
      <c r="EV43" s="46">
        <f t="shared" ref="EV43:EV49" si="70">SUM(BJ43:BU43)</f>
        <v>4229587.6100000003</v>
      </c>
      <c r="EW43" s="46">
        <f t="shared" ref="EW43:EW49" si="71">SUM(BV43:CG43)</f>
        <v>853255.06555555377</v>
      </c>
      <c r="EX43" s="46">
        <f t="shared" ref="EX43:EX49" si="72">SUM(CH43:CS43)</f>
        <v>546315.74333333329</v>
      </c>
      <c r="EY43" s="46">
        <f t="shared" ref="EY43:EY49" si="73">SUM(CT43:DE43)</f>
        <v>704642.56333333708</v>
      </c>
      <c r="EZ43" s="46">
        <f t="shared" ref="EZ43:EZ49" si="74">SUM(DF43:DQ43)</f>
        <v>1021295.9033333337</v>
      </c>
      <c r="FA43" s="46">
        <f t="shared" ref="FA43:FA49" si="75">SUM(DR43:EC43)</f>
        <v>1060163.0233333344</v>
      </c>
      <c r="FB43" s="46">
        <f t="shared" ref="FB43:FB49" si="76">SUM(ED43:EO43)</f>
        <v>1099029.5033333332</v>
      </c>
      <c r="FD43" s="9"/>
      <c r="FE43" s="9"/>
      <c r="FQ43" s="9"/>
    </row>
    <row r="44" spans="1:173">
      <c r="A44" s="50" t="s">
        <v>42</v>
      </c>
      <c r="B44" s="27">
        <v>214244.82208333336</v>
      </c>
      <c r="C44" s="27">
        <v>172065.95950000003</v>
      </c>
      <c r="D44" s="27">
        <v>172065.95950000003</v>
      </c>
      <c r="E44" s="27">
        <v>172065.95950000003</v>
      </c>
      <c r="F44" s="27">
        <v>172065.95950000003</v>
      </c>
      <c r="G44" s="27">
        <v>172065.95950000003</v>
      </c>
      <c r="H44" s="27">
        <v>202934.77066666668</v>
      </c>
      <c r="I44" s="27">
        <v>202934.77066666668</v>
      </c>
      <c r="J44" s="27">
        <v>202934.77066666668</v>
      </c>
      <c r="K44" s="27">
        <v>202934.77066666668</v>
      </c>
      <c r="L44" s="27">
        <v>202934.77066666668</v>
      </c>
      <c r="M44" s="27">
        <v>202934.77066666668</v>
      </c>
      <c r="N44" s="27">
        <v>202934.7706666642</v>
      </c>
      <c r="O44" s="27">
        <v>146078.65066666665</v>
      </c>
      <c r="P44" s="27">
        <v>146078.65066666665</v>
      </c>
      <c r="Q44" s="27">
        <v>146078.65066666665</v>
      </c>
      <c r="R44" s="27">
        <v>146078.65066666665</v>
      </c>
      <c r="S44" s="27">
        <v>146078.65066666665</v>
      </c>
      <c r="T44" s="27">
        <v>146078.65066666665</v>
      </c>
      <c r="U44" s="27">
        <v>146078.65066666665</v>
      </c>
      <c r="V44" s="27">
        <v>146078.65066666665</v>
      </c>
      <c r="W44" s="27">
        <v>146078.65066666665</v>
      </c>
      <c r="X44" s="27">
        <v>146078.65066666665</v>
      </c>
      <c r="Y44" s="27">
        <v>146078.65066666665</v>
      </c>
      <c r="Z44" s="27">
        <v>146078.65066666665</v>
      </c>
      <c r="AA44" s="27">
        <v>146078.65066666665</v>
      </c>
      <c r="AB44" s="27">
        <v>146078.65066666665</v>
      </c>
      <c r="AC44" s="27">
        <v>145883.33866666665</v>
      </c>
      <c r="AD44" s="27">
        <v>144791.90066666665</v>
      </c>
      <c r="AE44" s="27">
        <v>144791.90066666665</v>
      </c>
      <c r="AF44" s="27">
        <v>143445.52007667444</v>
      </c>
      <c r="AG44" s="27">
        <v>104680.35066666667</v>
      </c>
      <c r="AH44" s="27">
        <v>116674.20547222222</v>
      </c>
      <c r="AI44" s="27">
        <v>116674.20547222222</v>
      </c>
      <c r="AJ44" s="27">
        <v>116674.20547222222</v>
      </c>
      <c r="AK44" s="27">
        <v>116674.20547222222</v>
      </c>
      <c r="AL44" s="27">
        <v>116674.20547222222</v>
      </c>
      <c r="AM44" s="27">
        <v>116674.20547222222</v>
      </c>
      <c r="AN44" s="27">
        <v>116674.20547222222</v>
      </c>
      <c r="AO44" s="27">
        <v>116674.20547222222</v>
      </c>
      <c r="AP44" s="27">
        <v>116674.20547222222</v>
      </c>
      <c r="AQ44" s="27">
        <v>116674.20547222222</v>
      </c>
      <c r="AR44" s="27">
        <v>116674.20547222222</v>
      </c>
      <c r="AS44" s="27">
        <v>116674.20547222222</v>
      </c>
      <c r="AT44" s="27">
        <v>116674.20547222222</v>
      </c>
      <c r="AU44" s="27">
        <v>116674.20547222222</v>
      </c>
      <c r="AV44" s="27">
        <v>116674.20547222222</v>
      </c>
      <c r="AW44" s="27">
        <v>99358.505472222227</v>
      </c>
      <c r="AX44" s="27">
        <v>99358.505472222227</v>
      </c>
      <c r="AY44" s="27">
        <v>99358.505472222227</v>
      </c>
      <c r="AZ44" s="27">
        <v>99358.505472222227</v>
      </c>
      <c r="BA44" s="27">
        <v>106673.39547222223</v>
      </c>
      <c r="BB44" s="27">
        <v>124780.99380555538</v>
      </c>
      <c r="BC44" s="27">
        <v>125058.44380555555</v>
      </c>
      <c r="BD44" s="27">
        <v>125058.44380555555</v>
      </c>
      <c r="BE44" s="27">
        <v>125058.44380555555</v>
      </c>
      <c r="BF44" s="27">
        <v>125058.44380555555</v>
      </c>
      <c r="BG44" s="27">
        <v>125058.44380555555</v>
      </c>
      <c r="BH44" s="27">
        <v>125058.44380555555</v>
      </c>
      <c r="BI44" s="27">
        <v>125058.44380555555</v>
      </c>
      <c r="BJ44" s="27">
        <v>125058.44380555555</v>
      </c>
      <c r="BK44" s="27">
        <v>125058.44380555555</v>
      </c>
      <c r="BL44" s="27">
        <v>125058.44380555555</v>
      </c>
      <c r="BM44" s="27">
        <v>125058.44380555555</v>
      </c>
      <c r="BN44" s="27">
        <v>125058.44380555555</v>
      </c>
      <c r="BO44" s="27">
        <v>125058.44380555555</v>
      </c>
      <c r="BP44" s="27">
        <v>125058.44380555555</v>
      </c>
      <c r="BQ44" s="27">
        <v>125058.44380555555</v>
      </c>
      <c r="BR44" s="27">
        <v>125058.44380555555</v>
      </c>
      <c r="BS44" s="27">
        <v>125058.44380555555</v>
      </c>
      <c r="BT44" s="27">
        <v>125058.44380555555</v>
      </c>
      <c r="BU44" s="27">
        <v>125058.44380555555</v>
      </c>
      <c r="BV44" s="49">
        <v>125058.4438055549</v>
      </c>
      <c r="BW44" s="49">
        <v>87585.963805555541</v>
      </c>
      <c r="BX44" s="49">
        <v>125780.40824999998</v>
      </c>
      <c r="BY44" s="49">
        <v>102863.74158333332</v>
      </c>
      <c r="BZ44" s="49">
        <v>102863.74158333332</v>
      </c>
      <c r="CA44" s="49">
        <v>102863.74158333332</v>
      </c>
      <c r="CB44" s="49">
        <v>102863.74158333332</v>
      </c>
      <c r="CC44" s="49">
        <v>102863.74158333332</v>
      </c>
      <c r="CD44" s="49">
        <v>102863.74158333332</v>
      </c>
      <c r="CE44" s="49">
        <v>102863.74158333332</v>
      </c>
      <c r="CF44" s="49">
        <v>102863.74158333332</v>
      </c>
      <c r="CG44" s="49">
        <v>102863.74158333332</v>
      </c>
      <c r="CH44" s="27">
        <v>102863.74158333332</v>
      </c>
      <c r="CI44" s="27">
        <v>102863.74158333332</v>
      </c>
      <c r="CJ44" s="27">
        <v>102863.74158333332</v>
      </c>
      <c r="CK44" s="27">
        <v>102863.74158333332</v>
      </c>
      <c r="CL44" s="27">
        <v>102863.74158333332</v>
      </c>
      <c r="CM44" s="27">
        <v>102863.74158333332</v>
      </c>
      <c r="CN44" s="27">
        <v>102863.74158333332</v>
      </c>
      <c r="CO44" s="27">
        <v>102863.74158333332</v>
      </c>
      <c r="CP44" s="27">
        <v>102863.74158333332</v>
      </c>
      <c r="CQ44" s="27">
        <v>102863.74158333332</v>
      </c>
      <c r="CR44" s="27">
        <v>102863.74158333332</v>
      </c>
      <c r="CS44" s="27">
        <v>102863.74158333332</v>
      </c>
      <c r="CT44" s="27">
        <v>102863.74158333332</v>
      </c>
      <c r="CU44" s="27">
        <v>102863.74158333332</v>
      </c>
      <c r="CV44" s="27">
        <v>102863.74158333332</v>
      </c>
      <c r="CW44" s="27">
        <v>102863.74158333332</v>
      </c>
      <c r="CX44" s="27">
        <v>102863.74158333332</v>
      </c>
      <c r="CY44" s="27">
        <v>102863.74158333332</v>
      </c>
      <c r="CZ44" s="27">
        <v>102863.74158333332</v>
      </c>
      <c r="DA44" s="27">
        <v>102863.74158333332</v>
      </c>
      <c r="DB44" s="27">
        <v>102863.74158333332</v>
      </c>
      <c r="DC44" s="27">
        <v>84603.3865833358</v>
      </c>
      <c r="DD44" s="27">
        <v>84603.383750000008</v>
      </c>
      <c r="DE44" s="27">
        <v>84603.383750000008</v>
      </c>
      <c r="DF44" s="27">
        <v>84603.383750000008</v>
      </c>
      <c r="DG44" s="27">
        <v>84603.383750000008</v>
      </c>
      <c r="DH44" s="27">
        <v>84603.383750000008</v>
      </c>
      <c r="DI44" s="27">
        <v>84603.383750000008</v>
      </c>
      <c r="DJ44" s="27">
        <v>84603.383750000008</v>
      </c>
      <c r="DK44" s="27">
        <v>84603.383750000008</v>
      </c>
      <c r="DL44" s="27">
        <v>84603.383750000008</v>
      </c>
      <c r="DM44" s="27">
        <v>84603.383750000008</v>
      </c>
      <c r="DN44" s="27">
        <v>84603.383750000008</v>
      </c>
      <c r="DO44" s="27">
        <v>84603.383750000008</v>
      </c>
      <c r="DP44" s="27">
        <v>84603.383750000008</v>
      </c>
      <c r="DQ44" s="27">
        <v>84603.383750000008</v>
      </c>
      <c r="DR44" s="27">
        <v>84603.383750000008</v>
      </c>
      <c r="DS44" s="27">
        <v>84603.383750000008</v>
      </c>
      <c r="DT44" s="27">
        <v>84603.383750000008</v>
      </c>
      <c r="DU44" s="27">
        <v>84603.383750000008</v>
      </c>
      <c r="DV44" s="27">
        <v>84603.383750000008</v>
      </c>
      <c r="DW44" s="27">
        <v>84603.383750000008</v>
      </c>
      <c r="DX44" s="27">
        <v>53734.572583343659</v>
      </c>
      <c r="DY44" s="27">
        <v>53734.572583333342</v>
      </c>
      <c r="DZ44" s="27">
        <v>53734.572583333342</v>
      </c>
      <c r="EA44" s="27">
        <v>53734.572583333342</v>
      </c>
      <c r="EB44" s="27">
        <v>53734.572583333342</v>
      </c>
      <c r="EC44" s="27">
        <v>53734.572583333342</v>
      </c>
      <c r="ED44" s="27">
        <v>53734.572583333342</v>
      </c>
      <c r="EE44" s="27">
        <v>53734.572583333342</v>
      </c>
      <c r="EF44" s="27">
        <v>53734.572583333342</v>
      </c>
      <c r="EG44" s="27">
        <v>53734.572583333342</v>
      </c>
      <c r="EH44" s="27">
        <v>53734.572583333342</v>
      </c>
      <c r="EI44" s="27">
        <v>53734.572583333342</v>
      </c>
      <c r="EJ44" s="27">
        <v>53734.572583333342</v>
      </c>
      <c r="EK44" s="27">
        <v>53734.572583333342</v>
      </c>
      <c r="EL44" s="27">
        <v>53734.572583333342</v>
      </c>
      <c r="EM44" s="27">
        <v>53734.572583333342</v>
      </c>
      <c r="EN44" s="27">
        <v>53734.572583333342</v>
      </c>
      <c r="EO44" s="27">
        <v>53734.572583333342</v>
      </c>
      <c r="EP44" s="27"/>
      <c r="EQ44" s="46">
        <f t="shared" si="65"/>
        <v>2292183.2435833341</v>
      </c>
      <c r="ER44" s="46">
        <f t="shared" si="66"/>
        <v>1809799.9279999975</v>
      </c>
      <c r="ES44" s="46">
        <f t="shared" si="67"/>
        <v>1588525.7846322302</v>
      </c>
      <c r="ET44" s="46">
        <f t="shared" si="68"/>
        <v>1382774.7656666669</v>
      </c>
      <c r="EU44" s="46">
        <f t="shared" si="69"/>
        <v>1404939.0123333333</v>
      </c>
      <c r="EV44" s="46">
        <f t="shared" si="70"/>
        <v>1500701.3256666667</v>
      </c>
      <c r="EW44" s="46">
        <f t="shared" si="71"/>
        <v>1264198.4901111105</v>
      </c>
      <c r="EX44" s="46">
        <f t="shared" si="72"/>
        <v>1234364.899</v>
      </c>
      <c r="EY44" s="46">
        <f t="shared" si="73"/>
        <v>1179583.8283333359</v>
      </c>
      <c r="EZ44" s="46">
        <f t="shared" si="74"/>
        <v>1015240.6050000003</v>
      </c>
      <c r="FA44" s="46">
        <f t="shared" si="75"/>
        <v>830027.73800001061</v>
      </c>
      <c r="FB44" s="46">
        <f t="shared" si="76"/>
        <v>644814.87100000016</v>
      </c>
      <c r="FD44" s="9"/>
      <c r="FE44" s="9"/>
      <c r="FQ44" s="9"/>
    </row>
    <row r="45" spans="1:173">
      <c r="A45" s="26" t="s">
        <v>43</v>
      </c>
      <c r="B45" s="27">
        <v>45268.11555555556</v>
      </c>
      <c r="C45" s="27">
        <v>42657.00444444445</v>
      </c>
      <c r="D45" s="27">
        <v>42657.00444444445</v>
      </c>
      <c r="E45" s="27">
        <v>42657.00444444445</v>
      </c>
      <c r="F45" s="27">
        <v>42657.00444444445</v>
      </c>
      <c r="G45" s="27">
        <v>42657.00444444445</v>
      </c>
      <c r="H45" s="27">
        <v>49669.50444444445</v>
      </c>
      <c r="I45" s="27">
        <v>49669.50444444445</v>
      </c>
      <c r="J45" s="27">
        <v>49669.50444444445</v>
      </c>
      <c r="K45" s="27">
        <v>49669.50444444445</v>
      </c>
      <c r="L45" s="27">
        <v>49669.50444444445</v>
      </c>
      <c r="M45" s="27">
        <v>75802.837777777779</v>
      </c>
      <c r="N45" s="27">
        <v>23536.177777778572</v>
      </c>
      <c r="O45" s="27">
        <v>23536.171111111111</v>
      </c>
      <c r="P45" s="27">
        <v>23536.171111111111</v>
      </c>
      <c r="Q45" s="27">
        <v>23536.171111111111</v>
      </c>
      <c r="R45" s="27">
        <v>23536.171111111111</v>
      </c>
      <c r="S45" s="27">
        <v>23536.171111111111</v>
      </c>
      <c r="T45" s="27">
        <v>23536.171111111111</v>
      </c>
      <c r="U45" s="27">
        <v>23536.171111111111</v>
      </c>
      <c r="V45" s="27">
        <v>23536.171111111111</v>
      </c>
      <c r="W45" s="27">
        <v>23536.171111111111</v>
      </c>
      <c r="X45" s="27">
        <v>23536.171111111111</v>
      </c>
      <c r="Y45" s="27">
        <v>23536.171111111111</v>
      </c>
      <c r="Z45" s="27">
        <v>23536.171111111111</v>
      </c>
      <c r="AA45" s="27">
        <v>23536.171111111111</v>
      </c>
      <c r="AB45" s="27">
        <v>23536.171111111111</v>
      </c>
      <c r="AC45" s="27">
        <v>23536.171111111111</v>
      </c>
      <c r="AD45" s="27">
        <v>23536.171111111111</v>
      </c>
      <c r="AE45" s="27">
        <v>23536.171111111111</v>
      </c>
      <c r="AF45" s="27">
        <v>23536.171111111111</v>
      </c>
      <c r="AG45" s="27">
        <v>21786.171111111111</v>
      </c>
      <c r="AH45" s="27">
        <v>25364.171111111111</v>
      </c>
      <c r="AI45" s="27">
        <v>25364.171111111111</v>
      </c>
      <c r="AJ45" s="27">
        <v>25364.171111111111</v>
      </c>
      <c r="AK45" s="27">
        <v>25364.171111111111</v>
      </c>
      <c r="AL45" s="27">
        <v>25364.171111111111</v>
      </c>
      <c r="AM45" s="27">
        <v>25364.171111111111</v>
      </c>
      <c r="AN45" s="27">
        <v>25364.171111111111</v>
      </c>
      <c r="AO45" s="27">
        <v>25364.171111111111</v>
      </c>
      <c r="AP45" s="27">
        <v>25364.171111111111</v>
      </c>
      <c r="AQ45" s="27">
        <v>25364.171111111111</v>
      </c>
      <c r="AR45" s="27">
        <v>25364.171111111111</v>
      </c>
      <c r="AS45" s="27">
        <v>25364.171111111111</v>
      </c>
      <c r="AT45" s="27">
        <v>25364.171111111111</v>
      </c>
      <c r="AU45" s="27">
        <v>25364.171111111111</v>
      </c>
      <c r="AV45" s="27">
        <v>25364.171111111111</v>
      </c>
      <c r="AW45" s="27">
        <v>23593.337777777779</v>
      </c>
      <c r="AX45" s="27">
        <v>23593.337777777779</v>
      </c>
      <c r="AY45" s="27">
        <v>23593.337777777779</v>
      </c>
      <c r="AZ45" s="27">
        <v>23593.337777777779</v>
      </c>
      <c r="BA45" s="27">
        <v>26204.448888888888</v>
      </c>
      <c r="BB45" s="27">
        <v>26204.448888888888</v>
      </c>
      <c r="BC45" s="27">
        <v>26204.448888888888</v>
      </c>
      <c r="BD45" s="27">
        <v>26204.448888888888</v>
      </c>
      <c r="BE45" s="27">
        <v>26204.448888888888</v>
      </c>
      <c r="BF45" s="27">
        <v>26204.448888888888</v>
      </c>
      <c r="BG45" s="27">
        <v>26204.448888888888</v>
      </c>
      <c r="BH45" s="27">
        <v>26204.448888888888</v>
      </c>
      <c r="BI45" s="27">
        <v>26204.448888888888</v>
      </c>
      <c r="BJ45" s="27">
        <v>26204.448888888888</v>
      </c>
      <c r="BK45" s="27">
        <v>26204.448888888888</v>
      </c>
      <c r="BL45" s="27">
        <v>26204.448888888888</v>
      </c>
      <c r="BM45" s="27">
        <v>26204.448888888888</v>
      </c>
      <c r="BN45" s="27">
        <v>26204.448888888888</v>
      </c>
      <c r="BO45" s="27">
        <v>26204.448888888888</v>
      </c>
      <c r="BP45" s="27">
        <v>26204.448888888888</v>
      </c>
      <c r="BQ45" s="27">
        <v>26204.448888888888</v>
      </c>
      <c r="BR45" s="27">
        <v>26204.448888888888</v>
      </c>
      <c r="BS45" s="27">
        <v>26204.448888888888</v>
      </c>
      <c r="BT45" s="27">
        <v>26204.448888888888</v>
      </c>
      <c r="BU45" s="27">
        <v>26204.448888888888</v>
      </c>
      <c r="BV45" s="49">
        <v>28523.830000000024</v>
      </c>
      <c r="BW45" s="49">
        <v>28523.829999999994</v>
      </c>
      <c r="BX45" s="49">
        <v>28523.829999999994</v>
      </c>
      <c r="BY45" s="49">
        <v>28523.829999999994</v>
      </c>
      <c r="BZ45" s="49">
        <v>28523.829999999994</v>
      </c>
      <c r="CA45" s="49">
        <v>28523.829999999994</v>
      </c>
      <c r="CB45" s="49">
        <v>28523.829999999994</v>
      </c>
      <c r="CC45" s="49">
        <v>28523.829999999994</v>
      </c>
      <c r="CD45" s="49">
        <v>28523.829999999994</v>
      </c>
      <c r="CE45" s="49">
        <v>28523.829999999994</v>
      </c>
      <c r="CF45" s="49">
        <v>28523.829999999994</v>
      </c>
      <c r="CG45" s="49">
        <v>28523.829999999994</v>
      </c>
      <c r="CH45" s="27">
        <v>28523.829999999994</v>
      </c>
      <c r="CI45" s="27">
        <v>28523.829999999994</v>
      </c>
      <c r="CJ45" s="27">
        <v>28523.829999999994</v>
      </c>
      <c r="CK45" s="27">
        <v>28523.829999999994</v>
      </c>
      <c r="CL45" s="27">
        <v>28523.829999999994</v>
      </c>
      <c r="CM45" s="27">
        <v>28523.829999999994</v>
      </c>
      <c r="CN45" s="27">
        <v>28523.829999999994</v>
      </c>
      <c r="CO45" s="27">
        <v>28523.829999999994</v>
      </c>
      <c r="CP45" s="27">
        <v>28523.829999999994</v>
      </c>
      <c r="CQ45" s="27">
        <v>28523.829999999994</v>
      </c>
      <c r="CR45" s="27">
        <v>28523.829999999994</v>
      </c>
      <c r="CS45" s="27">
        <v>28523.829999999994</v>
      </c>
      <c r="CT45" s="27">
        <v>28523.829999999994</v>
      </c>
      <c r="CU45" s="27">
        <v>28523.829999999994</v>
      </c>
      <c r="CV45" s="27">
        <v>28523.829999999994</v>
      </c>
      <c r="CW45" s="27">
        <v>28523.829999999994</v>
      </c>
      <c r="CX45" s="27">
        <v>28523.829999999994</v>
      </c>
      <c r="CY45" s="27">
        <v>28523.829999999994</v>
      </c>
      <c r="CZ45" s="27">
        <v>28523.829999999994</v>
      </c>
      <c r="DA45" s="27">
        <v>28523.829999999994</v>
      </c>
      <c r="DB45" s="27">
        <v>28523.829999999994</v>
      </c>
      <c r="DC45" s="27">
        <v>22878.400000000052</v>
      </c>
      <c r="DD45" s="27">
        <v>22878</v>
      </c>
      <c r="DE45" s="27">
        <v>22878</v>
      </c>
      <c r="DF45" s="27">
        <v>22878</v>
      </c>
      <c r="DG45" s="27">
        <v>22878</v>
      </c>
      <c r="DH45" s="27">
        <v>22878</v>
      </c>
      <c r="DI45" s="27">
        <v>22878</v>
      </c>
      <c r="DJ45" s="27">
        <v>22878</v>
      </c>
      <c r="DK45" s="27">
        <v>22878</v>
      </c>
      <c r="DL45" s="27">
        <v>22878</v>
      </c>
      <c r="DM45" s="27">
        <v>22878</v>
      </c>
      <c r="DN45" s="27">
        <v>22878</v>
      </c>
      <c r="DO45" s="27">
        <v>22878</v>
      </c>
      <c r="DP45" s="27">
        <v>22878</v>
      </c>
      <c r="DQ45" s="27">
        <v>22878</v>
      </c>
      <c r="DR45" s="27">
        <v>22878</v>
      </c>
      <c r="DS45" s="27">
        <v>22878</v>
      </c>
      <c r="DT45" s="27">
        <v>22878</v>
      </c>
      <c r="DU45" s="27">
        <v>22878</v>
      </c>
      <c r="DV45" s="27">
        <v>22878</v>
      </c>
      <c r="DW45" s="27">
        <v>22878</v>
      </c>
      <c r="DX45" s="27">
        <v>15865.5</v>
      </c>
      <c r="DY45" s="27">
        <v>15865.5</v>
      </c>
      <c r="DZ45" s="27">
        <v>15865.5</v>
      </c>
      <c r="EA45" s="27">
        <v>15865.5</v>
      </c>
      <c r="EB45" s="27">
        <v>15865.5</v>
      </c>
      <c r="EC45" s="27">
        <v>15865.5</v>
      </c>
      <c r="ED45" s="27">
        <v>15865.5</v>
      </c>
      <c r="EE45" s="27">
        <v>15865.5</v>
      </c>
      <c r="EF45" s="27">
        <v>15865.5</v>
      </c>
      <c r="EG45" s="27">
        <v>15865.5</v>
      </c>
      <c r="EH45" s="27">
        <v>15865.5</v>
      </c>
      <c r="EI45" s="27">
        <v>15865.5</v>
      </c>
      <c r="EJ45" s="27">
        <v>15865.5</v>
      </c>
      <c r="EK45" s="27">
        <v>15865.5</v>
      </c>
      <c r="EL45" s="27">
        <v>15865.5</v>
      </c>
      <c r="EM45" s="27">
        <v>15865.5</v>
      </c>
      <c r="EN45" s="27">
        <v>15865.5</v>
      </c>
      <c r="EO45" s="27">
        <v>15865.5</v>
      </c>
      <c r="EP45" s="27"/>
      <c r="EQ45" s="46">
        <f t="shared" si="65"/>
        <v>582703.49777777772</v>
      </c>
      <c r="ER45" s="46">
        <f t="shared" si="66"/>
        <v>282434.06000000081</v>
      </c>
      <c r="ES45" s="46">
        <f t="shared" si="67"/>
        <v>287996.0533333334</v>
      </c>
      <c r="ET45" s="46">
        <f t="shared" si="68"/>
        <v>302599.22000000009</v>
      </c>
      <c r="EU45" s="46">
        <f t="shared" si="69"/>
        <v>306620.05333333323</v>
      </c>
      <c r="EV45" s="46">
        <f t="shared" si="70"/>
        <v>314453.3866666666</v>
      </c>
      <c r="EW45" s="46">
        <f t="shared" si="71"/>
        <v>342285.95999999996</v>
      </c>
      <c r="EX45" s="46">
        <f t="shared" si="72"/>
        <v>342285.95999999996</v>
      </c>
      <c r="EY45" s="46">
        <f t="shared" si="73"/>
        <v>325348.87</v>
      </c>
      <c r="EZ45" s="46">
        <f t="shared" si="74"/>
        <v>274536</v>
      </c>
      <c r="FA45" s="46">
        <f t="shared" si="75"/>
        <v>232461</v>
      </c>
      <c r="FB45" s="46">
        <f t="shared" si="76"/>
        <v>190386</v>
      </c>
      <c r="FD45" s="9"/>
      <c r="FE45" s="9"/>
      <c r="FQ45" s="9"/>
    </row>
    <row r="46" spans="1:173">
      <c r="A46" s="26" t="s">
        <v>44</v>
      </c>
      <c r="B46" s="27">
        <v>219508.59356685035</v>
      </c>
      <c r="C46" s="27">
        <v>219508.59356685035</v>
      </c>
      <c r="D46" s="27">
        <v>219508.59356685035</v>
      </c>
      <c r="E46" s="27">
        <v>219508.59356685035</v>
      </c>
      <c r="F46" s="27">
        <v>219508.59356685035</v>
      </c>
      <c r="G46" s="27">
        <v>219508.59356685035</v>
      </c>
      <c r="H46" s="27">
        <v>278391.39981685037</v>
      </c>
      <c r="I46" s="27">
        <v>278391.39981685037</v>
      </c>
      <c r="J46" s="27">
        <v>278391.39981685037</v>
      </c>
      <c r="K46" s="27">
        <v>278391.39981685037</v>
      </c>
      <c r="L46" s="27">
        <v>278391.39981685037</v>
      </c>
      <c r="M46" s="27">
        <v>278391.39981685037</v>
      </c>
      <c r="N46" s="27">
        <v>278391.39981685037</v>
      </c>
      <c r="O46" s="27">
        <v>278391.39981685037</v>
      </c>
      <c r="P46" s="27">
        <v>278391.39981685037</v>
      </c>
      <c r="Q46" s="27">
        <v>278391.39981685037</v>
      </c>
      <c r="R46" s="27">
        <v>278391.39981685037</v>
      </c>
      <c r="S46" s="27">
        <v>278391.39981685037</v>
      </c>
      <c r="T46" s="27">
        <v>278391.39981685037</v>
      </c>
      <c r="U46" s="27">
        <v>278391.39981685037</v>
      </c>
      <c r="V46" s="27">
        <v>278391.39981685037</v>
      </c>
      <c r="W46" s="27">
        <v>278391.39981685037</v>
      </c>
      <c r="X46" s="27">
        <v>278391.39981685037</v>
      </c>
      <c r="Y46" s="27">
        <v>278391.39981685037</v>
      </c>
      <c r="Z46" s="27">
        <v>278391.39981685037</v>
      </c>
      <c r="AA46" s="27">
        <v>278391.39981685037</v>
      </c>
      <c r="AB46" s="27">
        <v>278391.39981685037</v>
      </c>
      <c r="AC46" s="27">
        <v>278391.39981685037</v>
      </c>
      <c r="AD46" s="27">
        <v>278391.39981685037</v>
      </c>
      <c r="AE46" s="27">
        <v>278391.39981685037</v>
      </c>
      <c r="AF46" s="27">
        <v>278391.39981685037</v>
      </c>
      <c r="AG46" s="27">
        <v>278391.39981685037</v>
      </c>
      <c r="AH46" s="27">
        <v>278391.39981685037</v>
      </c>
      <c r="AI46" s="27">
        <v>278391.39981685037</v>
      </c>
      <c r="AJ46" s="27">
        <v>278391.39981685037</v>
      </c>
      <c r="AK46" s="27">
        <v>278391.39981685037</v>
      </c>
      <c r="AL46" s="27">
        <v>278391.39981685037</v>
      </c>
      <c r="AM46" s="27">
        <v>278391.39981685037</v>
      </c>
      <c r="AN46" s="27">
        <v>278391.39981685037</v>
      </c>
      <c r="AO46" s="27">
        <v>278391.39981685037</v>
      </c>
      <c r="AP46" s="27">
        <v>278391.39981685037</v>
      </c>
      <c r="AQ46" s="27">
        <v>278391.39981685037</v>
      </c>
      <c r="AR46" s="27">
        <v>278391.39981685037</v>
      </c>
      <c r="AS46" s="27">
        <v>278391.39981685037</v>
      </c>
      <c r="AT46" s="27">
        <v>278391.39981685037</v>
      </c>
      <c r="AU46" s="27">
        <v>278391.39981685037</v>
      </c>
      <c r="AV46" s="27">
        <v>278391.39981685037</v>
      </c>
      <c r="AW46" s="27">
        <v>199170.13306685034</v>
      </c>
      <c r="AX46" s="27">
        <v>199170.13306685034</v>
      </c>
      <c r="AY46" s="27">
        <v>199170.13306685034</v>
      </c>
      <c r="AZ46" s="27">
        <v>199170.13306685034</v>
      </c>
      <c r="BA46" s="27">
        <v>213158.4776328225</v>
      </c>
      <c r="BB46" s="27">
        <v>213158.4776328225</v>
      </c>
      <c r="BC46" s="27">
        <v>213158.4776328225</v>
      </c>
      <c r="BD46" s="27">
        <v>213158.4776328225</v>
      </c>
      <c r="BE46" s="27">
        <v>213158.4776328225</v>
      </c>
      <c r="BF46" s="27">
        <v>213158.4776328225</v>
      </c>
      <c r="BG46" s="27">
        <v>213158.4776328225</v>
      </c>
      <c r="BH46" s="27">
        <v>213158.4776328225</v>
      </c>
      <c r="BI46" s="27">
        <v>213158.4776328225</v>
      </c>
      <c r="BJ46" s="27">
        <v>213158.4776328225</v>
      </c>
      <c r="BK46" s="27">
        <v>213158.4776328225</v>
      </c>
      <c r="BL46" s="27">
        <v>213158.4776328225</v>
      </c>
      <c r="BM46" s="27">
        <v>213158.4776328225</v>
      </c>
      <c r="BN46" s="27">
        <v>213158.4776328225</v>
      </c>
      <c r="BO46" s="27">
        <v>213158.4776328225</v>
      </c>
      <c r="BP46" s="27">
        <v>213158.4776328225</v>
      </c>
      <c r="BQ46" s="27">
        <v>213158.4776328225</v>
      </c>
      <c r="BR46" s="27">
        <v>213158.4776328225</v>
      </c>
      <c r="BS46" s="27">
        <v>213158.4776328225</v>
      </c>
      <c r="BT46" s="27">
        <v>213158.4776328225</v>
      </c>
      <c r="BU46" s="27">
        <v>213158.4776328225</v>
      </c>
      <c r="BV46" s="49">
        <v>213158.4776328225</v>
      </c>
      <c r="BW46" s="49">
        <v>213158.4776328225</v>
      </c>
      <c r="BX46" s="49">
        <v>213158.4776328225</v>
      </c>
      <c r="BY46" s="49">
        <v>213158.4776328225</v>
      </c>
      <c r="BZ46" s="49">
        <v>213158.4776328225</v>
      </c>
      <c r="CA46" s="49">
        <v>213158.4776328225</v>
      </c>
      <c r="CB46" s="49">
        <v>213158.4776328225</v>
      </c>
      <c r="CC46" s="49">
        <v>213158.4776328225</v>
      </c>
      <c r="CD46" s="49">
        <v>213158.4776328225</v>
      </c>
      <c r="CE46" s="49">
        <v>213158.4776328225</v>
      </c>
      <c r="CF46" s="49">
        <v>213158.4776328225</v>
      </c>
      <c r="CG46" s="49">
        <v>213158.4776328225</v>
      </c>
      <c r="CH46" s="27">
        <v>213158.4776328225</v>
      </c>
      <c r="CI46" s="27">
        <v>213158.4776328225</v>
      </c>
      <c r="CJ46" s="27">
        <v>213158.4776328225</v>
      </c>
      <c r="CK46" s="27">
        <v>213158.4776328225</v>
      </c>
      <c r="CL46" s="27">
        <v>213158.4776328225</v>
      </c>
      <c r="CM46" s="27">
        <v>213158.4776328225</v>
      </c>
      <c r="CN46" s="27">
        <v>213158.4776328225</v>
      </c>
      <c r="CO46" s="27">
        <v>213158.4776328225</v>
      </c>
      <c r="CP46" s="27">
        <v>213158.4776328225</v>
      </c>
      <c r="CQ46" s="27">
        <v>213158.4776328225</v>
      </c>
      <c r="CR46" s="27">
        <v>213158.4776328225</v>
      </c>
      <c r="CS46" s="27">
        <v>213158.4776328225</v>
      </c>
      <c r="CT46" s="27">
        <v>213158.4776328225</v>
      </c>
      <c r="CU46" s="27">
        <v>213158.4776328225</v>
      </c>
      <c r="CV46" s="27">
        <v>213158.4776328225</v>
      </c>
      <c r="CW46" s="27">
        <v>213158.4776328225</v>
      </c>
      <c r="CX46" s="27">
        <v>213158.4776328225</v>
      </c>
      <c r="CY46" s="27">
        <v>213158.4776328225</v>
      </c>
      <c r="CZ46" s="27">
        <v>213158.4776328225</v>
      </c>
      <c r="DA46" s="27">
        <v>213158.4776328225</v>
      </c>
      <c r="DB46" s="27">
        <v>213158.47413282256</v>
      </c>
      <c r="DC46" s="27">
        <v>211477.8593828225</v>
      </c>
      <c r="DD46" s="27">
        <v>211477.8593828225</v>
      </c>
      <c r="DE46" s="27">
        <v>211477.8593828225</v>
      </c>
      <c r="DF46" s="27">
        <v>211477.8593828225</v>
      </c>
      <c r="DG46" s="27">
        <v>208658.12911733589</v>
      </c>
      <c r="DH46" s="27">
        <v>208658.12911733577</v>
      </c>
      <c r="DI46" s="27">
        <v>208658.12911733577</v>
      </c>
      <c r="DJ46" s="27">
        <v>208658.12911733577</v>
      </c>
      <c r="DK46" s="27">
        <v>208658.12911733577</v>
      </c>
      <c r="DL46" s="27">
        <v>208658.12911733577</v>
      </c>
      <c r="DM46" s="27">
        <v>208658.12911733577</v>
      </c>
      <c r="DN46" s="27">
        <v>208658.12911733577</v>
      </c>
      <c r="DO46" s="27">
        <v>208658.12911733577</v>
      </c>
      <c r="DP46" s="27">
        <v>208658.12911733577</v>
      </c>
      <c r="DQ46" s="27">
        <v>208658.12911733577</v>
      </c>
      <c r="DR46" s="27">
        <v>208658.12911733577</v>
      </c>
      <c r="DS46" s="27">
        <v>208658.12911733577</v>
      </c>
      <c r="DT46" s="27">
        <v>208658.12911733577</v>
      </c>
      <c r="DU46" s="27">
        <v>208658.12911733577</v>
      </c>
      <c r="DV46" s="27">
        <v>208658.12911733577</v>
      </c>
      <c r="DW46" s="27">
        <v>208658.12911732265</v>
      </c>
      <c r="DX46" s="27">
        <v>149775.32286733578</v>
      </c>
      <c r="DY46" s="27">
        <v>149775.32286733578</v>
      </c>
      <c r="DZ46" s="27">
        <v>149775.32286733578</v>
      </c>
      <c r="EA46" s="27">
        <v>149775.32286733578</v>
      </c>
      <c r="EB46" s="27">
        <v>149775.32286733578</v>
      </c>
      <c r="EC46" s="27">
        <v>149775.32286733578</v>
      </c>
      <c r="ED46" s="27">
        <v>149775.32286733578</v>
      </c>
      <c r="EE46" s="27">
        <v>149775.32286733578</v>
      </c>
      <c r="EF46" s="27">
        <v>149775.32286733578</v>
      </c>
      <c r="EG46" s="27">
        <v>149775.32286733578</v>
      </c>
      <c r="EH46" s="27">
        <v>149775.32286733578</v>
      </c>
      <c r="EI46" s="27">
        <v>149775.32286733578</v>
      </c>
      <c r="EJ46" s="27">
        <v>149775.32286733578</v>
      </c>
      <c r="EK46" s="27">
        <v>121643.59618194665</v>
      </c>
      <c r="EL46" s="27">
        <v>121643.59618194251</v>
      </c>
      <c r="EM46" s="27">
        <v>121643.59618194251</v>
      </c>
      <c r="EN46" s="27">
        <v>121643.59618194251</v>
      </c>
      <c r="EO46" s="27">
        <v>121643.59618194251</v>
      </c>
      <c r="EP46" s="27"/>
      <c r="EQ46" s="46">
        <f t="shared" si="65"/>
        <v>2987399.9603022039</v>
      </c>
      <c r="ER46" s="46">
        <f>SUM(N46:Y46)</f>
        <v>3340696.7978022038</v>
      </c>
      <c r="ES46" s="46">
        <f t="shared" si="67"/>
        <v>3340696.7978022038</v>
      </c>
      <c r="ET46" s="46">
        <f t="shared" si="68"/>
        <v>3261475.5310522038</v>
      </c>
      <c r="EU46" s="46">
        <f t="shared" si="69"/>
        <v>2515936.6978959534</v>
      </c>
      <c r="EV46" s="46">
        <f t="shared" si="70"/>
        <v>2557901.7315938701</v>
      </c>
      <c r="EW46" s="46">
        <f t="shared" si="71"/>
        <v>2557901.7315938701</v>
      </c>
      <c r="EX46" s="46">
        <f t="shared" si="72"/>
        <v>2557901.7315938701</v>
      </c>
      <c r="EY46" s="46">
        <f t="shared" si="73"/>
        <v>2552859.8733438705</v>
      </c>
      <c r="EZ46" s="46">
        <f t="shared" si="74"/>
        <v>2506717.2796735154</v>
      </c>
      <c r="FA46" s="46">
        <f t="shared" si="75"/>
        <v>2150600.7119080164</v>
      </c>
      <c r="FB46" s="46">
        <f t="shared" si="76"/>
        <v>1656645.2409810675</v>
      </c>
      <c r="FD46" s="9"/>
      <c r="FE46" s="9"/>
      <c r="FQ46" s="9"/>
    </row>
    <row r="47" spans="1:173">
      <c r="A47" s="50"/>
      <c r="B47" s="27"/>
      <c r="C47" s="27"/>
      <c r="D47" s="27"/>
      <c r="E47" s="27"/>
      <c r="F47" s="27"/>
      <c r="G47" s="27"/>
      <c r="H47" s="27"/>
      <c r="I47" s="51"/>
      <c r="J47" s="51"/>
      <c r="K47" s="51"/>
      <c r="L47" s="51"/>
      <c r="M47" s="51"/>
      <c r="N47" s="27"/>
      <c r="O47" s="27"/>
      <c r="P47" s="27"/>
      <c r="Q47" s="27"/>
      <c r="R47" s="27"/>
      <c r="S47" s="27"/>
      <c r="T47" s="27"/>
      <c r="U47" s="51"/>
      <c r="V47" s="51"/>
      <c r="W47" s="51"/>
      <c r="X47" s="51"/>
      <c r="Y47" s="51"/>
      <c r="Z47" s="27"/>
      <c r="AA47" s="27"/>
      <c r="AB47" s="27"/>
      <c r="AC47" s="27"/>
      <c r="AD47" s="27"/>
      <c r="AE47" s="27"/>
      <c r="AF47" s="27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46">
        <f t="shared" si="65"/>
        <v>0</v>
      </c>
      <c r="ER47" s="46">
        <f t="shared" si="66"/>
        <v>0</v>
      </c>
      <c r="ES47" s="46">
        <f t="shared" si="67"/>
        <v>0</v>
      </c>
      <c r="ET47" s="46">
        <f t="shared" si="68"/>
        <v>0</v>
      </c>
      <c r="EU47" s="46">
        <f t="shared" si="69"/>
        <v>0</v>
      </c>
      <c r="EV47" s="46">
        <f t="shared" si="70"/>
        <v>0</v>
      </c>
      <c r="EW47" s="46">
        <f t="shared" si="71"/>
        <v>0</v>
      </c>
      <c r="EX47" s="46">
        <f t="shared" si="72"/>
        <v>0</v>
      </c>
      <c r="EY47" s="46">
        <f t="shared" si="73"/>
        <v>0</v>
      </c>
      <c r="EZ47" s="46">
        <f t="shared" si="74"/>
        <v>0</v>
      </c>
      <c r="FA47" s="46">
        <f t="shared" si="75"/>
        <v>0</v>
      </c>
      <c r="FB47" s="46">
        <f t="shared" si="76"/>
        <v>0</v>
      </c>
      <c r="FD47" s="9"/>
      <c r="FE47" s="9"/>
      <c r="FQ47" s="9"/>
    </row>
    <row r="48" spans="1:173">
      <c r="A48" s="26" t="s">
        <v>45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46">
        <f t="shared" si="65"/>
        <v>0</v>
      </c>
      <c r="ER48" s="46">
        <f t="shared" si="66"/>
        <v>0</v>
      </c>
      <c r="ES48" s="46">
        <f t="shared" si="67"/>
        <v>0</v>
      </c>
      <c r="ET48" s="46">
        <f t="shared" si="68"/>
        <v>0</v>
      </c>
      <c r="EU48" s="46">
        <f t="shared" si="69"/>
        <v>0</v>
      </c>
      <c r="EV48" s="46">
        <f t="shared" si="70"/>
        <v>0</v>
      </c>
      <c r="EW48" s="46">
        <f t="shared" si="71"/>
        <v>0</v>
      </c>
      <c r="EX48" s="46">
        <f t="shared" si="72"/>
        <v>0</v>
      </c>
      <c r="EY48" s="46">
        <f t="shared" si="73"/>
        <v>0</v>
      </c>
      <c r="EZ48" s="46">
        <f t="shared" si="74"/>
        <v>0</v>
      </c>
      <c r="FA48" s="46">
        <f t="shared" si="75"/>
        <v>0</v>
      </c>
      <c r="FB48" s="46">
        <f t="shared" si="76"/>
        <v>0</v>
      </c>
      <c r="FD48" s="9"/>
      <c r="FE48" s="9"/>
      <c r="FQ48" s="9"/>
    </row>
    <row r="49" spans="1:171">
      <c r="A49" s="3" t="s">
        <v>46</v>
      </c>
      <c r="B49" s="52">
        <f t="shared" ref="B49:BM49" si="77">SUM(B43:B48)</f>
        <v>708668.69537240593</v>
      </c>
      <c r="C49" s="52">
        <f t="shared" si="77"/>
        <v>663878.72167796153</v>
      </c>
      <c r="D49" s="52">
        <f t="shared" si="77"/>
        <v>663878.72167796153</v>
      </c>
      <c r="E49" s="52">
        <f t="shared" si="77"/>
        <v>663878.72167796153</v>
      </c>
      <c r="F49" s="52">
        <f t="shared" si="77"/>
        <v>663878.72167796153</v>
      </c>
      <c r="G49" s="52">
        <f t="shared" si="77"/>
        <v>657400.92167796148</v>
      </c>
      <c r="H49" s="52">
        <f t="shared" si="77"/>
        <v>754165.0390946283</v>
      </c>
      <c r="I49" s="52">
        <f t="shared" si="77"/>
        <v>754165.0390946283</v>
      </c>
      <c r="J49" s="52">
        <f t="shared" si="77"/>
        <v>754165.0390946283</v>
      </c>
      <c r="K49" s="52">
        <f t="shared" si="77"/>
        <v>754165.0390946283</v>
      </c>
      <c r="L49" s="52">
        <f t="shared" si="77"/>
        <v>754165.0390946283</v>
      </c>
      <c r="M49" s="52">
        <f t="shared" si="77"/>
        <v>780298.37242796156</v>
      </c>
      <c r="N49" s="52">
        <f t="shared" si="77"/>
        <v>728031.71242795989</v>
      </c>
      <c r="O49" s="52">
        <f t="shared" si="77"/>
        <v>671175.58576129493</v>
      </c>
      <c r="P49" s="52">
        <f t="shared" si="77"/>
        <v>671175.58576129493</v>
      </c>
      <c r="Q49" s="52">
        <f t="shared" si="77"/>
        <v>671175.58576129493</v>
      </c>
      <c r="R49" s="52">
        <f t="shared" si="77"/>
        <v>671175.58576129493</v>
      </c>
      <c r="S49" s="52">
        <f t="shared" si="77"/>
        <v>671175.58576129493</v>
      </c>
      <c r="T49" s="52">
        <f t="shared" si="77"/>
        <v>671175.58576129493</v>
      </c>
      <c r="U49" s="52">
        <f t="shared" si="77"/>
        <v>671175.58576129493</v>
      </c>
      <c r="V49" s="52">
        <f t="shared" si="77"/>
        <v>671175.58576129493</v>
      </c>
      <c r="W49" s="52">
        <f t="shared" si="77"/>
        <v>671175.58576129493</v>
      </c>
      <c r="X49" s="52">
        <f t="shared" si="77"/>
        <v>671175.58576129493</v>
      </c>
      <c r="Y49" s="52">
        <f t="shared" si="77"/>
        <v>671175.58576129493</v>
      </c>
      <c r="Z49" s="52">
        <f t="shared" si="77"/>
        <v>671175.58576129493</v>
      </c>
      <c r="AA49" s="52">
        <f t="shared" si="77"/>
        <v>671175.58576129493</v>
      </c>
      <c r="AB49" s="52">
        <f t="shared" si="77"/>
        <v>671175.58576129493</v>
      </c>
      <c r="AC49" s="52">
        <f t="shared" si="77"/>
        <v>670980.2737612949</v>
      </c>
      <c r="AD49" s="52">
        <f t="shared" si="77"/>
        <v>669888.83576129493</v>
      </c>
      <c r="AE49" s="52">
        <f t="shared" si="77"/>
        <v>669888.83576129493</v>
      </c>
      <c r="AF49" s="52">
        <f t="shared" si="77"/>
        <v>668542.45517130266</v>
      </c>
      <c r="AG49" s="52">
        <f t="shared" si="77"/>
        <v>628027.28576129489</v>
      </c>
      <c r="AH49" s="52">
        <f t="shared" si="77"/>
        <v>587824.01056685043</v>
      </c>
      <c r="AI49" s="52">
        <f t="shared" si="77"/>
        <v>587824.01056685043</v>
      </c>
      <c r="AJ49" s="52">
        <f t="shared" si="77"/>
        <v>587824.01056685043</v>
      </c>
      <c r="AK49" s="52">
        <f t="shared" si="77"/>
        <v>587824.01056685043</v>
      </c>
      <c r="AL49" s="52">
        <f t="shared" si="77"/>
        <v>587824.01056685043</v>
      </c>
      <c r="AM49" s="52">
        <f t="shared" si="77"/>
        <v>587824.01056685043</v>
      </c>
      <c r="AN49" s="52">
        <f t="shared" si="77"/>
        <v>587824.01056685043</v>
      </c>
      <c r="AO49" s="52">
        <f t="shared" si="77"/>
        <v>587824.01056685043</v>
      </c>
      <c r="AP49" s="52">
        <f t="shared" si="77"/>
        <v>587824.01056685043</v>
      </c>
      <c r="AQ49" s="52">
        <f t="shared" si="77"/>
        <v>587824.01056685043</v>
      </c>
      <c r="AR49" s="52">
        <f t="shared" si="77"/>
        <v>587824.01056685043</v>
      </c>
      <c r="AS49" s="52">
        <f t="shared" si="77"/>
        <v>587824.01056685043</v>
      </c>
      <c r="AT49" s="52">
        <f t="shared" si="77"/>
        <v>587824.01056685043</v>
      </c>
      <c r="AU49" s="52">
        <f t="shared" si="77"/>
        <v>587824.01056685043</v>
      </c>
      <c r="AV49" s="52">
        <f t="shared" si="77"/>
        <v>587824.01056685043</v>
      </c>
      <c r="AW49" s="52">
        <f t="shared" si="77"/>
        <v>489516.21048351715</v>
      </c>
      <c r="AX49" s="52">
        <f t="shared" si="77"/>
        <v>489516.21048351715</v>
      </c>
      <c r="AY49" s="52">
        <f t="shared" si="77"/>
        <v>489516.21048351715</v>
      </c>
      <c r="AZ49" s="52">
        <f t="shared" si="77"/>
        <v>489516.21048351715</v>
      </c>
      <c r="BA49" s="52">
        <f t="shared" si="77"/>
        <v>698501.9561606003</v>
      </c>
      <c r="BB49" s="52">
        <f t="shared" si="77"/>
        <v>716609.55449393345</v>
      </c>
      <c r="BC49" s="52">
        <f t="shared" si="77"/>
        <v>716887.00449393364</v>
      </c>
      <c r="BD49" s="52">
        <f t="shared" si="77"/>
        <v>716887.00449393364</v>
      </c>
      <c r="BE49" s="52">
        <f t="shared" si="77"/>
        <v>716887.00449393364</v>
      </c>
      <c r="BF49" s="52">
        <f t="shared" si="77"/>
        <v>716887.00449393364</v>
      </c>
      <c r="BG49" s="52">
        <f t="shared" si="77"/>
        <v>716887.00449393364</v>
      </c>
      <c r="BH49" s="52">
        <f t="shared" si="77"/>
        <v>716887.00449393364</v>
      </c>
      <c r="BI49" s="52">
        <f t="shared" si="77"/>
        <v>716887.00449393364</v>
      </c>
      <c r="BJ49" s="52">
        <f t="shared" si="77"/>
        <v>716887.00449393364</v>
      </c>
      <c r="BK49" s="52">
        <f t="shared" si="77"/>
        <v>716887.00449393364</v>
      </c>
      <c r="BL49" s="52">
        <f t="shared" si="77"/>
        <v>716887.00449393364</v>
      </c>
      <c r="BM49" s="52">
        <f t="shared" si="77"/>
        <v>716887.00449393364</v>
      </c>
      <c r="BN49" s="52">
        <f t="shared" ref="BN49:CO49" si="78">SUM(BN43:BN48)</f>
        <v>716887.00449393364</v>
      </c>
      <c r="BO49" s="52">
        <f t="shared" si="78"/>
        <v>716887.00449393364</v>
      </c>
      <c r="BP49" s="52">
        <f t="shared" si="78"/>
        <v>716887.00449393364</v>
      </c>
      <c r="BQ49" s="52">
        <f t="shared" si="78"/>
        <v>716887.00449393364</v>
      </c>
      <c r="BR49" s="52">
        <f t="shared" si="78"/>
        <v>716887.00449393364</v>
      </c>
      <c r="BS49" s="52">
        <f t="shared" si="78"/>
        <v>716887.00449393364</v>
      </c>
      <c r="BT49" s="52">
        <f t="shared" si="78"/>
        <v>716887.00449393364</v>
      </c>
      <c r="BU49" s="52">
        <f t="shared" si="78"/>
        <v>716887.00449393364</v>
      </c>
      <c r="BV49" s="52">
        <f t="shared" si="78"/>
        <v>719206.38560504233</v>
      </c>
      <c r="BW49" s="52">
        <f t="shared" si="78"/>
        <v>374794.58338282246</v>
      </c>
      <c r="BX49" s="52">
        <f t="shared" si="78"/>
        <v>412989.02782726689</v>
      </c>
      <c r="BY49" s="52">
        <f t="shared" si="78"/>
        <v>390072.36116060027</v>
      </c>
      <c r="BZ49" s="52">
        <f t="shared" si="78"/>
        <v>390072.36116060027</v>
      </c>
      <c r="CA49" s="52">
        <f t="shared" si="78"/>
        <v>390072.36116060027</v>
      </c>
      <c r="CB49" s="52">
        <f t="shared" si="78"/>
        <v>390072.36116060027</v>
      </c>
      <c r="CC49" s="52">
        <f t="shared" si="78"/>
        <v>390072.36116060027</v>
      </c>
      <c r="CD49" s="52">
        <f t="shared" si="78"/>
        <v>390072.36116060027</v>
      </c>
      <c r="CE49" s="52">
        <f t="shared" si="78"/>
        <v>390072.36116060027</v>
      </c>
      <c r="CF49" s="52">
        <f t="shared" si="78"/>
        <v>390072.36116060027</v>
      </c>
      <c r="CG49" s="52">
        <f t="shared" si="78"/>
        <v>390072.36116060027</v>
      </c>
      <c r="CH49" s="52">
        <f t="shared" si="78"/>
        <v>390072.36116060027</v>
      </c>
      <c r="CI49" s="52">
        <f t="shared" si="78"/>
        <v>390072.36116060027</v>
      </c>
      <c r="CJ49" s="52">
        <f t="shared" si="78"/>
        <v>390072.36116060027</v>
      </c>
      <c r="CK49" s="52">
        <f t="shared" si="78"/>
        <v>390072.36116060027</v>
      </c>
      <c r="CL49" s="52">
        <f t="shared" si="78"/>
        <v>390072.36116060027</v>
      </c>
      <c r="CM49" s="52">
        <f t="shared" si="78"/>
        <v>390072.36116060027</v>
      </c>
      <c r="CN49" s="52">
        <f t="shared" si="78"/>
        <v>390072.36116060027</v>
      </c>
      <c r="CO49" s="52">
        <f t="shared" si="78"/>
        <v>390072.36116060027</v>
      </c>
      <c r="CP49" s="52">
        <f>SUM(CP43:CP48)</f>
        <v>390072.36116060027</v>
      </c>
      <c r="CQ49" s="52">
        <f>SUM(CQ43:CQ48)</f>
        <v>390072.36116060027</v>
      </c>
      <c r="CR49" s="52">
        <f>SUM(CR43:CR48)</f>
        <v>390072.36116060027</v>
      </c>
      <c r="CS49" s="52">
        <f>SUM(CS43:CS48)</f>
        <v>390072.36116060027</v>
      </c>
      <c r="CT49" s="52">
        <f t="shared" ref="CT49:EO49" si="79">SUM(CT43:CT48)</f>
        <v>390072.36116060027</v>
      </c>
      <c r="CU49" s="52">
        <f t="shared" si="79"/>
        <v>390072.36116060027</v>
      </c>
      <c r="CV49" s="52">
        <f t="shared" si="79"/>
        <v>390072.36116060027</v>
      </c>
      <c r="CW49" s="52">
        <f t="shared" si="79"/>
        <v>390072.36116060027</v>
      </c>
      <c r="CX49" s="52">
        <f t="shared" si="79"/>
        <v>390072.36116060027</v>
      </c>
      <c r="CY49" s="52">
        <f t="shared" si="79"/>
        <v>390072.36116060027</v>
      </c>
      <c r="CZ49" s="52">
        <f t="shared" si="79"/>
        <v>390072.36116060027</v>
      </c>
      <c r="DA49" s="52">
        <f t="shared" si="79"/>
        <v>390072.46116060385</v>
      </c>
      <c r="DB49" s="52">
        <f t="shared" si="79"/>
        <v>429654.03766060033</v>
      </c>
      <c r="DC49" s="52">
        <f t="shared" si="79"/>
        <v>404067.63791060279</v>
      </c>
      <c r="DD49" s="52">
        <f t="shared" si="79"/>
        <v>404067.23507726693</v>
      </c>
      <c r="DE49" s="52">
        <f t="shared" si="79"/>
        <v>404067.23507726693</v>
      </c>
      <c r="DF49" s="52">
        <f t="shared" si="79"/>
        <v>404067.23507726693</v>
      </c>
      <c r="DG49" s="52">
        <f t="shared" si="79"/>
        <v>401247.50481178035</v>
      </c>
      <c r="DH49" s="52">
        <f t="shared" si="79"/>
        <v>401247.50481178024</v>
      </c>
      <c r="DI49" s="52">
        <f t="shared" si="79"/>
        <v>401247.50481178024</v>
      </c>
      <c r="DJ49" s="52">
        <f t="shared" si="79"/>
        <v>401247.50481178024</v>
      </c>
      <c r="DK49" s="52">
        <f t="shared" si="79"/>
        <v>401247.50481178024</v>
      </c>
      <c r="DL49" s="52">
        <f t="shared" si="79"/>
        <v>401247.50481178024</v>
      </c>
      <c r="DM49" s="52">
        <f t="shared" si="79"/>
        <v>401247.50481178024</v>
      </c>
      <c r="DN49" s="52">
        <f t="shared" si="79"/>
        <v>401247.50481178024</v>
      </c>
      <c r="DO49" s="52">
        <f t="shared" si="79"/>
        <v>401247.50481178024</v>
      </c>
      <c r="DP49" s="52">
        <f t="shared" si="79"/>
        <v>401247.50481178024</v>
      </c>
      <c r="DQ49" s="52">
        <f t="shared" si="79"/>
        <v>401247.50481178024</v>
      </c>
      <c r="DR49" s="52">
        <f t="shared" si="79"/>
        <v>401247.50481178024</v>
      </c>
      <c r="DS49" s="52">
        <f t="shared" si="79"/>
        <v>401247.50481178024</v>
      </c>
      <c r="DT49" s="52">
        <f t="shared" si="79"/>
        <v>401247.50481178024</v>
      </c>
      <c r="DU49" s="52">
        <f t="shared" si="79"/>
        <v>401247.50481178024</v>
      </c>
      <c r="DV49" s="52">
        <f t="shared" si="79"/>
        <v>401247.50481178024</v>
      </c>
      <c r="DW49" s="52">
        <f t="shared" si="79"/>
        <v>401247.82481176825</v>
      </c>
      <c r="DX49" s="52">
        <f t="shared" si="79"/>
        <v>310961.18739512388</v>
      </c>
      <c r="DY49" s="52">
        <f t="shared" si="79"/>
        <v>310961.18739511352</v>
      </c>
      <c r="DZ49" s="52">
        <f t="shared" si="79"/>
        <v>310961.18739511352</v>
      </c>
      <c r="EA49" s="52">
        <f t="shared" si="79"/>
        <v>310961.18739511352</v>
      </c>
      <c r="EB49" s="52">
        <f t="shared" si="79"/>
        <v>310961.18739511352</v>
      </c>
      <c r="EC49" s="52">
        <f t="shared" si="79"/>
        <v>310961.18739511352</v>
      </c>
      <c r="ED49" s="52">
        <f t="shared" si="79"/>
        <v>310961.18739511352</v>
      </c>
      <c r="EE49" s="52">
        <f t="shared" si="79"/>
        <v>310961.18739511352</v>
      </c>
      <c r="EF49" s="52">
        <f t="shared" si="79"/>
        <v>310961.18739511352</v>
      </c>
      <c r="EG49" s="52">
        <f t="shared" si="79"/>
        <v>310961.18739511352</v>
      </c>
      <c r="EH49" s="52">
        <f t="shared" si="79"/>
        <v>310961.18739511352</v>
      </c>
      <c r="EI49" s="52">
        <f t="shared" si="79"/>
        <v>310961.18739511352</v>
      </c>
      <c r="EJ49" s="52">
        <f t="shared" si="79"/>
        <v>310961.18739511352</v>
      </c>
      <c r="EK49" s="52">
        <f t="shared" si="79"/>
        <v>282829.4607097244</v>
      </c>
      <c r="EL49" s="52">
        <f t="shared" si="79"/>
        <v>282829.46070972027</v>
      </c>
      <c r="EM49" s="52">
        <f t="shared" si="79"/>
        <v>282829.46070972027</v>
      </c>
      <c r="EN49" s="52">
        <f t="shared" si="79"/>
        <v>282829.46070972027</v>
      </c>
      <c r="EO49" s="52">
        <f t="shared" si="79"/>
        <v>282829.46070972027</v>
      </c>
      <c r="EP49" s="52"/>
      <c r="EQ49" s="53">
        <f t="shared" si="65"/>
        <v>8572708.0716633182</v>
      </c>
      <c r="ER49" s="53">
        <f t="shared" si="66"/>
        <v>8110963.1558022024</v>
      </c>
      <c r="ES49" s="53">
        <f t="shared" si="67"/>
        <v>7672150.4857677678</v>
      </c>
      <c r="ET49" s="53">
        <f t="shared" si="68"/>
        <v>6955580.3267188706</v>
      </c>
      <c r="EU49" s="53">
        <f t="shared" si="69"/>
        <v>7901869.173562618</v>
      </c>
      <c r="EV49" s="53">
        <f t="shared" si="70"/>
        <v>8602644.0539272018</v>
      </c>
      <c r="EW49" s="53">
        <f t="shared" si="71"/>
        <v>5017641.2472605342</v>
      </c>
      <c r="EX49" s="53">
        <f t="shared" si="72"/>
        <v>4680868.333927203</v>
      </c>
      <c r="EY49" s="53">
        <f t="shared" si="73"/>
        <v>4762435.1350105414</v>
      </c>
      <c r="EZ49" s="53">
        <f t="shared" si="74"/>
        <v>4817789.7880068496</v>
      </c>
      <c r="FA49" s="53">
        <f t="shared" si="75"/>
        <v>4273252.4732413609</v>
      </c>
      <c r="FB49" s="53">
        <f t="shared" si="76"/>
        <v>3590875.6153144008</v>
      </c>
    </row>
    <row r="50" spans="1:171">
      <c r="A50" s="26"/>
      <c r="B50" s="9"/>
      <c r="N50" s="9"/>
      <c r="Z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</row>
    <row r="51" spans="1:171">
      <c r="A51" s="26" t="s">
        <v>47</v>
      </c>
      <c r="B51" s="27">
        <f t="shared" ref="B51:BM51" si="80">+B32+B49</f>
        <v>10608612.928705741</v>
      </c>
      <c r="C51" s="27">
        <f t="shared" si="80"/>
        <v>10563822.955011295</v>
      </c>
      <c r="D51" s="27">
        <f t="shared" si="80"/>
        <v>10563822.955011295</v>
      </c>
      <c r="E51" s="27">
        <f t="shared" si="80"/>
        <v>10563822.955011295</v>
      </c>
      <c r="F51" s="27">
        <f t="shared" si="80"/>
        <v>10563822.955011295</v>
      </c>
      <c r="G51" s="27">
        <f t="shared" si="80"/>
        <v>13426095.155011296</v>
      </c>
      <c r="H51" s="27">
        <f t="shared" si="80"/>
        <v>13841609.272427963</v>
      </c>
      <c r="I51" s="27">
        <f t="shared" si="80"/>
        <v>12508275.939094629</v>
      </c>
      <c r="J51" s="27">
        <f t="shared" si="80"/>
        <v>12508275.939094629</v>
      </c>
      <c r="K51" s="27">
        <f t="shared" si="80"/>
        <v>12508275.939094629</v>
      </c>
      <c r="L51" s="27">
        <f t="shared" si="80"/>
        <v>12508275.939094629</v>
      </c>
      <c r="M51" s="27">
        <f t="shared" si="80"/>
        <v>12534409.272427961</v>
      </c>
      <c r="N51" s="27">
        <f t="shared" si="80"/>
        <v>12482142.612427961</v>
      </c>
      <c r="O51" s="27">
        <f t="shared" si="80"/>
        <v>12425286.485761296</v>
      </c>
      <c r="P51" s="27">
        <f t="shared" si="80"/>
        <v>12425286.485761296</v>
      </c>
      <c r="Q51" s="27">
        <f t="shared" si="80"/>
        <v>12425286.485761296</v>
      </c>
      <c r="R51" s="27">
        <f t="shared" si="80"/>
        <v>12425286.485761296</v>
      </c>
      <c r="S51" s="27">
        <f t="shared" si="80"/>
        <v>12425286.485761296</v>
      </c>
      <c r="T51" s="27">
        <f t="shared" si="80"/>
        <v>12425286.485761296</v>
      </c>
      <c r="U51" s="27">
        <f t="shared" si="80"/>
        <v>12425286.485761296</v>
      </c>
      <c r="V51" s="27">
        <f t="shared" si="80"/>
        <v>12425286.485761296</v>
      </c>
      <c r="W51" s="27">
        <f t="shared" si="80"/>
        <v>12425286.485761296</v>
      </c>
      <c r="X51" s="27">
        <f t="shared" si="80"/>
        <v>12425286.485761296</v>
      </c>
      <c r="Y51" s="27">
        <f t="shared" si="80"/>
        <v>12425286.485761296</v>
      </c>
      <c r="Z51" s="27">
        <f t="shared" si="80"/>
        <v>12425286.485761296</v>
      </c>
      <c r="AA51" s="27">
        <f t="shared" si="80"/>
        <v>12425286.485761296</v>
      </c>
      <c r="AB51" s="27">
        <f t="shared" si="80"/>
        <v>12425286.485761296</v>
      </c>
      <c r="AC51" s="27">
        <f t="shared" si="80"/>
        <v>12425091.173761295</v>
      </c>
      <c r="AD51" s="27">
        <f t="shared" si="80"/>
        <v>12423999.735761296</v>
      </c>
      <c r="AE51" s="27">
        <f t="shared" si="80"/>
        <v>12423999.735761296</v>
      </c>
      <c r="AF51" s="27">
        <f t="shared" si="80"/>
        <v>12377370.021837968</v>
      </c>
      <c r="AG51" s="27">
        <f t="shared" si="80"/>
        <v>11254367.352427961</v>
      </c>
      <c r="AH51" s="27">
        <f t="shared" si="80"/>
        <v>11055309.910566851</v>
      </c>
      <c r="AI51" s="27">
        <f t="shared" si="80"/>
        <v>11971976.577233519</v>
      </c>
      <c r="AJ51" s="27">
        <f t="shared" si="80"/>
        <v>11971976.577233519</v>
      </c>
      <c r="AK51" s="27">
        <f t="shared" si="80"/>
        <v>11971976.577233519</v>
      </c>
      <c r="AL51" s="27">
        <f t="shared" si="80"/>
        <v>11971976.577233519</v>
      </c>
      <c r="AM51" s="27">
        <f t="shared" si="80"/>
        <v>11971976.577233519</v>
      </c>
      <c r="AN51" s="27">
        <f t="shared" si="80"/>
        <v>11971976.577233519</v>
      </c>
      <c r="AO51" s="27">
        <f t="shared" si="80"/>
        <v>11952782.343900185</v>
      </c>
      <c r="AP51" s="27">
        <f t="shared" si="80"/>
        <v>11952782.343900185</v>
      </c>
      <c r="AQ51" s="27">
        <f t="shared" si="80"/>
        <v>11952782.343900185</v>
      </c>
      <c r="AR51" s="27">
        <f t="shared" si="80"/>
        <v>11952782.343900185</v>
      </c>
      <c r="AS51" s="27">
        <f t="shared" si="80"/>
        <v>11952782.343900185</v>
      </c>
      <c r="AT51" s="27">
        <f t="shared" si="80"/>
        <v>11952782.343900185</v>
      </c>
      <c r="AU51" s="27">
        <f t="shared" si="80"/>
        <v>11952782.343900185</v>
      </c>
      <c r="AV51" s="27">
        <f t="shared" si="80"/>
        <v>11846011.510566853</v>
      </c>
      <c r="AW51" s="27">
        <f t="shared" si="80"/>
        <v>10786766.210483519</v>
      </c>
      <c r="AX51" s="27">
        <f t="shared" si="80"/>
        <v>10786766.210483519</v>
      </c>
      <c r="AY51" s="27">
        <f t="shared" si="80"/>
        <v>10786766.210483519</v>
      </c>
      <c r="AZ51" s="27">
        <f t="shared" si="80"/>
        <v>10786766.210483519</v>
      </c>
      <c r="BA51" s="27">
        <f t="shared" si="80"/>
        <v>11999784.214225117</v>
      </c>
      <c r="BB51" s="27">
        <f t="shared" si="80"/>
        <v>12743026.221160604</v>
      </c>
      <c r="BC51" s="27">
        <f t="shared" si="80"/>
        <v>12743303.671160601</v>
      </c>
      <c r="BD51" s="27">
        <f t="shared" si="80"/>
        <v>12743303.671160603</v>
      </c>
      <c r="BE51" s="27">
        <f t="shared" si="80"/>
        <v>12743303.671160601</v>
      </c>
      <c r="BF51" s="27">
        <f t="shared" si="80"/>
        <v>12743303.671160603</v>
      </c>
      <c r="BG51" s="27">
        <f t="shared" si="80"/>
        <v>12743303.671160601</v>
      </c>
      <c r="BH51" s="27">
        <f t="shared" si="80"/>
        <v>12743303.671160601</v>
      </c>
      <c r="BI51" s="27">
        <f t="shared" si="80"/>
        <v>12743303.671160603</v>
      </c>
      <c r="BJ51" s="27">
        <f t="shared" si="80"/>
        <v>12743303.671160601</v>
      </c>
      <c r="BK51" s="27">
        <f t="shared" si="80"/>
        <v>12743303.671160603</v>
      </c>
      <c r="BL51" s="27">
        <f t="shared" si="80"/>
        <v>12743303.671160601</v>
      </c>
      <c r="BM51" s="27">
        <f t="shared" si="80"/>
        <v>12743303.671160601</v>
      </c>
      <c r="BN51" s="27">
        <f t="shared" ref="BN51:DY51" si="81">+BN32+BN49</f>
        <v>12743303.671160603</v>
      </c>
      <c r="BO51" s="27">
        <f t="shared" si="81"/>
        <v>12743303.671160601</v>
      </c>
      <c r="BP51" s="27">
        <f t="shared" si="81"/>
        <v>12743303.671160603</v>
      </c>
      <c r="BQ51" s="27">
        <f t="shared" si="81"/>
        <v>12743303.671160601</v>
      </c>
      <c r="BR51" s="27">
        <f t="shared" si="81"/>
        <v>12743303.671160603</v>
      </c>
      <c r="BS51" s="27">
        <f t="shared" si="81"/>
        <v>12743303.671160601</v>
      </c>
      <c r="BT51" s="27">
        <f t="shared" si="81"/>
        <v>12743303.671160601</v>
      </c>
      <c r="BU51" s="27">
        <f t="shared" si="81"/>
        <v>12743303.671160603</v>
      </c>
      <c r="BV51" s="27">
        <f t="shared" si="81"/>
        <v>12588163.374852356</v>
      </c>
      <c r="BW51" s="27">
        <f t="shared" si="81"/>
        <v>12057461.250049489</v>
      </c>
      <c r="BX51" s="27">
        <f t="shared" si="81"/>
        <v>12095655.694493931</v>
      </c>
      <c r="BY51" s="27">
        <f t="shared" si="81"/>
        <v>12072739.027827265</v>
      </c>
      <c r="BZ51" s="27">
        <f t="shared" si="81"/>
        <v>12072739.027827268</v>
      </c>
      <c r="CA51" s="27">
        <f t="shared" si="81"/>
        <v>12072739.027827265</v>
      </c>
      <c r="CB51" s="27">
        <f t="shared" si="81"/>
        <v>12072739.027827267</v>
      </c>
      <c r="CC51" s="27">
        <f t="shared" si="81"/>
        <v>12072739.027827265</v>
      </c>
      <c r="CD51" s="27">
        <f t="shared" si="81"/>
        <v>12072739.027827267</v>
      </c>
      <c r="CE51" s="27">
        <f t="shared" si="81"/>
        <v>12072739.027827265</v>
      </c>
      <c r="CF51" s="27">
        <f t="shared" si="81"/>
        <v>12072739.027827265</v>
      </c>
      <c r="CG51" s="27">
        <f t="shared" si="81"/>
        <v>12072739.027827267</v>
      </c>
      <c r="CH51" s="27">
        <f t="shared" si="81"/>
        <v>12072739.027827265</v>
      </c>
      <c r="CI51" s="27">
        <f t="shared" si="81"/>
        <v>12072739.027827267</v>
      </c>
      <c r="CJ51" s="27">
        <f t="shared" si="81"/>
        <v>12072739.027827265</v>
      </c>
      <c r="CK51" s="27">
        <f t="shared" si="81"/>
        <v>12072739.027827265</v>
      </c>
      <c r="CL51" s="27">
        <f t="shared" si="81"/>
        <v>12072739.027827268</v>
      </c>
      <c r="CM51" s="27">
        <f t="shared" si="81"/>
        <v>12072739.027827265</v>
      </c>
      <c r="CN51" s="27">
        <f t="shared" si="81"/>
        <v>12072739.027827267</v>
      </c>
      <c r="CO51" s="27">
        <f t="shared" si="81"/>
        <v>12072739.027827265</v>
      </c>
      <c r="CP51" s="27">
        <f t="shared" si="81"/>
        <v>12072739.027827267</v>
      </c>
      <c r="CQ51" s="27">
        <f t="shared" si="81"/>
        <v>12072739.027827265</v>
      </c>
      <c r="CR51" s="27">
        <f t="shared" si="81"/>
        <v>12072739.027827265</v>
      </c>
      <c r="CS51" s="27">
        <f t="shared" si="81"/>
        <v>12072739.027827267</v>
      </c>
      <c r="CT51" s="27">
        <f t="shared" si="81"/>
        <v>12072739.027827265</v>
      </c>
      <c r="CU51" s="27">
        <f t="shared" si="81"/>
        <v>12072739.027827267</v>
      </c>
      <c r="CV51" s="27">
        <f t="shared" si="81"/>
        <v>12072739.027827265</v>
      </c>
      <c r="CW51" s="27">
        <f t="shared" si="81"/>
        <v>12072739.027827265</v>
      </c>
      <c r="CX51" s="27">
        <f t="shared" si="81"/>
        <v>12072739.027827268</v>
      </c>
      <c r="CY51" s="27">
        <f t="shared" si="81"/>
        <v>12072739.027827265</v>
      </c>
      <c r="CZ51" s="27">
        <f t="shared" si="81"/>
        <v>12072739.027827267</v>
      </c>
      <c r="DA51" s="27">
        <f t="shared" si="81"/>
        <v>12072739.127827268</v>
      </c>
      <c r="DB51" s="27">
        <f t="shared" si="81"/>
        <v>11968640.148771709</v>
      </c>
      <c r="DC51" s="27">
        <f t="shared" si="81"/>
        <v>11734650.971243938</v>
      </c>
      <c r="DD51" s="27">
        <f t="shared" si="81"/>
        <v>11734650.568410603</v>
      </c>
      <c r="DE51" s="27">
        <f t="shared" si="81"/>
        <v>11734650.5684106</v>
      </c>
      <c r="DF51" s="27">
        <f t="shared" si="81"/>
        <v>11734650.568410603</v>
      </c>
      <c r="DG51" s="27">
        <f t="shared" si="81"/>
        <v>11731830.838145113</v>
      </c>
      <c r="DH51" s="27">
        <f t="shared" si="81"/>
        <v>11731830.838145116</v>
      </c>
      <c r="DI51" s="27">
        <f t="shared" si="81"/>
        <v>11731830.838145116</v>
      </c>
      <c r="DJ51" s="27">
        <f t="shared" si="81"/>
        <v>11731830.838145114</v>
      </c>
      <c r="DK51" s="27">
        <f t="shared" si="81"/>
        <v>11731830.838145116</v>
      </c>
      <c r="DL51" s="27">
        <f t="shared" si="81"/>
        <v>11731830.838145113</v>
      </c>
      <c r="DM51" s="27">
        <f t="shared" si="81"/>
        <v>11731830.838145116</v>
      </c>
      <c r="DN51" s="27">
        <f t="shared" si="81"/>
        <v>11731830.838145113</v>
      </c>
      <c r="DO51" s="27">
        <f t="shared" si="81"/>
        <v>11731830.838145116</v>
      </c>
      <c r="DP51" s="27">
        <f t="shared" si="81"/>
        <v>11731830.838145116</v>
      </c>
      <c r="DQ51" s="27">
        <f t="shared" si="81"/>
        <v>11731830.838145113</v>
      </c>
      <c r="DR51" s="27">
        <f t="shared" si="81"/>
        <v>11731830.838145116</v>
      </c>
      <c r="DS51" s="27">
        <f t="shared" si="81"/>
        <v>11731830.838145113</v>
      </c>
      <c r="DT51" s="27">
        <f t="shared" si="81"/>
        <v>11731830.838145116</v>
      </c>
      <c r="DU51" s="27">
        <f t="shared" si="81"/>
        <v>11731830.838145116</v>
      </c>
      <c r="DV51" s="27">
        <f t="shared" si="81"/>
        <v>11731830.838145114</v>
      </c>
      <c r="DW51" s="27">
        <f t="shared" si="81"/>
        <v>11180447.735206034</v>
      </c>
      <c r="DX51" s="27">
        <f t="shared" si="81"/>
        <v>10354830.631839566</v>
      </c>
      <c r="DY51" s="27">
        <f t="shared" si="81"/>
        <v>10354830.631839558</v>
      </c>
      <c r="DZ51" s="27">
        <f t="shared" ref="DZ51:EO51" si="82">+DZ32+DZ49</f>
        <v>10354830.631839555</v>
      </c>
      <c r="EA51" s="27">
        <f t="shared" si="82"/>
        <v>10354830.631839558</v>
      </c>
      <c r="EB51" s="27">
        <f t="shared" si="82"/>
        <v>10354830.631839558</v>
      </c>
      <c r="EC51" s="27">
        <f t="shared" si="82"/>
        <v>10354830.631839555</v>
      </c>
      <c r="ED51" s="27">
        <f t="shared" si="82"/>
        <v>10354830.631839558</v>
      </c>
      <c r="EE51" s="27">
        <f t="shared" si="82"/>
        <v>10354830.631839555</v>
      </c>
      <c r="EF51" s="27">
        <f t="shared" si="82"/>
        <v>10354830.631839558</v>
      </c>
      <c r="EG51" s="27">
        <f t="shared" si="82"/>
        <v>10354830.631839558</v>
      </c>
      <c r="EH51" s="27">
        <f t="shared" si="82"/>
        <v>10354830.631839558</v>
      </c>
      <c r="EI51" s="27">
        <f t="shared" si="82"/>
        <v>10354830.631839558</v>
      </c>
      <c r="EJ51" s="27">
        <f t="shared" si="82"/>
        <v>10354830.631839555</v>
      </c>
      <c r="EK51" s="27">
        <f t="shared" si="82"/>
        <v>10326698.90515417</v>
      </c>
      <c r="EL51" s="27">
        <f t="shared" si="82"/>
        <v>10326698.905154163</v>
      </c>
      <c r="EM51" s="27">
        <f t="shared" si="82"/>
        <v>10326698.905154167</v>
      </c>
      <c r="EN51" s="27">
        <f t="shared" si="82"/>
        <v>10326698.905154167</v>
      </c>
      <c r="EO51" s="27">
        <f t="shared" si="82"/>
        <v>10326698.905154163</v>
      </c>
      <c r="EP51" s="27"/>
      <c r="EQ51" s="27">
        <f t="shared" ref="EQ51:FB51" si="83">+EQ32+EQ49</f>
        <v>142699122.20499665</v>
      </c>
      <c r="ER51" s="27">
        <f t="shared" si="83"/>
        <v>149160293.9558022</v>
      </c>
      <c r="ES51" s="27">
        <f t="shared" si="83"/>
        <v>145151927.11910111</v>
      </c>
      <c r="ET51" s="27">
        <f t="shared" si="83"/>
        <v>142218183.8600522</v>
      </c>
      <c r="EU51" s="27">
        <f t="shared" si="83"/>
        <v>146306234.76496047</v>
      </c>
      <c r="EV51" s="27">
        <f t="shared" si="83"/>
        <v>152919644.05392721</v>
      </c>
      <c r="EW51" s="27">
        <f t="shared" si="83"/>
        <v>145395931.56984118</v>
      </c>
      <c r="EX51" s="27">
        <f t="shared" si="83"/>
        <v>144872868.33392718</v>
      </c>
      <c r="EY51" s="27">
        <f t="shared" si="83"/>
        <v>143754504.57945496</v>
      </c>
      <c r="EZ51" s="27">
        <f t="shared" si="83"/>
        <v>140784789.78800684</v>
      </c>
      <c r="FA51" s="27">
        <f t="shared" si="83"/>
        <v>131968585.71696897</v>
      </c>
      <c r="FB51" s="27">
        <f t="shared" si="83"/>
        <v>124117308.94864774</v>
      </c>
    </row>
    <row r="52" spans="1:171">
      <c r="A52" s="26" t="s">
        <v>48</v>
      </c>
      <c r="B52" s="27">
        <f t="shared" ref="B52:BM52" si="84">+B37</f>
        <v>7191.6971516666672</v>
      </c>
      <c r="C52" s="27">
        <f t="shared" si="84"/>
        <v>6785.5091664166666</v>
      </c>
      <c r="D52" s="27">
        <f t="shared" si="84"/>
        <v>6377.5314940833332</v>
      </c>
      <c r="E52" s="27">
        <f t="shared" si="84"/>
        <v>5536.7034624166663</v>
      </c>
      <c r="F52" s="27">
        <f t="shared" si="84"/>
        <v>5125.1208754999998</v>
      </c>
      <c r="G52" s="27">
        <f t="shared" si="84"/>
        <v>4711.7239067499995</v>
      </c>
      <c r="H52" s="27">
        <f t="shared" si="84"/>
        <v>4296.5045329999994</v>
      </c>
      <c r="I52" s="27">
        <f t="shared" si="84"/>
        <v>3879.4553041666663</v>
      </c>
      <c r="J52" s="27">
        <f t="shared" si="84"/>
        <v>3879.4553041666663</v>
      </c>
      <c r="K52" s="27">
        <f t="shared" si="84"/>
        <v>3448.4034566666674</v>
      </c>
      <c r="L52" s="27">
        <f t="shared" si="84"/>
        <v>3448.4034566666674</v>
      </c>
      <c r="M52" s="27">
        <f t="shared" si="84"/>
        <v>3448.4034566666674</v>
      </c>
      <c r="N52" s="27">
        <f t="shared" si="84"/>
        <v>3448.4034566666674</v>
      </c>
      <c r="O52" s="27">
        <f t="shared" si="84"/>
        <v>3448.4034566666674</v>
      </c>
      <c r="P52" s="27">
        <f t="shared" si="84"/>
        <v>3448.4034566666674</v>
      </c>
      <c r="Q52" s="27">
        <f t="shared" si="84"/>
        <v>3017.351609166667</v>
      </c>
      <c r="R52" s="27">
        <f t="shared" si="84"/>
        <v>3017.351609166667</v>
      </c>
      <c r="S52" s="27">
        <f t="shared" si="84"/>
        <v>3017.351609166667</v>
      </c>
      <c r="T52" s="27">
        <f t="shared" si="84"/>
        <v>3017.351609166667</v>
      </c>
      <c r="U52" s="27">
        <f t="shared" si="84"/>
        <v>3017.351609166667</v>
      </c>
      <c r="V52" s="27">
        <f t="shared" si="84"/>
        <v>3017.351609166667</v>
      </c>
      <c r="W52" s="27">
        <f t="shared" si="84"/>
        <v>2586.2997616666667</v>
      </c>
      <c r="X52" s="27">
        <f t="shared" si="84"/>
        <v>2586.2997616666667</v>
      </c>
      <c r="Y52" s="27">
        <f t="shared" si="84"/>
        <v>2586.2997616666667</v>
      </c>
      <c r="Z52" s="27">
        <f t="shared" si="84"/>
        <v>2586.2997616666667</v>
      </c>
      <c r="AA52" s="27">
        <f t="shared" si="84"/>
        <v>2586.2997616666667</v>
      </c>
      <c r="AB52" s="27">
        <f t="shared" si="84"/>
        <v>2586.2997616666667</v>
      </c>
      <c r="AC52" s="27">
        <f t="shared" si="84"/>
        <v>2155.2479141666672</v>
      </c>
      <c r="AD52" s="27">
        <f t="shared" si="84"/>
        <v>2155.2479141666672</v>
      </c>
      <c r="AE52" s="27">
        <f t="shared" si="84"/>
        <v>2155.2479141666672</v>
      </c>
      <c r="AF52" s="27">
        <f t="shared" si="84"/>
        <v>2155.2479141666672</v>
      </c>
      <c r="AG52" s="27">
        <f t="shared" si="84"/>
        <v>2155.2479141666672</v>
      </c>
      <c r="AH52" s="27">
        <f t="shared" si="84"/>
        <v>2155.2479141666672</v>
      </c>
      <c r="AI52" s="27">
        <f t="shared" si="84"/>
        <v>1724.1960666666671</v>
      </c>
      <c r="AJ52" s="27">
        <f t="shared" si="84"/>
        <v>1724.1960666666671</v>
      </c>
      <c r="AK52" s="27">
        <f t="shared" si="84"/>
        <v>1724.1960666666671</v>
      </c>
      <c r="AL52" s="27">
        <f t="shared" si="84"/>
        <v>1724.1960666666671</v>
      </c>
      <c r="AM52" s="27">
        <f t="shared" si="84"/>
        <v>1724.1960666666671</v>
      </c>
      <c r="AN52" s="27">
        <f t="shared" si="84"/>
        <v>1724.1960666666671</v>
      </c>
      <c r="AO52" s="27">
        <f t="shared" si="84"/>
        <v>1293.1442191666672</v>
      </c>
      <c r="AP52" s="27">
        <f t="shared" si="84"/>
        <v>1293.1442191666672</v>
      </c>
      <c r="AQ52" s="27">
        <f t="shared" si="84"/>
        <v>1293.1442191666672</v>
      </c>
      <c r="AR52" s="27">
        <f t="shared" si="84"/>
        <v>1293.1442191666672</v>
      </c>
      <c r="AS52" s="27">
        <f t="shared" si="84"/>
        <v>1293.1442191666672</v>
      </c>
      <c r="AT52" s="27">
        <f t="shared" si="84"/>
        <v>1293.1442191666672</v>
      </c>
      <c r="AU52" s="27">
        <f t="shared" si="84"/>
        <v>862.0923716666673</v>
      </c>
      <c r="AV52" s="27">
        <f t="shared" si="84"/>
        <v>862.0923716666673</v>
      </c>
      <c r="AW52" s="27">
        <f t="shared" si="84"/>
        <v>862.0923716666673</v>
      </c>
      <c r="AX52" s="27">
        <f t="shared" si="84"/>
        <v>862.0923716666673</v>
      </c>
      <c r="AY52" s="27">
        <f t="shared" si="84"/>
        <v>862.0923716666673</v>
      </c>
      <c r="AZ52" s="27">
        <f t="shared" si="84"/>
        <v>862.0923716666673</v>
      </c>
      <c r="BA52" s="27">
        <f t="shared" si="84"/>
        <v>431.04052416666747</v>
      </c>
      <c r="BB52" s="27">
        <f t="shared" si="84"/>
        <v>431.04052416666747</v>
      </c>
      <c r="BC52" s="27">
        <f t="shared" si="84"/>
        <v>431.04052416666747</v>
      </c>
      <c r="BD52" s="27">
        <f t="shared" si="84"/>
        <v>431.04052416666747</v>
      </c>
      <c r="BE52" s="27">
        <f t="shared" si="84"/>
        <v>431.04052416666747</v>
      </c>
      <c r="BF52" s="27">
        <f t="shared" si="84"/>
        <v>431.04052416666747</v>
      </c>
      <c r="BG52" s="27">
        <f t="shared" si="84"/>
        <v>0</v>
      </c>
      <c r="BH52" s="27">
        <f t="shared" si="84"/>
        <v>0</v>
      </c>
      <c r="BI52" s="27">
        <f t="shared" si="84"/>
        <v>0</v>
      </c>
      <c r="BJ52" s="27">
        <f t="shared" si="84"/>
        <v>0</v>
      </c>
      <c r="BK52" s="27">
        <f t="shared" si="84"/>
        <v>0</v>
      </c>
      <c r="BL52" s="27">
        <f t="shared" si="84"/>
        <v>0</v>
      </c>
      <c r="BM52" s="27">
        <f t="shared" si="84"/>
        <v>0</v>
      </c>
      <c r="BN52" s="27">
        <f t="shared" ref="BN52:DY52" si="85">+BN37</f>
        <v>0</v>
      </c>
      <c r="BO52" s="27">
        <f t="shared" si="85"/>
        <v>0</v>
      </c>
      <c r="BP52" s="27">
        <f t="shared" si="85"/>
        <v>0</v>
      </c>
      <c r="BQ52" s="27">
        <f t="shared" si="85"/>
        <v>0</v>
      </c>
      <c r="BR52" s="27">
        <f t="shared" si="85"/>
        <v>0</v>
      </c>
      <c r="BS52" s="27">
        <f t="shared" si="85"/>
        <v>0</v>
      </c>
      <c r="BT52" s="27">
        <f t="shared" si="85"/>
        <v>0</v>
      </c>
      <c r="BU52" s="27">
        <f t="shared" si="85"/>
        <v>0</v>
      </c>
      <c r="BV52" s="27">
        <f t="shared" si="85"/>
        <v>0</v>
      </c>
      <c r="BW52" s="27">
        <f t="shared" si="85"/>
        <v>0</v>
      </c>
      <c r="BX52" s="27">
        <f t="shared" si="85"/>
        <v>0</v>
      </c>
      <c r="BY52" s="27">
        <f t="shared" si="85"/>
        <v>0</v>
      </c>
      <c r="BZ52" s="27">
        <f t="shared" si="85"/>
        <v>0</v>
      </c>
      <c r="CA52" s="27">
        <f t="shared" si="85"/>
        <v>0</v>
      </c>
      <c r="CB52" s="27">
        <f t="shared" si="85"/>
        <v>0</v>
      </c>
      <c r="CC52" s="27">
        <f t="shared" si="85"/>
        <v>0</v>
      </c>
      <c r="CD52" s="27">
        <f t="shared" si="85"/>
        <v>0</v>
      </c>
      <c r="CE52" s="27">
        <f t="shared" si="85"/>
        <v>0</v>
      </c>
      <c r="CF52" s="27">
        <f t="shared" si="85"/>
        <v>0</v>
      </c>
      <c r="CG52" s="27">
        <f t="shared" si="85"/>
        <v>0</v>
      </c>
      <c r="CH52" s="27">
        <f t="shared" si="85"/>
        <v>0</v>
      </c>
      <c r="CI52" s="27">
        <f t="shared" si="85"/>
        <v>0</v>
      </c>
      <c r="CJ52" s="27">
        <f t="shared" si="85"/>
        <v>0</v>
      </c>
      <c r="CK52" s="27">
        <f t="shared" si="85"/>
        <v>0</v>
      </c>
      <c r="CL52" s="27">
        <f t="shared" si="85"/>
        <v>0</v>
      </c>
      <c r="CM52" s="27">
        <f t="shared" si="85"/>
        <v>0</v>
      </c>
      <c r="CN52" s="27">
        <f t="shared" si="85"/>
        <v>0</v>
      </c>
      <c r="CO52" s="27">
        <f t="shared" si="85"/>
        <v>0</v>
      </c>
      <c r="CP52" s="27">
        <f t="shared" si="85"/>
        <v>0</v>
      </c>
      <c r="CQ52" s="27">
        <f t="shared" si="85"/>
        <v>0</v>
      </c>
      <c r="CR52" s="27">
        <f t="shared" si="85"/>
        <v>0</v>
      </c>
      <c r="CS52" s="27">
        <f t="shared" si="85"/>
        <v>0</v>
      </c>
      <c r="CT52" s="27">
        <f t="shared" si="85"/>
        <v>0</v>
      </c>
      <c r="CU52" s="27">
        <f t="shared" si="85"/>
        <v>0</v>
      </c>
      <c r="CV52" s="27">
        <f t="shared" si="85"/>
        <v>0</v>
      </c>
      <c r="CW52" s="27">
        <f t="shared" si="85"/>
        <v>0</v>
      </c>
      <c r="CX52" s="27">
        <f t="shared" si="85"/>
        <v>0</v>
      </c>
      <c r="CY52" s="27">
        <f t="shared" si="85"/>
        <v>0</v>
      </c>
      <c r="CZ52" s="27">
        <f t="shared" si="85"/>
        <v>0</v>
      </c>
      <c r="DA52" s="27">
        <f t="shared" si="85"/>
        <v>0</v>
      </c>
      <c r="DB52" s="27">
        <f t="shared" si="85"/>
        <v>0</v>
      </c>
      <c r="DC52" s="27">
        <f t="shared" si="85"/>
        <v>0</v>
      </c>
      <c r="DD52" s="27">
        <f t="shared" si="85"/>
        <v>0</v>
      </c>
      <c r="DE52" s="27">
        <f t="shared" si="85"/>
        <v>0</v>
      </c>
      <c r="DF52" s="27">
        <f t="shared" si="85"/>
        <v>0</v>
      </c>
      <c r="DG52" s="27">
        <f t="shared" si="85"/>
        <v>0</v>
      </c>
      <c r="DH52" s="27">
        <f t="shared" si="85"/>
        <v>0</v>
      </c>
      <c r="DI52" s="27">
        <f t="shared" si="85"/>
        <v>0</v>
      </c>
      <c r="DJ52" s="27">
        <f t="shared" si="85"/>
        <v>0</v>
      </c>
      <c r="DK52" s="27">
        <f t="shared" si="85"/>
        <v>0</v>
      </c>
      <c r="DL52" s="27">
        <f t="shared" si="85"/>
        <v>0</v>
      </c>
      <c r="DM52" s="27">
        <f t="shared" si="85"/>
        <v>0</v>
      </c>
      <c r="DN52" s="27">
        <f t="shared" si="85"/>
        <v>0</v>
      </c>
      <c r="DO52" s="27">
        <f t="shared" si="85"/>
        <v>0</v>
      </c>
      <c r="DP52" s="27">
        <f t="shared" si="85"/>
        <v>0</v>
      </c>
      <c r="DQ52" s="27">
        <f t="shared" si="85"/>
        <v>0</v>
      </c>
      <c r="DR52" s="27">
        <f t="shared" si="85"/>
        <v>0</v>
      </c>
      <c r="DS52" s="27">
        <f t="shared" si="85"/>
        <v>0</v>
      </c>
      <c r="DT52" s="27">
        <f t="shared" si="85"/>
        <v>0</v>
      </c>
      <c r="DU52" s="27">
        <f t="shared" si="85"/>
        <v>0</v>
      </c>
      <c r="DV52" s="27">
        <f t="shared" si="85"/>
        <v>0</v>
      </c>
      <c r="DW52" s="27">
        <f t="shared" si="85"/>
        <v>0</v>
      </c>
      <c r="DX52" s="27">
        <f t="shared" si="85"/>
        <v>0</v>
      </c>
      <c r="DY52" s="27">
        <f t="shared" si="85"/>
        <v>0</v>
      </c>
      <c r="DZ52" s="27">
        <f t="shared" ref="DZ52:EO52" si="86">+DZ37</f>
        <v>0</v>
      </c>
      <c r="EA52" s="27">
        <f t="shared" si="86"/>
        <v>0</v>
      </c>
      <c r="EB52" s="27">
        <f t="shared" si="86"/>
        <v>0</v>
      </c>
      <c r="EC52" s="27">
        <f t="shared" si="86"/>
        <v>0</v>
      </c>
      <c r="ED52" s="27">
        <f t="shared" si="86"/>
        <v>0</v>
      </c>
      <c r="EE52" s="27">
        <f t="shared" si="86"/>
        <v>0</v>
      </c>
      <c r="EF52" s="27">
        <f t="shared" si="86"/>
        <v>0</v>
      </c>
      <c r="EG52" s="27">
        <f t="shared" si="86"/>
        <v>0</v>
      </c>
      <c r="EH52" s="27">
        <f t="shared" si="86"/>
        <v>0</v>
      </c>
      <c r="EI52" s="27">
        <f t="shared" si="86"/>
        <v>0</v>
      </c>
      <c r="EJ52" s="27">
        <f t="shared" si="86"/>
        <v>0</v>
      </c>
      <c r="EK52" s="27">
        <f t="shared" si="86"/>
        <v>0</v>
      </c>
      <c r="EL52" s="27">
        <f t="shared" si="86"/>
        <v>0</v>
      </c>
      <c r="EM52" s="27">
        <f t="shared" si="86"/>
        <v>0</v>
      </c>
      <c r="EN52" s="27">
        <f t="shared" si="86"/>
        <v>0</v>
      </c>
      <c r="EO52" s="27">
        <f t="shared" si="86"/>
        <v>0</v>
      </c>
      <c r="EP52" s="27"/>
      <c r="EQ52" s="46">
        <f>SUM(B52:M52)</f>
        <v>58128.911568166666</v>
      </c>
      <c r="ER52" s="46">
        <f>SUM(N52:Y52)</f>
        <v>36208.219310000008</v>
      </c>
      <c r="ES52" s="46">
        <f>SUM(Z52:AK52)</f>
        <v>25862.974969999999</v>
      </c>
      <c r="ET52" s="46">
        <f>SUM(AL52:AW52)</f>
        <v>15517.730630000005</v>
      </c>
      <c r="EU52" s="46">
        <f>SUM(AX52:BI52)</f>
        <v>5172.5202600000075</v>
      </c>
      <c r="EV52" s="46">
        <f>SUM(BJ52:BU52)</f>
        <v>0</v>
      </c>
      <c r="EW52" s="46">
        <f>SUM(BV52:CG52)</f>
        <v>0</v>
      </c>
      <c r="EX52" s="46">
        <f>SUM(CH52:CS52)</f>
        <v>0</v>
      </c>
      <c r="EY52" s="46">
        <f>SUM(CT52:DE52)</f>
        <v>0</v>
      </c>
      <c r="EZ52" s="46">
        <f>SUM(DF52:DQ52)</f>
        <v>0</v>
      </c>
      <c r="FA52" s="46">
        <f>SUM(DR52:EC52)</f>
        <v>0</v>
      </c>
      <c r="FB52" s="46">
        <f>SUM(ED52:EO52)</f>
        <v>0</v>
      </c>
    </row>
    <row r="53" spans="1:171" ht="13.5" thickBot="1">
      <c r="A53" s="3" t="s">
        <v>49</v>
      </c>
      <c r="B53" s="52">
        <f t="shared" ref="B53:BM53" si="87">+B51+B52</f>
        <v>10615804.625857407</v>
      </c>
      <c r="C53" s="52">
        <f t="shared" si="87"/>
        <v>10570608.464177711</v>
      </c>
      <c r="D53" s="52">
        <f t="shared" si="87"/>
        <v>10570200.486505378</v>
      </c>
      <c r="E53" s="52">
        <f t="shared" si="87"/>
        <v>10569359.658473711</v>
      </c>
      <c r="F53" s="52">
        <f t="shared" si="87"/>
        <v>10568948.075886795</v>
      </c>
      <c r="G53" s="52">
        <f t="shared" si="87"/>
        <v>13430806.878918046</v>
      </c>
      <c r="H53" s="52">
        <f t="shared" si="87"/>
        <v>13845905.776960963</v>
      </c>
      <c r="I53" s="52">
        <f t="shared" si="87"/>
        <v>12512155.394398795</v>
      </c>
      <c r="J53" s="52">
        <f t="shared" si="87"/>
        <v>12512155.394398795</v>
      </c>
      <c r="K53" s="52">
        <f t="shared" si="87"/>
        <v>12511724.342551297</v>
      </c>
      <c r="L53" s="52">
        <f t="shared" si="87"/>
        <v>12511724.342551297</v>
      </c>
      <c r="M53" s="52">
        <f t="shared" si="87"/>
        <v>12537857.675884629</v>
      </c>
      <c r="N53" s="52">
        <f t="shared" si="87"/>
        <v>12485591.015884629</v>
      </c>
      <c r="O53" s="52">
        <f t="shared" si="87"/>
        <v>12428734.889217963</v>
      </c>
      <c r="P53" s="52">
        <f t="shared" si="87"/>
        <v>12428734.889217963</v>
      </c>
      <c r="Q53" s="52">
        <f t="shared" si="87"/>
        <v>12428303.837370463</v>
      </c>
      <c r="R53" s="52">
        <f t="shared" si="87"/>
        <v>12428303.837370463</v>
      </c>
      <c r="S53" s="52">
        <f t="shared" si="87"/>
        <v>12428303.837370463</v>
      </c>
      <c r="T53" s="52">
        <f t="shared" si="87"/>
        <v>12428303.837370463</v>
      </c>
      <c r="U53" s="52">
        <f t="shared" si="87"/>
        <v>12428303.837370463</v>
      </c>
      <c r="V53" s="52">
        <f t="shared" si="87"/>
        <v>12428303.837370463</v>
      </c>
      <c r="W53" s="52">
        <f t="shared" si="87"/>
        <v>12427872.785522962</v>
      </c>
      <c r="X53" s="52">
        <f t="shared" si="87"/>
        <v>12427872.785522962</v>
      </c>
      <c r="Y53" s="52">
        <f t="shared" si="87"/>
        <v>12427872.785522962</v>
      </c>
      <c r="Z53" s="52">
        <f t="shared" si="87"/>
        <v>12427872.785522962</v>
      </c>
      <c r="AA53" s="52">
        <f t="shared" si="87"/>
        <v>12427872.785522962</v>
      </c>
      <c r="AB53" s="52">
        <f t="shared" si="87"/>
        <v>12427872.785522962</v>
      </c>
      <c r="AC53" s="52">
        <f t="shared" si="87"/>
        <v>12427246.421675462</v>
      </c>
      <c r="AD53" s="52">
        <f t="shared" si="87"/>
        <v>12426154.983675463</v>
      </c>
      <c r="AE53" s="52">
        <f t="shared" si="87"/>
        <v>12426154.983675463</v>
      </c>
      <c r="AF53" s="52">
        <f t="shared" si="87"/>
        <v>12379525.269752136</v>
      </c>
      <c r="AG53" s="52">
        <f t="shared" si="87"/>
        <v>11256522.600342128</v>
      </c>
      <c r="AH53" s="52">
        <f t="shared" si="87"/>
        <v>11057465.158481019</v>
      </c>
      <c r="AI53" s="52">
        <f t="shared" si="87"/>
        <v>11973700.773300186</v>
      </c>
      <c r="AJ53" s="52">
        <f t="shared" si="87"/>
        <v>11973700.773300186</v>
      </c>
      <c r="AK53" s="52">
        <f t="shared" si="87"/>
        <v>11973700.773300186</v>
      </c>
      <c r="AL53" s="52">
        <f t="shared" si="87"/>
        <v>11973700.773300186</v>
      </c>
      <c r="AM53" s="52">
        <f t="shared" si="87"/>
        <v>11973700.773300186</v>
      </c>
      <c r="AN53" s="52">
        <f t="shared" si="87"/>
        <v>11973700.773300186</v>
      </c>
      <c r="AO53" s="52">
        <f t="shared" si="87"/>
        <v>11954075.488119353</v>
      </c>
      <c r="AP53" s="52">
        <f t="shared" si="87"/>
        <v>11954075.488119353</v>
      </c>
      <c r="AQ53" s="52">
        <f t="shared" si="87"/>
        <v>11954075.488119353</v>
      </c>
      <c r="AR53" s="52">
        <f t="shared" si="87"/>
        <v>11954075.488119353</v>
      </c>
      <c r="AS53" s="52">
        <f t="shared" si="87"/>
        <v>11954075.488119353</v>
      </c>
      <c r="AT53" s="52">
        <f t="shared" si="87"/>
        <v>11954075.488119353</v>
      </c>
      <c r="AU53" s="52">
        <f t="shared" si="87"/>
        <v>11953644.436271852</v>
      </c>
      <c r="AV53" s="52">
        <f t="shared" si="87"/>
        <v>11846873.60293852</v>
      </c>
      <c r="AW53" s="52">
        <f t="shared" si="87"/>
        <v>10787628.302855186</v>
      </c>
      <c r="AX53" s="52">
        <f t="shared" si="87"/>
        <v>10787628.302855186</v>
      </c>
      <c r="AY53" s="52">
        <f t="shared" si="87"/>
        <v>10787628.302855186</v>
      </c>
      <c r="AZ53" s="52">
        <f t="shared" si="87"/>
        <v>10787628.302855186</v>
      </c>
      <c r="BA53" s="52">
        <f t="shared" si="87"/>
        <v>12000215.254749283</v>
      </c>
      <c r="BB53" s="52">
        <f t="shared" si="87"/>
        <v>12743457.26168477</v>
      </c>
      <c r="BC53" s="52">
        <f t="shared" si="87"/>
        <v>12743734.711684767</v>
      </c>
      <c r="BD53" s="52">
        <f t="shared" si="87"/>
        <v>12743734.711684769</v>
      </c>
      <c r="BE53" s="52">
        <f t="shared" si="87"/>
        <v>12743734.711684767</v>
      </c>
      <c r="BF53" s="52">
        <f t="shared" si="87"/>
        <v>12743734.711684769</v>
      </c>
      <c r="BG53" s="52">
        <f t="shared" si="87"/>
        <v>12743303.671160601</v>
      </c>
      <c r="BH53" s="52">
        <f t="shared" si="87"/>
        <v>12743303.671160601</v>
      </c>
      <c r="BI53" s="52">
        <f t="shared" si="87"/>
        <v>12743303.671160603</v>
      </c>
      <c r="BJ53" s="52">
        <f t="shared" si="87"/>
        <v>12743303.671160601</v>
      </c>
      <c r="BK53" s="52">
        <f t="shared" si="87"/>
        <v>12743303.671160603</v>
      </c>
      <c r="BL53" s="52">
        <f t="shared" si="87"/>
        <v>12743303.671160601</v>
      </c>
      <c r="BM53" s="52">
        <f t="shared" si="87"/>
        <v>12743303.671160601</v>
      </c>
      <c r="BN53" s="52">
        <f t="shared" ref="BN53:DY53" si="88">+BN51+BN52</f>
        <v>12743303.671160603</v>
      </c>
      <c r="BO53" s="52">
        <f t="shared" si="88"/>
        <v>12743303.671160601</v>
      </c>
      <c r="BP53" s="52">
        <f t="shared" si="88"/>
        <v>12743303.671160603</v>
      </c>
      <c r="BQ53" s="52">
        <f t="shared" si="88"/>
        <v>12743303.671160601</v>
      </c>
      <c r="BR53" s="52">
        <f t="shared" si="88"/>
        <v>12743303.671160603</v>
      </c>
      <c r="BS53" s="52">
        <f t="shared" si="88"/>
        <v>12743303.671160601</v>
      </c>
      <c r="BT53" s="52">
        <f t="shared" si="88"/>
        <v>12743303.671160601</v>
      </c>
      <c r="BU53" s="52">
        <f t="shared" si="88"/>
        <v>12743303.671160603</v>
      </c>
      <c r="BV53" s="52">
        <f t="shared" si="88"/>
        <v>12588163.374852356</v>
      </c>
      <c r="BW53" s="52">
        <f t="shared" si="88"/>
        <v>12057461.250049489</v>
      </c>
      <c r="BX53" s="52">
        <f t="shared" si="88"/>
        <v>12095655.694493931</v>
      </c>
      <c r="BY53" s="52">
        <f t="shared" si="88"/>
        <v>12072739.027827265</v>
      </c>
      <c r="BZ53" s="52">
        <f t="shared" si="88"/>
        <v>12072739.027827268</v>
      </c>
      <c r="CA53" s="52">
        <f t="shared" si="88"/>
        <v>12072739.027827265</v>
      </c>
      <c r="CB53" s="52">
        <f t="shared" si="88"/>
        <v>12072739.027827267</v>
      </c>
      <c r="CC53" s="52">
        <f t="shared" si="88"/>
        <v>12072739.027827265</v>
      </c>
      <c r="CD53" s="52">
        <f t="shared" si="88"/>
        <v>12072739.027827267</v>
      </c>
      <c r="CE53" s="52">
        <f t="shared" si="88"/>
        <v>12072739.027827265</v>
      </c>
      <c r="CF53" s="52">
        <f t="shared" si="88"/>
        <v>12072739.027827265</v>
      </c>
      <c r="CG53" s="52">
        <f t="shared" si="88"/>
        <v>12072739.027827267</v>
      </c>
      <c r="CH53" s="52">
        <f t="shared" si="88"/>
        <v>12072739.027827265</v>
      </c>
      <c r="CI53" s="52">
        <f t="shared" si="88"/>
        <v>12072739.027827267</v>
      </c>
      <c r="CJ53" s="52">
        <f t="shared" si="88"/>
        <v>12072739.027827265</v>
      </c>
      <c r="CK53" s="52">
        <f t="shared" si="88"/>
        <v>12072739.027827265</v>
      </c>
      <c r="CL53" s="52">
        <f t="shared" si="88"/>
        <v>12072739.027827268</v>
      </c>
      <c r="CM53" s="52">
        <f t="shared" si="88"/>
        <v>12072739.027827265</v>
      </c>
      <c r="CN53" s="52">
        <f t="shared" si="88"/>
        <v>12072739.027827267</v>
      </c>
      <c r="CO53" s="52">
        <f t="shared" si="88"/>
        <v>12072739.027827265</v>
      </c>
      <c r="CP53" s="52">
        <f t="shared" si="88"/>
        <v>12072739.027827267</v>
      </c>
      <c r="CQ53" s="52">
        <f t="shared" si="88"/>
        <v>12072739.027827265</v>
      </c>
      <c r="CR53" s="52">
        <f t="shared" si="88"/>
        <v>12072739.027827265</v>
      </c>
      <c r="CS53" s="52">
        <f t="shared" si="88"/>
        <v>12072739.027827267</v>
      </c>
      <c r="CT53" s="52">
        <f t="shared" si="88"/>
        <v>12072739.027827265</v>
      </c>
      <c r="CU53" s="52">
        <f t="shared" si="88"/>
        <v>12072739.027827267</v>
      </c>
      <c r="CV53" s="52">
        <f t="shared" si="88"/>
        <v>12072739.027827265</v>
      </c>
      <c r="CW53" s="52">
        <f t="shared" si="88"/>
        <v>12072739.027827265</v>
      </c>
      <c r="CX53" s="52">
        <f t="shared" si="88"/>
        <v>12072739.027827268</v>
      </c>
      <c r="CY53" s="52">
        <f t="shared" si="88"/>
        <v>12072739.027827265</v>
      </c>
      <c r="CZ53" s="52">
        <f t="shared" si="88"/>
        <v>12072739.027827267</v>
      </c>
      <c r="DA53" s="52">
        <f t="shared" si="88"/>
        <v>12072739.127827268</v>
      </c>
      <c r="DB53" s="52">
        <f t="shared" si="88"/>
        <v>11968640.148771709</v>
      </c>
      <c r="DC53" s="52">
        <f t="shared" si="88"/>
        <v>11734650.971243938</v>
      </c>
      <c r="DD53" s="52">
        <f t="shared" si="88"/>
        <v>11734650.568410603</v>
      </c>
      <c r="DE53" s="52">
        <f t="shared" si="88"/>
        <v>11734650.5684106</v>
      </c>
      <c r="DF53" s="52">
        <f t="shared" si="88"/>
        <v>11734650.568410603</v>
      </c>
      <c r="DG53" s="52">
        <f t="shared" si="88"/>
        <v>11731830.838145113</v>
      </c>
      <c r="DH53" s="52">
        <f t="shared" si="88"/>
        <v>11731830.838145116</v>
      </c>
      <c r="DI53" s="52">
        <f t="shared" si="88"/>
        <v>11731830.838145116</v>
      </c>
      <c r="DJ53" s="52">
        <f t="shared" si="88"/>
        <v>11731830.838145114</v>
      </c>
      <c r="DK53" s="52">
        <f t="shared" si="88"/>
        <v>11731830.838145116</v>
      </c>
      <c r="DL53" s="52">
        <f t="shared" si="88"/>
        <v>11731830.838145113</v>
      </c>
      <c r="DM53" s="52">
        <f t="shared" si="88"/>
        <v>11731830.838145116</v>
      </c>
      <c r="DN53" s="52">
        <f t="shared" si="88"/>
        <v>11731830.838145113</v>
      </c>
      <c r="DO53" s="52">
        <f t="shared" si="88"/>
        <v>11731830.838145116</v>
      </c>
      <c r="DP53" s="52">
        <f t="shared" si="88"/>
        <v>11731830.838145116</v>
      </c>
      <c r="DQ53" s="52">
        <f t="shared" si="88"/>
        <v>11731830.838145113</v>
      </c>
      <c r="DR53" s="52">
        <f t="shared" si="88"/>
        <v>11731830.838145116</v>
      </c>
      <c r="DS53" s="52">
        <f t="shared" si="88"/>
        <v>11731830.838145113</v>
      </c>
      <c r="DT53" s="52">
        <f t="shared" si="88"/>
        <v>11731830.838145116</v>
      </c>
      <c r="DU53" s="52">
        <f t="shared" si="88"/>
        <v>11731830.838145116</v>
      </c>
      <c r="DV53" s="52">
        <f t="shared" si="88"/>
        <v>11731830.838145114</v>
      </c>
      <c r="DW53" s="52">
        <f t="shared" si="88"/>
        <v>11180447.735206034</v>
      </c>
      <c r="DX53" s="52">
        <f t="shared" si="88"/>
        <v>10354830.631839566</v>
      </c>
      <c r="DY53" s="52">
        <f t="shared" si="88"/>
        <v>10354830.631839558</v>
      </c>
      <c r="DZ53" s="52">
        <f t="shared" ref="DZ53:EO53" si="89">+DZ51+DZ52</f>
        <v>10354830.631839555</v>
      </c>
      <c r="EA53" s="52">
        <f t="shared" si="89"/>
        <v>10354830.631839558</v>
      </c>
      <c r="EB53" s="52">
        <f t="shared" si="89"/>
        <v>10354830.631839558</v>
      </c>
      <c r="EC53" s="52">
        <f t="shared" si="89"/>
        <v>10354830.631839555</v>
      </c>
      <c r="ED53" s="52">
        <f t="shared" si="89"/>
        <v>10354830.631839558</v>
      </c>
      <c r="EE53" s="52">
        <f t="shared" si="89"/>
        <v>10354830.631839555</v>
      </c>
      <c r="EF53" s="52">
        <f t="shared" si="89"/>
        <v>10354830.631839558</v>
      </c>
      <c r="EG53" s="52">
        <f t="shared" si="89"/>
        <v>10354830.631839558</v>
      </c>
      <c r="EH53" s="52">
        <f t="shared" si="89"/>
        <v>10354830.631839558</v>
      </c>
      <c r="EI53" s="52">
        <f t="shared" si="89"/>
        <v>10354830.631839558</v>
      </c>
      <c r="EJ53" s="52">
        <f t="shared" si="89"/>
        <v>10354830.631839555</v>
      </c>
      <c r="EK53" s="52">
        <f t="shared" si="89"/>
        <v>10326698.90515417</v>
      </c>
      <c r="EL53" s="52">
        <f t="shared" si="89"/>
        <v>10326698.905154163</v>
      </c>
      <c r="EM53" s="52">
        <f t="shared" si="89"/>
        <v>10326698.905154167</v>
      </c>
      <c r="EN53" s="52">
        <f t="shared" si="89"/>
        <v>10326698.905154167</v>
      </c>
      <c r="EO53" s="52">
        <f t="shared" si="89"/>
        <v>10326698.905154163</v>
      </c>
      <c r="EP53" s="52"/>
      <c r="EQ53" s="54">
        <f t="shared" ref="EQ53:EX53" si="90">+EQ51+EQ52</f>
        <v>142757251.11656481</v>
      </c>
      <c r="ER53" s="54">
        <f t="shared" si="90"/>
        <v>149196502.17511219</v>
      </c>
      <c r="ES53" s="54">
        <f t="shared" si="90"/>
        <v>145177790.09407112</v>
      </c>
      <c r="ET53" s="54">
        <f t="shared" si="90"/>
        <v>142233701.59068221</v>
      </c>
      <c r="EU53" s="54">
        <f t="shared" si="90"/>
        <v>146311407.28522047</v>
      </c>
      <c r="EV53" s="54">
        <f t="shared" si="90"/>
        <v>152919644.05392721</v>
      </c>
      <c r="EW53" s="54">
        <f t="shared" si="90"/>
        <v>145395931.56984118</v>
      </c>
      <c r="EX53" s="54">
        <f t="shared" si="90"/>
        <v>144872868.33392718</v>
      </c>
      <c r="EY53" s="54">
        <f>+EY51+EY52</f>
        <v>143754504.57945496</v>
      </c>
      <c r="EZ53" s="54">
        <f>+EZ51+EZ52</f>
        <v>140784789.78800684</v>
      </c>
      <c r="FA53" s="54">
        <f>+FA51+FA52</f>
        <v>131968585.71696897</v>
      </c>
      <c r="FB53" s="54">
        <f>+FB51+FB52</f>
        <v>124117308.94864774</v>
      </c>
    </row>
    <row r="54" spans="1:171" ht="13.5" thickTop="1">
      <c r="A54" s="26"/>
      <c r="B54" s="9"/>
      <c r="N54" s="9"/>
      <c r="Z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</row>
    <row r="55" spans="1:171">
      <c r="A55" s="26" t="s">
        <v>50</v>
      </c>
      <c r="B55" s="27"/>
      <c r="D55" s="55">
        <f>SUM(B40:D40)</f>
        <v>29720187.437812164</v>
      </c>
      <c r="G55" s="55">
        <f>SUM(E40:G40)</f>
        <v>32583956.248244666</v>
      </c>
      <c r="J55" s="55">
        <f>SUM(H40:J40)</f>
        <v>36607721.448474668</v>
      </c>
      <c r="M55" s="55">
        <f>SUM(K40:M40)</f>
        <v>35272677.910370007</v>
      </c>
      <c r="N55" s="27"/>
      <c r="P55" s="55">
        <f>SUM(N40:P40)</f>
        <v>35272677.910370007</v>
      </c>
      <c r="S55" s="55">
        <f>SUM(Q40:S40)</f>
        <v>35271384.754827499</v>
      </c>
      <c r="V55" s="55">
        <f>SUM(T40:V40)</f>
        <v>35271384.754827499</v>
      </c>
      <c r="Y55" s="55">
        <f>SUM(W40:Y40)</f>
        <v>35270091.599284999</v>
      </c>
      <c r="Z55" s="27"/>
      <c r="AB55" s="55">
        <f>SUM(Z40:AB40)</f>
        <v>35270091.599284999</v>
      </c>
      <c r="AE55" s="55">
        <f>SUM(AC40:AE40)</f>
        <v>35268798.443742499</v>
      </c>
      <c r="AH55" s="55">
        <f>SUM(AF40:AH40)</f>
        <v>32809119.277075835</v>
      </c>
      <c r="AK55" s="55">
        <f>SUM(AI40:AK40)</f>
        <v>34157630.288200006</v>
      </c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</row>
    <row r="56" spans="1:171"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S56" s="56"/>
      <c r="ET56" s="56"/>
      <c r="EU56" s="56"/>
      <c r="EV56" s="56"/>
      <c r="EW56" s="56"/>
      <c r="EX56" s="56"/>
      <c r="EY56" s="56"/>
      <c r="EZ56" s="56"/>
      <c r="FA56" s="56"/>
      <c r="FB56" s="56"/>
    </row>
    <row r="57" spans="1:171"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S57" s="56"/>
      <c r="ET57" s="56"/>
      <c r="EU57" s="56"/>
      <c r="EV57" s="56"/>
      <c r="EW57" s="56"/>
      <c r="EX57" s="56"/>
      <c r="EY57" s="56"/>
      <c r="EZ57" s="56"/>
      <c r="FA57" s="56"/>
      <c r="FB57" s="56"/>
    </row>
    <row r="58" spans="1:171">
      <c r="B58" s="9"/>
      <c r="N58" s="9"/>
      <c r="Z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S58" s="56"/>
      <c r="ET58" s="56"/>
      <c r="EU58" s="56"/>
      <c r="EV58" s="56"/>
      <c r="EW58" s="56"/>
      <c r="EX58" s="56"/>
      <c r="EY58" s="56"/>
      <c r="EZ58" s="56"/>
      <c r="FA58" s="56"/>
      <c r="FB58" s="56"/>
    </row>
    <row r="59" spans="1:171">
      <c r="B59" s="9"/>
      <c r="N59" s="9"/>
      <c r="Z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S59" s="56"/>
      <c r="ET59" s="56"/>
      <c r="EU59" s="56"/>
      <c r="EV59" s="56"/>
      <c r="EW59" s="56"/>
      <c r="EX59" s="56"/>
      <c r="EY59" s="56"/>
      <c r="EZ59" s="56"/>
      <c r="FA59" s="56"/>
      <c r="FB59" s="56"/>
    </row>
    <row r="60" spans="1:171">
      <c r="A60" s="17" t="s">
        <v>51</v>
      </c>
      <c r="B60" s="12">
        <v>39736</v>
      </c>
      <c r="C60" s="12">
        <v>39767</v>
      </c>
      <c r="D60" s="12">
        <v>39797</v>
      </c>
      <c r="E60" s="12">
        <v>39828</v>
      </c>
      <c r="F60" s="12">
        <v>39859</v>
      </c>
      <c r="G60" s="12">
        <v>39887</v>
      </c>
      <c r="H60" s="12">
        <v>39918</v>
      </c>
      <c r="I60" s="12">
        <v>39948</v>
      </c>
      <c r="J60" s="12">
        <v>39979</v>
      </c>
      <c r="K60" s="12">
        <v>40009</v>
      </c>
      <c r="L60" s="12">
        <v>40040</v>
      </c>
      <c r="M60" s="12">
        <v>40071</v>
      </c>
      <c r="N60" s="12">
        <f t="shared" ref="N60:BY60" si="91">+B60+365</f>
        <v>40101</v>
      </c>
      <c r="O60" s="12">
        <f t="shared" si="91"/>
        <v>40132</v>
      </c>
      <c r="P60" s="12">
        <f t="shared" si="91"/>
        <v>40162</v>
      </c>
      <c r="Q60" s="12">
        <f t="shared" si="91"/>
        <v>40193</v>
      </c>
      <c r="R60" s="12">
        <f t="shared" si="91"/>
        <v>40224</v>
      </c>
      <c r="S60" s="12">
        <f t="shared" si="91"/>
        <v>40252</v>
      </c>
      <c r="T60" s="12">
        <f t="shared" si="91"/>
        <v>40283</v>
      </c>
      <c r="U60" s="12">
        <f t="shared" si="91"/>
        <v>40313</v>
      </c>
      <c r="V60" s="12">
        <f t="shared" si="91"/>
        <v>40344</v>
      </c>
      <c r="W60" s="12">
        <f t="shared" si="91"/>
        <v>40374</v>
      </c>
      <c r="X60" s="12">
        <f t="shared" si="91"/>
        <v>40405</v>
      </c>
      <c r="Y60" s="12">
        <f t="shared" si="91"/>
        <v>40436</v>
      </c>
      <c r="Z60" s="12">
        <f t="shared" si="91"/>
        <v>40466</v>
      </c>
      <c r="AA60" s="12">
        <f t="shared" si="91"/>
        <v>40497</v>
      </c>
      <c r="AB60" s="12">
        <f t="shared" si="91"/>
        <v>40527</v>
      </c>
      <c r="AC60" s="12">
        <f t="shared" si="91"/>
        <v>40558</v>
      </c>
      <c r="AD60" s="12">
        <f t="shared" si="91"/>
        <v>40589</v>
      </c>
      <c r="AE60" s="12">
        <f t="shared" si="91"/>
        <v>40617</v>
      </c>
      <c r="AF60" s="12">
        <f t="shared" si="91"/>
        <v>40648</v>
      </c>
      <c r="AG60" s="12">
        <f t="shared" si="91"/>
        <v>40678</v>
      </c>
      <c r="AH60" s="12">
        <f t="shared" si="91"/>
        <v>40709</v>
      </c>
      <c r="AI60" s="12">
        <f t="shared" si="91"/>
        <v>40739</v>
      </c>
      <c r="AJ60" s="12">
        <f t="shared" si="91"/>
        <v>40770</v>
      </c>
      <c r="AK60" s="12">
        <f t="shared" si="91"/>
        <v>40801</v>
      </c>
      <c r="AL60" s="12">
        <f t="shared" si="91"/>
        <v>40831</v>
      </c>
      <c r="AM60" s="12">
        <f t="shared" si="91"/>
        <v>40862</v>
      </c>
      <c r="AN60" s="12">
        <f t="shared" si="91"/>
        <v>40892</v>
      </c>
      <c r="AO60" s="12">
        <f t="shared" si="91"/>
        <v>40923</v>
      </c>
      <c r="AP60" s="12">
        <f t="shared" si="91"/>
        <v>40954</v>
      </c>
      <c r="AQ60" s="12">
        <f t="shared" si="91"/>
        <v>40982</v>
      </c>
      <c r="AR60" s="12">
        <f t="shared" si="91"/>
        <v>41013</v>
      </c>
      <c r="AS60" s="12">
        <f t="shared" si="91"/>
        <v>41043</v>
      </c>
      <c r="AT60" s="12">
        <f t="shared" si="91"/>
        <v>41074</v>
      </c>
      <c r="AU60" s="12">
        <f t="shared" si="91"/>
        <v>41104</v>
      </c>
      <c r="AV60" s="12">
        <f t="shared" si="91"/>
        <v>41135</v>
      </c>
      <c r="AW60" s="12">
        <f t="shared" si="91"/>
        <v>41166</v>
      </c>
      <c r="AX60" s="12">
        <f t="shared" si="91"/>
        <v>41196</v>
      </c>
      <c r="AY60" s="12">
        <f t="shared" si="91"/>
        <v>41227</v>
      </c>
      <c r="AZ60" s="12">
        <f t="shared" si="91"/>
        <v>41257</v>
      </c>
      <c r="BA60" s="12">
        <f t="shared" si="91"/>
        <v>41288</v>
      </c>
      <c r="BB60" s="12">
        <f t="shared" si="91"/>
        <v>41319</v>
      </c>
      <c r="BC60" s="12">
        <f t="shared" si="91"/>
        <v>41347</v>
      </c>
      <c r="BD60" s="12">
        <f t="shared" si="91"/>
        <v>41378</v>
      </c>
      <c r="BE60" s="12">
        <f t="shared" si="91"/>
        <v>41408</v>
      </c>
      <c r="BF60" s="12">
        <f t="shared" si="91"/>
        <v>41439</v>
      </c>
      <c r="BG60" s="12">
        <f t="shared" si="91"/>
        <v>41469</v>
      </c>
      <c r="BH60" s="12">
        <f t="shared" si="91"/>
        <v>41500</v>
      </c>
      <c r="BI60" s="12">
        <f t="shared" si="91"/>
        <v>41531</v>
      </c>
      <c r="BJ60" s="12">
        <f t="shared" si="91"/>
        <v>41561</v>
      </c>
      <c r="BK60" s="12">
        <f t="shared" si="91"/>
        <v>41592</v>
      </c>
      <c r="BL60" s="12">
        <f t="shared" si="91"/>
        <v>41622</v>
      </c>
      <c r="BM60" s="12">
        <f t="shared" si="91"/>
        <v>41653</v>
      </c>
      <c r="BN60" s="12">
        <f t="shared" si="91"/>
        <v>41684</v>
      </c>
      <c r="BO60" s="12">
        <f t="shared" si="91"/>
        <v>41712</v>
      </c>
      <c r="BP60" s="12">
        <f t="shared" si="91"/>
        <v>41743</v>
      </c>
      <c r="BQ60" s="12">
        <f t="shared" si="91"/>
        <v>41773</v>
      </c>
      <c r="BR60" s="12">
        <f t="shared" si="91"/>
        <v>41804</v>
      </c>
      <c r="BS60" s="12">
        <f t="shared" si="91"/>
        <v>41834</v>
      </c>
      <c r="BT60" s="12">
        <f t="shared" si="91"/>
        <v>41865</v>
      </c>
      <c r="BU60" s="12">
        <f t="shared" si="91"/>
        <v>41896</v>
      </c>
      <c r="BV60" s="12">
        <f t="shared" si="91"/>
        <v>41926</v>
      </c>
      <c r="BW60" s="12">
        <f t="shared" si="91"/>
        <v>41957</v>
      </c>
      <c r="BX60" s="12">
        <f t="shared" si="91"/>
        <v>41987</v>
      </c>
      <c r="BY60" s="12">
        <f t="shared" si="91"/>
        <v>42018</v>
      </c>
      <c r="BZ60" s="12">
        <f t="shared" ref="BZ60:EK60" si="92">+BN60+365</f>
        <v>42049</v>
      </c>
      <c r="CA60" s="12">
        <f t="shared" si="92"/>
        <v>42077</v>
      </c>
      <c r="CB60" s="12">
        <f t="shared" si="92"/>
        <v>42108</v>
      </c>
      <c r="CC60" s="12">
        <f t="shared" si="92"/>
        <v>42138</v>
      </c>
      <c r="CD60" s="12">
        <f t="shared" si="92"/>
        <v>42169</v>
      </c>
      <c r="CE60" s="12">
        <f t="shared" si="92"/>
        <v>42199</v>
      </c>
      <c r="CF60" s="12">
        <f t="shared" si="92"/>
        <v>42230</v>
      </c>
      <c r="CG60" s="12">
        <f t="shared" si="92"/>
        <v>42261</v>
      </c>
      <c r="CH60" s="12">
        <f t="shared" si="92"/>
        <v>42291</v>
      </c>
      <c r="CI60" s="12">
        <f t="shared" si="92"/>
        <v>42322</v>
      </c>
      <c r="CJ60" s="12">
        <f t="shared" si="92"/>
        <v>42352</v>
      </c>
      <c r="CK60" s="12">
        <f t="shared" si="92"/>
        <v>42383</v>
      </c>
      <c r="CL60" s="12">
        <f t="shared" si="92"/>
        <v>42414</v>
      </c>
      <c r="CM60" s="12">
        <f t="shared" si="92"/>
        <v>42442</v>
      </c>
      <c r="CN60" s="12">
        <f t="shared" si="92"/>
        <v>42473</v>
      </c>
      <c r="CO60" s="12">
        <f t="shared" si="92"/>
        <v>42503</v>
      </c>
      <c r="CP60" s="12">
        <f t="shared" si="92"/>
        <v>42534</v>
      </c>
      <c r="CQ60" s="12">
        <f t="shared" si="92"/>
        <v>42564</v>
      </c>
      <c r="CR60" s="12">
        <f t="shared" si="92"/>
        <v>42595</v>
      </c>
      <c r="CS60" s="12">
        <f t="shared" si="92"/>
        <v>42626</v>
      </c>
      <c r="CT60" s="12">
        <f t="shared" si="92"/>
        <v>42656</v>
      </c>
      <c r="CU60" s="12">
        <f t="shared" si="92"/>
        <v>42687</v>
      </c>
      <c r="CV60" s="12">
        <f t="shared" si="92"/>
        <v>42717</v>
      </c>
      <c r="CW60" s="12">
        <f t="shared" si="92"/>
        <v>42748</v>
      </c>
      <c r="CX60" s="12">
        <f t="shared" si="92"/>
        <v>42779</v>
      </c>
      <c r="CY60" s="12">
        <f t="shared" si="92"/>
        <v>42807</v>
      </c>
      <c r="CZ60" s="12">
        <f t="shared" si="92"/>
        <v>42838</v>
      </c>
      <c r="DA60" s="12">
        <f t="shared" si="92"/>
        <v>42868</v>
      </c>
      <c r="DB60" s="12">
        <f t="shared" si="92"/>
        <v>42899</v>
      </c>
      <c r="DC60" s="12">
        <f t="shared" si="92"/>
        <v>42929</v>
      </c>
      <c r="DD60" s="12">
        <f t="shared" si="92"/>
        <v>42960</v>
      </c>
      <c r="DE60" s="12">
        <f t="shared" si="92"/>
        <v>42991</v>
      </c>
      <c r="DF60" s="12">
        <f t="shared" si="92"/>
        <v>43021</v>
      </c>
      <c r="DG60" s="12">
        <f t="shared" si="92"/>
        <v>43052</v>
      </c>
      <c r="DH60" s="12">
        <f t="shared" si="92"/>
        <v>43082</v>
      </c>
      <c r="DI60" s="12">
        <f t="shared" si="92"/>
        <v>43113</v>
      </c>
      <c r="DJ60" s="12">
        <f t="shared" si="92"/>
        <v>43144</v>
      </c>
      <c r="DK60" s="12">
        <f t="shared" si="92"/>
        <v>43172</v>
      </c>
      <c r="DL60" s="12">
        <f t="shared" si="92"/>
        <v>43203</v>
      </c>
      <c r="DM60" s="12">
        <f t="shared" si="92"/>
        <v>43233</v>
      </c>
      <c r="DN60" s="12">
        <f t="shared" si="92"/>
        <v>43264</v>
      </c>
      <c r="DO60" s="12">
        <f t="shared" si="92"/>
        <v>43294</v>
      </c>
      <c r="DP60" s="12">
        <f t="shared" si="92"/>
        <v>43325</v>
      </c>
      <c r="DQ60" s="12">
        <f t="shared" si="92"/>
        <v>43356</v>
      </c>
      <c r="DR60" s="12">
        <f t="shared" si="92"/>
        <v>43386</v>
      </c>
      <c r="DS60" s="12">
        <f t="shared" si="92"/>
        <v>43417</v>
      </c>
      <c r="DT60" s="12">
        <f t="shared" si="92"/>
        <v>43447</v>
      </c>
      <c r="DU60" s="12">
        <f t="shared" si="92"/>
        <v>43478</v>
      </c>
      <c r="DV60" s="12">
        <f t="shared" si="92"/>
        <v>43509</v>
      </c>
      <c r="DW60" s="12">
        <f t="shared" si="92"/>
        <v>43537</v>
      </c>
      <c r="DX60" s="12">
        <f t="shared" si="92"/>
        <v>43568</v>
      </c>
      <c r="DY60" s="12">
        <f t="shared" si="92"/>
        <v>43598</v>
      </c>
      <c r="DZ60" s="12">
        <f t="shared" si="92"/>
        <v>43629</v>
      </c>
      <c r="EA60" s="12">
        <f t="shared" si="92"/>
        <v>43659</v>
      </c>
      <c r="EB60" s="12">
        <f t="shared" si="92"/>
        <v>43690</v>
      </c>
      <c r="EC60" s="12">
        <f t="shared" si="92"/>
        <v>43721</v>
      </c>
      <c r="ED60" s="12">
        <f t="shared" si="92"/>
        <v>43751</v>
      </c>
      <c r="EE60" s="12">
        <f t="shared" si="92"/>
        <v>43782</v>
      </c>
      <c r="EF60" s="12">
        <f t="shared" si="92"/>
        <v>43812</v>
      </c>
      <c r="EG60" s="12">
        <f t="shared" si="92"/>
        <v>43843</v>
      </c>
      <c r="EH60" s="12">
        <f t="shared" si="92"/>
        <v>43874</v>
      </c>
      <c r="EI60" s="12">
        <f t="shared" si="92"/>
        <v>43902</v>
      </c>
      <c r="EJ60" s="12">
        <f t="shared" si="92"/>
        <v>43933</v>
      </c>
      <c r="EK60" s="12">
        <f t="shared" si="92"/>
        <v>43963</v>
      </c>
      <c r="EL60" s="12">
        <f t="shared" ref="EL60:EO60" si="93">+DZ60+365</f>
        <v>43994</v>
      </c>
      <c r="EM60" s="12">
        <f t="shared" si="93"/>
        <v>44024</v>
      </c>
      <c r="EN60" s="12">
        <f t="shared" si="93"/>
        <v>44055</v>
      </c>
      <c r="EO60" s="12">
        <f t="shared" si="93"/>
        <v>44086</v>
      </c>
      <c r="EP60" s="12"/>
      <c r="EQ60" s="15" t="s">
        <v>52</v>
      </c>
      <c r="ER60" s="15" t="s">
        <v>53</v>
      </c>
      <c r="ES60" s="15" t="s">
        <v>54</v>
      </c>
      <c r="ET60" s="15" t="s">
        <v>55</v>
      </c>
      <c r="EU60" s="15" t="s">
        <v>56</v>
      </c>
      <c r="EV60" s="15" t="s">
        <v>57</v>
      </c>
      <c r="EW60" s="15" t="s">
        <v>58</v>
      </c>
      <c r="EX60" s="15" t="s">
        <v>59</v>
      </c>
      <c r="EY60" s="15" t="s">
        <v>59</v>
      </c>
      <c r="EZ60" s="15" t="s">
        <v>59</v>
      </c>
      <c r="FA60" s="15" t="s">
        <v>59</v>
      </c>
      <c r="FB60" s="15" t="s">
        <v>59</v>
      </c>
      <c r="FD60" s="15" t="s">
        <v>60</v>
      </c>
      <c r="FE60" s="15" t="s">
        <v>61</v>
      </c>
      <c r="FF60" s="15" t="s">
        <v>62</v>
      </c>
      <c r="FG60" s="15" t="s">
        <v>63</v>
      </c>
      <c r="FH60" s="15" t="s">
        <v>64</v>
      </c>
      <c r="FI60" s="15" t="s">
        <v>65</v>
      </c>
      <c r="FJ60" s="15" t="s">
        <v>66</v>
      </c>
      <c r="FK60" s="15" t="s">
        <v>67</v>
      </c>
      <c r="FL60" s="15" t="s">
        <v>68</v>
      </c>
      <c r="FM60" s="15" t="s">
        <v>69</v>
      </c>
      <c r="FN60" s="15" t="s">
        <v>70</v>
      </c>
      <c r="FO60" s="15" t="s">
        <v>71</v>
      </c>
    </row>
    <row r="61" spans="1:171">
      <c r="A61" s="18" t="s">
        <v>19</v>
      </c>
      <c r="B61" s="20">
        <f t="shared" ref="B61:Q62" si="94">1151654</f>
        <v>1151654</v>
      </c>
      <c r="C61" s="20">
        <f t="shared" si="94"/>
        <v>1151654</v>
      </c>
      <c r="D61" s="20">
        <f t="shared" si="94"/>
        <v>1151654</v>
      </c>
      <c r="E61" s="20">
        <f t="shared" si="94"/>
        <v>1151654</v>
      </c>
      <c r="F61" s="20">
        <f t="shared" si="94"/>
        <v>1151654</v>
      </c>
      <c r="G61" s="20">
        <f t="shared" si="94"/>
        <v>1151654</v>
      </c>
      <c r="H61" s="20">
        <f t="shared" si="94"/>
        <v>1151654</v>
      </c>
      <c r="I61" s="20">
        <f t="shared" si="94"/>
        <v>1151654</v>
      </c>
      <c r="J61" s="20">
        <f t="shared" si="94"/>
        <v>1151654</v>
      </c>
      <c r="K61" s="20">
        <f t="shared" si="94"/>
        <v>1151654</v>
      </c>
      <c r="L61" s="20">
        <f t="shared" si="94"/>
        <v>1151654</v>
      </c>
      <c r="M61" s="20">
        <f t="shared" si="94"/>
        <v>1151654</v>
      </c>
      <c r="N61" s="20">
        <f t="shared" si="94"/>
        <v>1151654</v>
      </c>
      <c r="O61" s="20">
        <f t="shared" si="94"/>
        <v>1151654</v>
      </c>
      <c r="P61" s="20">
        <f t="shared" si="94"/>
        <v>1151654</v>
      </c>
      <c r="Q61" s="20">
        <f t="shared" si="94"/>
        <v>1151654</v>
      </c>
      <c r="R61" s="20">
        <f t="shared" ref="R61:AG62" si="95">1151654</f>
        <v>1151654</v>
      </c>
      <c r="S61" s="20">
        <f t="shared" si="95"/>
        <v>1151654</v>
      </c>
      <c r="T61" s="20">
        <f t="shared" si="95"/>
        <v>1151654</v>
      </c>
      <c r="U61" s="20">
        <f t="shared" si="95"/>
        <v>1151654</v>
      </c>
      <c r="V61" s="20">
        <f t="shared" si="95"/>
        <v>1151654</v>
      </c>
      <c r="W61" s="20">
        <f t="shared" si="95"/>
        <v>1151654</v>
      </c>
      <c r="X61" s="20">
        <f t="shared" si="95"/>
        <v>1151654</v>
      </c>
      <c r="Y61" s="20">
        <f t="shared" si="95"/>
        <v>1151654</v>
      </c>
      <c r="Z61" s="20">
        <f t="shared" si="95"/>
        <v>1151654</v>
      </c>
      <c r="AA61" s="20">
        <f t="shared" si="95"/>
        <v>1151654</v>
      </c>
      <c r="AB61" s="20">
        <f t="shared" si="95"/>
        <v>1151654</v>
      </c>
      <c r="AC61" s="20">
        <f t="shared" si="95"/>
        <v>1151654</v>
      </c>
      <c r="AD61" s="20">
        <f t="shared" si="95"/>
        <v>1151654</v>
      </c>
      <c r="AE61" s="20">
        <f t="shared" si="95"/>
        <v>1151654</v>
      </c>
      <c r="AF61" s="20">
        <f t="shared" si="95"/>
        <v>1151654</v>
      </c>
      <c r="AG61" s="20">
        <f t="shared" si="95"/>
        <v>1151654</v>
      </c>
      <c r="AH61" s="20">
        <f t="shared" ref="AF61:AM62" si="96">1151654</f>
        <v>1151654</v>
      </c>
      <c r="AI61" s="20">
        <f t="shared" si="96"/>
        <v>1151654</v>
      </c>
      <c r="AJ61" s="20">
        <f t="shared" si="96"/>
        <v>1151654</v>
      </c>
      <c r="AK61" s="20">
        <f t="shared" si="96"/>
        <v>1151654</v>
      </c>
      <c r="AL61" s="20">
        <f t="shared" si="96"/>
        <v>1151654</v>
      </c>
      <c r="AM61" s="20">
        <f t="shared" si="96"/>
        <v>1151654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0</v>
      </c>
      <c r="BM61" s="20">
        <v>0</v>
      </c>
      <c r="BN61" s="20">
        <v>0</v>
      </c>
      <c r="BO61" s="20">
        <v>0</v>
      </c>
      <c r="BP61" s="20">
        <v>0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  <c r="BX61" s="20">
        <v>0</v>
      </c>
      <c r="BY61" s="20">
        <v>0</v>
      </c>
      <c r="BZ61" s="20">
        <v>0</v>
      </c>
      <c r="CA61" s="20">
        <v>0</v>
      </c>
      <c r="CB61" s="20">
        <v>0</v>
      </c>
      <c r="CC61" s="20">
        <v>0</v>
      </c>
      <c r="CD61" s="20">
        <v>0</v>
      </c>
      <c r="CE61" s="20">
        <v>0</v>
      </c>
      <c r="CF61" s="20">
        <v>0</v>
      </c>
      <c r="CG61" s="20">
        <v>0</v>
      </c>
      <c r="CH61" s="20">
        <v>0</v>
      </c>
      <c r="CI61" s="20">
        <v>0</v>
      </c>
      <c r="CJ61" s="20">
        <v>0</v>
      </c>
      <c r="CK61" s="20">
        <v>0</v>
      </c>
      <c r="CL61" s="20">
        <v>0</v>
      </c>
      <c r="CM61" s="20">
        <v>0</v>
      </c>
      <c r="CN61" s="20">
        <v>0</v>
      </c>
      <c r="CO61" s="20">
        <v>0</v>
      </c>
      <c r="CP61" s="20">
        <v>0</v>
      </c>
      <c r="CQ61" s="20">
        <v>0</v>
      </c>
      <c r="CR61" s="20">
        <v>0</v>
      </c>
      <c r="CS61" s="20">
        <v>0</v>
      </c>
      <c r="CT61" s="20">
        <v>0</v>
      </c>
      <c r="CU61" s="20">
        <v>0</v>
      </c>
      <c r="CV61" s="20">
        <v>0</v>
      </c>
      <c r="CW61" s="20">
        <v>0</v>
      </c>
      <c r="CX61" s="20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  <c r="DV61" s="20">
        <v>0</v>
      </c>
      <c r="DW61" s="20">
        <v>0</v>
      </c>
      <c r="DX61" s="20">
        <v>0</v>
      </c>
      <c r="DY61" s="20">
        <v>0</v>
      </c>
      <c r="DZ61" s="20">
        <v>0</v>
      </c>
      <c r="EA61" s="20">
        <v>0</v>
      </c>
      <c r="EB61" s="20">
        <v>0</v>
      </c>
      <c r="EC61" s="20">
        <v>0</v>
      </c>
      <c r="ED61" s="20">
        <v>0</v>
      </c>
      <c r="EE61" s="20">
        <v>0</v>
      </c>
      <c r="EF61" s="20">
        <v>0</v>
      </c>
      <c r="EG61" s="20">
        <v>0</v>
      </c>
      <c r="EH61" s="20">
        <v>0</v>
      </c>
      <c r="EI61" s="20">
        <v>0</v>
      </c>
      <c r="EJ61" s="20">
        <v>0</v>
      </c>
      <c r="EK61" s="20">
        <v>0</v>
      </c>
      <c r="EL61" s="20">
        <v>0</v>
      </c>
      <c r="EM61" s="20">
        <v>0</v>
      </c>
      <c r="EN61" s="20">
        <v>0</v>
      </c>
      <c r="EO61" s="20">
        <v>0</v>
      </c>
      <c r="EP61" s="20"/>
      <c r="EQ61" s="21">
        <f>AVERAGE(B61:M61)</f>
        <v>1151654</v>
      </c>
      <c r="ER61" s="21">
        <f>AVERAGE(N61:Y61)</f>
        <v>1151654</v>
      </c>
      <c r="ES61" s="21">
        <f>AVERAGE(Z61:AK61)</f>
        <v>1151654</v>
      </c>
      <c r="ET61" s="21">
        <f>AVERAGE(AL61:AW61)</f>
        <v>191942.33333333334</v>
      </c>
      <c r="EU61" s="21">
        <f>AVERAGE(AX61:BI61)</f>
        <v>0</v>
      </c>
      <c r="EV61" s="21">
        <f>AVERAGE(BJ61:BU61)</f>
        <v>0</v>
      </c>
      <c r="EW61" s="21">
        <f>AVERAGE(BV61:CG61)</f>
        <v>0</v>
      </c>
      <c r="EX61" s="21">
        <f>AVERAGE(CH61:CS61)</f>
        <v>0</v>
      </c>
      <c r="EY61" s="21">
        <f t="shared" ref="EY61:EY70" si="97">AVERAGE(CT61:DE61)</f>
        <v>0</v>
      </c>
      <c r="EZ61" s="21">
        <f t="shared" ref="EZ61:EZ70" si="98">AVERAGE(DF61:DQ61)</f>
        <v>0</v>
      </c>
      <c r="FA61" s="21">
        <f t="shared" ref="FA61:FA70" si="99">AVERAGE(DR61:EC61)</f>
        <v>0</v>
      </c>
      <c r="FB61" s="21">
        <f t="shared" ref="FB61:FB70" si="100">AVERAGE(ED61:EO61)</f>
        <v>0</v>
      </c>
      <c r="FD61" s="21">
        <f t="shared" ref="FD61:FD75" si="101">M61</f>
        <v>1151654</v>
      </c>
      <c r="FE61" s="21">
        <f t="shared" ref="FE61:FE75" si="102">Y61</f>
        <v>1151654</v>
      </c>
      <c r="FF61" s="21">
        <f t="shared" ref="FF61:FF75" si="103">AK61</f>
        <v>1151654</v>
      </c>
      <c r="FG61" s="21">
        <f t="shared" ref="FG61:FG75" si="104">AW61</f>
        <v>0</v>
      </c>
      <c r="FH61" s="21">
        <f t="shared" ref="FH61:FH75" si="105">BI61</f>
        <v>0</v>
      </c>
      <c r="FI61" s="21">
        <f t="shared" ref="FI61:FI75" si="106">BU61</f>
        <v>0</v>
      </c>
      <c r="FJ61" s="21">
        <f t="shared" ref="FJ61:FJ75" si="107">CG61</f>
        <v>0</v>
      </c>
      <c r="FK61" s="21">
        <f t="shared" ref="FK61:FK75" si="108">CS61</f>
        <v>0</v>
      </c>
      <c r="FL61" s="21">
        <f t="shared" ref="FL61:FL75" si="109">DE61</f>
        <v>0</v>
      </c>
      <c r="FM61" s="21">
        <f t="shared" ref="FM61:FM75" si="110">DQ61</f>
        <v>0</v>
      </c>
      <c r="FN61" s="21">
        <f t="shared" ref="FN61:FN75" si="111">EC61</f>
        <v>0</v>
      </c>
      <c r="FO61" s="21">
        <f t="shared" ref="FO61:FO75" si="112">EO61</f>
        <v>0</v>
      </c>
    </row>
    <row r="62" spans="1:171">
      <c r="A62" s="18" t="s">
        <v>20</v>
      </c>
      <c r="B62" s="20">
        <f t="shared" si="94"/>
        <v>1151654</v>
      </c>
      <c r="C62" s="20">
        <f t="shared" si="94"/>
        <v>1151654</v>
      </c>
      <c r="D62" s="20">
        <f t="shared" si="94"/>
        <v>1151654</v>
      </c>
      <c r="E62" s="20">
        <f t="shared" si="94"/>
        <v>1151654</v>
      </c>
      <c r="F62" s="20">
        <f t="shared" si="94"/>
        <v>1151654</v>
      </c>
      <c r="G62" s="20">
        <f t="shared" si="94"/>
        <v>1151654</v>
      </c>
      <c r="H62" s="20">
        <f t="shared" si="94"/>
        <v>1151654</v>
      </c>
      <c r="I62" s="20">
        <f t="shared" si="94"/>
        <v>1151654</v>
      </c>
      <c r="J62" s="20">
        <f t="shared" si="94"/>
        <v>1151654</v>
      </c>
      <c r="K62" s="20">
        <f t="shared" si="94"/>
        <v>1151654</v>
      </c>
      <c r="L62" s="20">
        <f t="shared" si="94"/>
        <v>1151654</v>
      </c>
      <c r="M62" s="20">
        <f t="shared" si="94"/>
        <v>1151654</v>
      </c>
      <c r="N62" s="20">
        <f t="shared" si="94"/>
        <v>1151654</v>
      </c>
      <c r="O62" s="20">
        <f t="shared" si="94"/>
        <v>1151654</v>
      </c>
      <c r="P62" s="20">
        <f t="shared" si="94"/>
        <v>1151654</v>
      </c>
      <c r="Q62" s="20">
        <f t="shared" si="94"/>
        <v>1151654</v>
      </c>
      <c r="R62" s="20">
        <f t="shared" si="95"/>
        <v>1151654</v>
      </c>
      <c r="S62" s="20">
        <f t="shared" si="95"/>
        <v>1151654</v>
      </c>
      <c r="T62" s="20">
        <f t="shared" si="95"/>
        <v>1151654</v>
      </c>
      <c r="U62" s="20">
        <f t="shared" si="95"/>
        <v>1151654</v>
      </c>
      <c r="V62" s="20">
        <f t="shared" si="95"/>
        <v>1151654</v>
      </c>
      <c r="W62" s="20">
        <f t="shared" si="95"/>
        <v>1151654</v>
      </c>
      <c r="X62" s="20">
        <f t="shared" si="95"/>
        <v>1151654</v>
      </c>
      <c r="Y62" s="20">
        <f t="shared" si="95"/>
        <v>1151654</v>
      </c>
      <c r="Z62" s="20">
        <f t="shared" si="95"/>
        <v>1151654</v>
      </c>
      <c r="AA62" s="20">
        <f t="shared" si="95"/>
        <v>1151654</v>
      </c>
      <c r="AB62" s="20">
        <f t="shared" si="95"/>
        <v>1151654</v>
      </c>
      <c r="AC62" s="20">
        <f t="shared" si="95"/>
        <v>1151654</v>
      </c>
      <c r="AD62" s="20">
        <f t="shared" si="95"/>
        <v>1151654</v>
      </c>
      <c r="AE62" s="20">
        <f t="shared" si="95"/>
        <v>1151654</v>
      </c>
      <c r="AF62" s="20">
        <f t="shared" si="96"/>
        <v>1151654</v>
      </c>
      <c r="AG62" s="20">
        <f t="shared" si="96"/>
        <v>1151654</v>
      </c>
      <c r="AH62" s="20">
        <f t="shared" si="96"/>
        <v>1151654</v>
      </c>
      <c r="AI62" s="20">
        <f t="shared" si="96"/>
        <v>1151654</v>
      </c>
      <c r="AJ62" s="20">
        <f t="shared" si="96"/>
        <v>1151654</v>
      </c>
      <c r="AK62" s="20">
        <f t="shared" si="96"/>
        <v>1151654</v>
      </c>
      <c r="AL62" s="20">
        <f t="shared" si="96"/>
        <v>1151654</v>
      </c>
      <c r="AM62" s="20">
        <f t="shared" si="96"/>
        <v>1151654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  <c r="DV62" s="20">
        <v>0</v>
      </c>
      <c r="DW62" s="20">
        <v>0</v>
      </c>
      <c r="DX62" s="20">
        <v>0</v>
      </c>
      <c r="DY62" s="20">
        <v>0</v>
      </c>
      <c r="DZ62" s="20">
        <v>0</v>
      </c>
      <c r="EA62" s="20">
        <v>0</v>
      </c>
      <c r="EB62" s="20">
        <v>0</v>
      </c>
      <c r="EC62" s="20">
        <v>0</v>
      </c>
      <c r="ED62" s="20">
        <v>0</v>
      </c>
      <c r="EE62" s="20">
        <v>0</v>
      </c>
      <c r="EF62" s="20">
        <v>0</v>
      </c>
      <c r="EG62" s="20">
        <v>0</v>
      </c>
      <c r="EH62" s="20">
        <v>0</v>
      </c>
      <c r="EI62" s="20">
        <v>0</v>
      </c>
      <c r="EJ62" s="20">
        <v>0</v>
      </c>
      <c r="EK62" s="20">
        <v>0</v>
      </c>
      <c r="EL62" s="20">
        <v>0</v>
      </c>
      <c r="EM62" s="20">
        <v>0</v>
      </c>
      <c r="EN62" s="20">
        <v>0</v>
      </c>
      <c r="EO62" s="20">
        <v>0</v>
      </c>
      <c r="EP62" s="20"/>
      <c r="EQ62" s="21">
        <f>AVERAGE(B62:M62)</f>
        <v>1151654</v>
      </c>
      <c r="ER62" s="21">
        <f>AVERAGE(N62:Y62)</f>
        <v>1151654</v>
      </c>
      <c r="ES62" s="21">
        <f>AVERAGE(Z62:AK62)</f>
        <v>1151654</v>
      </c>
      <c r="ET62" s="21">
        <f>AVERAGE(AL62:AW62)</f>
        <v>191942.33333333334</v>
      </c>
      <c r="EU62" s="21">
        <f>AVERAGE(AX62:BI62)</f>
        <v>0</v>
      </c>
      <c r="EV62" s="21">
        <f>AVERAGE(BJ62:BU62)</f>
        <v>0</v>
      </c>
      <c r="EW62" s="21">
        <f>AVERAGE(BV62:CG62)</f>
        <v>0</v>
      </c>
      <c r="EX62" s="21">
        <f>AVERAGE(CH62:CS62)</f>
        <v>0</v>
      </c>
      <c r="EY62" s="21">
        <f t="shared" si="97"/>
        <v>0</v>
      </c>
      <c r="EZ62" s="21">
        <f t="shared" si="98"/>
        <v>0</v>
      </c>
      <c r="FA62" s="21">
        <f t="shared" si="99"/>
        <v>0</v>
      </c>
      <c r="FB62" s="21">
        <f t="shared" si="100"/>
        <v>0</v>
      </c>
      <c r="FD62" s="21">
        <f t="shared" si="101"/>
        <v>1151654</v>
      </c>
      <c r="FE62" s="21">
        <f t="shared" si="102"/>
        <v>1151654</v>
      </c>
      <c r="FF62" s="21">
        <f t="shared" si="103"/>
        <v>1151654</v>
      </c>
      <c r="FG62" s="21">
        <f t="shared" si="104"/>
        <v>0</v>
      </c>
      <c r="FH62" s="21">
        <f t="shared" si="105"/>
        <v>0</v>
      </c>
      <c r="FI62" s="21">
        <f t="shared" si="106"/>
        <v>0</v>
      </c>
      <c r="FJ62" s="21">
        <f t="shared" si="107"/>
        <v>0</v>
      </c>
      <c r="FK62" s="21">
        <f t="shared" si="108"/>
        <v>0</v>
      </c>
      <c r="FL62" s="21">
        <f t="shared" si="109"/>
        <v>0</v>
      </c>
      <c r="FM62" s="21">
        <f t="shared" si="110"/>
        <v>0</v>
      </c>
      <c r="FN62" s="21">
        <f t="shared" si="111"/>
        <v>0</v>
      </c>
      <c r="FO62" s="21">
        <f t="shared" si="112"/>
        <v>0</v>
      </c>
    </row>
    <row r="63" spans="1:171">
      <c r="A63" s="9" t="s">
        <v>21</v>
      </c>
      <c r="B63" s="20">
        <f t="shared" ref="B63:BM63" si="113">150000000</f>
        <v>150000000</v>
      </c>
      <c r="C63" s="20">
        <f t="shared" si="113"/>
        <v>150000000</v>
      </c>
      <c r="D63" s="20">
        <f t="shared" si="113"/>
        <v>150000000</v>
      </c>
      <c r="E63" s="20">
        <f t="shared" si="113"/>
        <v>150000000</v>
      </c>
      <c r="F63" s="20">
        <f t="shared" si="113"/>
        <v>150000000</v>
      </c>
      <c r="G63" s="20">
        <f t="shared" si="113"/>
        <v>150000000</v>
      </c>
      <c r="H63" s="20">
        <f t="shared" si="113"/>
        <v>150000000</v>
      </c>
      <c r="I63" s="20">
        <f t="shared" si="113"/>
        <v>150000000</v>
      </c>
      <c r="J63" s="20">
        <f t="shared" si="113"/>
        <v>150000000</v>
      </c>
      <c r="K63" s="20">
        <f t="shared" si="113"/>
        <v>150000000</v>
      </c>
      <c r="L63" s="20">
        <f t="shared" si="113"/>
        <v>150000000</v>
      </c>
      <c r="M63" s="20">
        <f t="shared" si="113"/>
        <v>150000000</v>
      </c>
      <c r="N63" s="20">
        <f t="shared" si="113"/>
        <v>150000000</v>
      </c>
      <c r="O63" s="20">
        <f t="shared" si="113"/>
        <v>150000000</v>
      </c>
      <c r="P63" s="20">
        <f t="shared" si="113"/>
        <v>150000000</v>
      </c>
      <c r="Q63" s="20">
        <f t="shared" si="113"/>
        <v>150000000</v>
      </c>
      <c r="R63" s="20">
        <f t="shared" si="113"/>
        <v>150000000</v>
      </c>
      <c r="S63" s="20">
        <f t="shared" si="113"/>
        <v>150000000</v>
      </c>
      <c r="T63" s="20">
        <f t="shared" si="113"/>
        <v>150000000</v>
      </c>
      <c r="U63" s="20">
        <f t="shared" si="113"/>
        <v>150000000</v>
      </c>
      <c r="V63" s="20">
        <f t="shared" si="113"/>
        <v>150000000</v>
      </c>
      <c r="W63" s="20">
        <f t="shared" si="113"/>
        <v>150000000</v>
      </c>
      <c r="X63" s="20">
        <f t="shared" si="113"/>
        <v>150000000</v>
      </c>
      <c r="Y63" s="20">
        <f t="shared" si="113"/>
        <v>150000000</v>
      </c>
      <c r="Z63" s="20">
        <f t="shared" si="113"/>
        <v>150000000</v>
      </c>
      <c r="AA63" s="20">
        <f t="shared" si="113"/>
        <v>150000000</v>
      </c>
      <c r="AB63" s="20">
        <f t="shared" si="113"/>
        <v>150000000</v>
      </c>
      <c r="AC63" s="20">
        <f t="shared" si="113"/>
        <v>150000000</v>
      </c>
      <c r="AD63" s="20">
        <f t="shared" si="113"/>
        <v>150000000</v>
      </c>
      <c r="AE63" s="20">
        <f t="shared" si="113"/>
        <v>150000000</v>
      </c>
      <c r="AF63" s="20">
        <f t="shared" si="113"/>
        <v>150000000</v>
      </c>
      <c r="AG63" s="20">
        <f t="shared" si="113"/>
        <v>150000000</v>
      </c>
      <c r="AH63" s="20">
        <f t="shared" si="113"/>
        <v>150000000</v>
      </c>
      <c r="AI63" s="20">
        <f t="shared" si="113"/>
        <v>150000000</v>
      </c>
      <c r="AJ63" s="20">
        <f t="shared" si="113"/>
        <v>150000000</v>
      </c>
      <c r="AK63" s="20">
        <f t="shared" si="113"/>
        <v>150000000</v>
      </c>
      <c r="AL63" s="20">
        <f t="shared" si="113"/>
        <v>150000000</v>
      </c>
      <c r="AM63" s="20">
        <f t="shared" si="113"/>
        <v>150000000</v>
      </c>
      <c r="AN63" s="20">
        <f t="shared" si="113"/>
        <v>150000000</v>
      </c>
      <c r="AO63" s="20">
        <f t="shared" si="113"/>
        <v>150000000</v>
      </c>
      <c r="AP63" s="20">
        <f t="shared" si="113"/>
        <v>150000000</v>
      </c>
      <c r="AQ63" s="20">
        <f t="shared" si="113"/>
        <v>150000000</v>
      </c>
      <c r="AR63" s="20">
        <f t="shared" si="113"/>
        <v>150000000</v>
      </c>
      <c r="AS63" s="20">
        <f t="shared" si="113"/>
        <v>150000000</v>
      </c>
      <c r="AT63" s="20">
        <f t="shared" si="113"/>
        <v>150000000</v>
      </c>
      <c r="AU63" s="20">
        <f t="shared" si="113"/>
        <v>150000000</v>
      </c>
      <c r="AV63" s="20">
        <f t="shared" si="113"/>
        <v>150000000</v>
      </c>
      <c r="AW63" s="20">
        <f t="shared" si="113"/>
        <v>150000000</v>
      </c>
      <c r="AX63" s="20">
        <f t="shared" si="113"/>
        <v>150000000</v>
      </c>
      <c r="AY63" s="20">
        <f t="shared" si="113"/>
        <v>150000000</v>
      </c>
      <c r="AZ63" s="20">
        <f t="shared" si="113"/>
        <v>150000000</v>
      </c>
      <c r="BA63" s="20">
        <f t="shared" si="113"/>
        <v>150000000</v>
      </c>
      <c r="BB63" s="20">
        <f t="shared" si="113"/>
        <v>150000000</v>
      </c>
      <c r="BC63" s="20">
        <f t="shared" si="113"/>
        <v>150000000</v>
      </c>
      <c r="BD63" s="20">
        <f t="shared" si="113"/>
        <v>150000000</v>
      </c>
      <c r="BE63" s="20">
        <f t="shared" si="113"/>
        <v>150000000</v>
      </c>
      <c r="BF63" s="20">
        <f t="shared" si="113"/>
        <v>150000000</v>
      </c>
      <c r="BG63" s="20">
        <f t="shared" si="113"/>
        <v>150000000</v>
      </c>
      <c r="BH63" s="20">
        <f t="shared" si="113"/>
        <v>150000000</v>
      </c>
      <c r="BI63" s="20">
        <f t="shared" si="113"/>
        <v>150000000</v>
      </c>
      <c r="BJ63" s="20">
        <f t="shared" si="113"/>
        <v>150000000</v>
      </c>
      <c r="BK63" s="20">
        <f t="shared" si="113"/>
        <v>150000000</v>
      </c>
      <c r="BL63" s="20">
        <f t="shared" si="113"/>
        <v>150000000</v>
      </c>
      <c r="BM63" s="20">
        <f t="shared" si="113"/>
        <v>150000000</v>
      </c>
      <c r="BN63" s="20">
        <f t="shared" ref="BN63:DY63" si="114">150000000</f>
        <v>150000000</v>
      </c>
      <c r="BO63" s="20">
        <f t="shared" si="114"/>
        <v>150000000</v>
      </c>
      <c r="BP63" s="20">
        <f t="shared" si="114"/>
        <v>150000000</v>
      </c>
      <c r="BQ63" s="20">
        <f t="shared" si="114"/>
        <v>150000000</v>
      </c>
      <c r="BR63" s="20">
        <f t="shared" si="114"/>
        <v>150000000</v>
      </c>
      <c r="BS63" s="20">
        <f t="shared" si="114"/>
        <v>150000000</v>
      </c>
      <c r="BT63" s="20">
        <f t="shared" si="114"/>
        <v>150000000</v>
      </c>
      <c r="BU63" s="20">
        <f t="shared" si="114"/>
        <v>150000000</v>
      </c>
      <c r="BV63" s="20">
        <f t="shared" si="114"/>
        <v>150000000</v>
      </c>
      <c r="BW63" s="20">
        <f t="shared" si="114"/>
        <v>150000000</v>
      </c>
      <c r="BX63" s="20">
        <f t="shared" si="114"/>
        <v>150000000</v>
      </c>
      <c r="BY63" s="20">
        <f t="shared" si="114"/>
        <v>150000000</v>
      </c>
      <c r="BZ63" s="20">
        <f t="shared" si="114"/>
        <v>150000000</v>
      </c>
      <c r="CA63" s="20">
        <f t="shared" si="114"/>
        <v>150000000</v>
      </c>
      <c r="CB63" s="20">
        <f t="shared" si="114"/>
        <v>150000000</v>
      </c>
      <c r="CC63" s="20">
        <f t="shared" si="114"/>
        <v>150000000</v>
      </c>
      <c r="CD63" s="20">
        <f t="shared" si="114"/>
        <v>150000000</v>
      </c>
      <c r="CE63" s="20">
        <f t="shared" si="114"/>
        <v>150000000</v>
      </c>
      <c r="CF63" s="20">
        <f t="shared" si="114"/>
        <v>150000000</v>
      </c>
      <c r="CG63" s="20">
        <f t="shared" si="114"/>
        <v>150000000</v>
      </c>
      <c r="CH63" s="20">
        <f t="shared" si="114"/>
        <v>150000000</v>
      </c>
      <c r="CI63" s="20">
        <f t="shared" si="114"/>
        <v>150000000</v>
      </c>
      <c r="CJ63" s="20">
        <f t="shared" si="114"/>
        <v>150000000</v>
      </c>
      <c r="CK63" s="20">
        <f t="shared" si="114"/>
        <v>150000000</v>
      </c>
      <c r="CL63" s="20">
        <f t="shared" si="114"/>
        <v>150000000</v>
      </c>
      <c r="CM63" s="20">
        <f t="shared" si="114"/>
        <v>150000000</v>
      </c>
      <c r="CN63" s="20">
        <f t="shared" si="114"/>
        <v>150000000</v>
      </c>
      <c r="CO63" s="20">
        <f t="shared" si="114"/>
        <v>150000000</v>
      </c>
      <c r="CP63" s="20">
        <f t="shared" si="114"/>
        <v>150000000</v>
      </c>
      <c r="CQ63" s="20">
        <f t="shared" si="114"/>
        <v>150000000</v>
      </c>
      <c r="CR63" s="20">
        <f t="shared" si="114"/>
        <v>150000000</v>
      </c>
      <c r="CS63" s="20">
        <f t="shared" si="114"/>
        <v>150000000</v>
      </c>
      <c r="CT63" s="20">
        <f t="shared" si="114"/>
        <v>150000000</v>
      </c>
      <c r="CU63" s="20">
        <f t="shared" si="114"/>
        <v>150000000</v>
      </c>
      <c r="CV63" s="20">
        <f t="shared" si="114"/>
        <v>150000000</v>
      </c>
      <c r="CW63" s="20">
        <f t="shared" si="114"/>
        <v>150000000</v>
      </c>
      <c r="CX63" s="20">
        <f t="shared" si="114"/>
        <v>150000000</v>
      </c>
      <c r="CY63" s="20">
        <f t="shared" si="114"/>
        <v>150000000</v>
      </c>
      <c r="CZ63" s="20">
        <f t="shared" si="114"/>
        <v>150000000</v>
      </c>
      <c r="DA63" s="20">
        <f t="shared" si="114"/>
        <v>150000000</v>
      </c>
      <c r="DB63" s="20">
        <f t="shared" si="114"/>
        <v>150000000</v>
      </c>
      <c r="DC63" s="20">
        <f t="shared" si="114"/>
        <v>150000000</v>
      </c>
      <c r="DD63" s="20">
        <f t="shared" si="114"/>
        <v>150000000</v>
      </c>
      <c r="DE63" s="20">
        <f t="shared" si="114"/>
        <v>150000000</v>
      </c>
      <c r="DF63" s="20">
        <f t="shared" si="114"/>
        <v>150000000</v>
      </c>
      <c r="DG63" s="20">
        <f t="shared" si="114"/>
        <v>150000000</v>
      </c>
      <c r="DH63" s="20">
        <f t="shared" si="114"/>
        <v>150000000</v>
      </c>
      <c r="DI63" s="20">
        <f t="shared" si="114"/>
        <v>150000000</v>
      </c>
      <c r="DJ63" s="20">
        <f t="shared" si="114"/>
        <v>150000000</v>
      </c>
      <c r="DK63" s="20">
        <f t="shared" si="114"/>
        <v>150000000</v>
      </c>
      <c r="DL63" s="20">
        <f t="shared" si="114"/>
        <v>150000000</v>
      </c>
      <c r="DM63" s="20">
        <f t="shared" si="114"/>
        <v>150000000</v>
      </c>
      <c r="DN63" s="20">
        <f t="shared" si="114"/>
        <v>150000000</v>
      </c>
      <c r="DO63" s="20">
        <f t="shared" si="114"/>
        <v>150000000</v>
      </c>
      <c r="DP63" s="20">
        <f t="shared" si="114"/>
        <v>150000000</v>
      </c>
      <c r="DQ63" s="20">
        <f t="shared" si="114"/>
        <v>150000000</v>
      </c>
      <c r="DR63" s="20">
        <f t="shared" si="114"/>
        <v>150000000</v>
      </c>
      <c r="DS63" s="20">
        <f t="shared" si="114"/>
        <v>150000000</v>
      </c>
      <c r="DT63" s="20">
        <f t="shared" si="114"/>
        <v>150000000</v>
      </c>
      <c r="DU63" s="20">
        <f t="shared" si="114"/>
        <v>150000000</v>
      </c>
      <c r="DV63" s="20">
        <f t="shared" si="114"/>
        <v>150000000</v>
      </c>
      <c r="DW63" s="20">
        <f t="shared" si="114"/>
        <v>150000000</v>
      </c>
      <c r="DX63" s="20">
        <f t="shared" si="114"/>
        <v>150000000</v>
      </c>
      <c r="DY63" s="20">
        <f t="shared" si="114"/>
        <v>150000000</v>
      </c>
      <c r="DZ63" s="20">
        <f t="shared" ref="DZ63:EO63" si="115">150000000</f>
        <v>150000000</v>
      </c>
      <c r="EA63" s="20">
        <f t="shared" si="115"/>
        <v>150000000</v>
      </c>
      <c r="EB63" s="20">
        <f t="shared" si="115"/>
        <v>150000000</v>
      </c>
      <c r="EC63" s="20">
        <f t="shared" si="115"/>
        <v>150000000</v>
      </c>
      <c r="ED63" s="20">
        <f t="shared" si="115"/>
        <v>150000000</v>
      </c>
      <c r="EE63" s="20">
        <f t="shared" si="115"/>
        <v>150000000</v>
      </c>
      <c r="EF63" s="20">
        <f t="shared" si="115"/>
        <v>150000000</v>
      </c>
      <c r="EG63" s="20">
        <f t="shared" si="115"/>
        <v>150000000</v>
      </c>
      <c r="EH63" s="20">
        <f t="shared" si="115"/>
        <v>150000000</v>
      </c>
      <c r="EI63" s="20">
        <f t="shared" si="115"/>
        <v>150000000</v>
      </c>
      <c r="EJ63" s="20">
        <f t="shared" si="115"/>
        <v>150000000</v>
      </c>
      <c r="EK63" s="20">
        <f t="shared" si="115"/>
        <v>150000000</v>
      </c>
      <c r="EL63" s="20">
        <f t="shared" si="115"/>
        <v>150000000</v>
      </c>
      <c r="EM63" s="20">
        <f t="shared" si="115"/>
        <v>150000000</v>
      </c>
      <c r="EN63" s="20">
        <f t="shared" si="115"/>
        <v>150000000</v>
      </c>
      <c r="EO63" s="20">
        <f t="shared" si="115"/>
        <v>150000000</v>
      </c>
      <c r="EP63" s="20"/>
      <c r="EQ63" s="21">
        <f>AVERAGE(B63:M63)</f>
        <v>150000000</v>
      </c>
      <c r="ER63" s="21">
        <f>AVERAGE(N63:Y63)</f>
        <v>150000000</v>
      </c>
      <c r="ES63" s="21">
        <f>AVERAGE(Z63:AK63)</f>
        <v>150000000</v>
      </c>
      <c r="ET63" s="21">
        <f>AVERAGE(AL63:AW63)</f>
        <v>150000000</v>
      </c>
      <c r="EU63" s="21">
        <f>AVERAGE(AX63:BI63)</f>
        <v>150000000</v>
      </c>
      <c r="EV63" s="21">
        <f>AVERAGE(BJ63:BU63)</f>
        <v>150000000</v>
      </c>
      <c r="EW63" s="21">
        <f>AVERAGE(BV63:CG63)</f>
        <v>150000000</v>
      </c>
      <c r="EX63" s="21">
        <f>AVERAGE(CH63:CS63)</f>
        <v>150000000</v>
      </c>
      <c r="EY63" s="21">
        <f t="shared" si="97"/>
        <v>150000000</v>
      </c>
      <c r="EZ63" s="21">
        <f t="shared" si="98"/>
        <v>150000000</v>
      </c>
      <c r="FA63" s="21">
        <f t="shared" si="99"/>
        <v>150000000</v>
      </c>
      <c r="FB63" s="21">
        <f t="shared" si="100"/>
        <v>150000000</v>
      </c>
      <c r="FD63" s="21">
        <f t="shared" si="101"/>
        <v>150000000</v>
      </c>
      <c r="FE63" s="21">
        <f t="shared" si="102"/>
        <v>150000000</v>
      </c>
      <c r="FF63" s="21">
        <f t="shared" si="103"/>
        <v>150000000</v>
      </c>
      <c r="FG63" s="21">
        <f t="shared" si="104"/>
        <v>150000000</v>
      </c>
      <c r="FH63" s="21">
        <f t="shared" si="105"/>
        <v>150000000</v>
      </c>
      <c r="FI63" s="21">
        <f t="shared" si="106"/>
        <v>150000000</v>
      </c>
      <c r="FJ63" s="21">
        <f t="shared" si="107"/>
        <v>150000000</v>
      </c>
      <c r="FK63" s="21">
        <f t="shared" si="108"/>
        <v>150000000</v>
      </c>
      <c r="FL63" s="21">
        <f t="shared" si="109"/>
        <v>150000000</v>
      </c>
      <c r="FM63" s="21">
        <f t="shared" si="110"/>
        <v>150000000</v>
      </c>
      <c r="FN63" s="21">
        <f t="shared" si="111"/>
        <v>150000000</v>
      </c>
      <c r="FO63" s="21">
        <f t="shared" si="112"/>
        <v>150000000</v>
      </c>
    </row>
    <row r="64" spans="1:171">
      <c r="A64" s="9" t="s">
        <v>22</v>
      </c>
      <c r="B64" s="20">
        <f t="shared" ref="B64:AF64" si="116">350000000</f>
        <v>350000000</v>
      </c>
      <c r="C64" s="20">
        <f t="shared" si="116"/>
        <v>350000000</v>
      </c>
      <c r="D64" s="20">
        <f t="shared" si="116"/>
        <v>350000000</v>
      </c>
      <c r="E64" s="20">
        <f t="shared" si="116"/>
        <v>350000000</v>
      </c>
      <c r="F64" s="20">
        <f t="shared" si="116"/>
        <v>350000000</v>
      </c>
      <c r="G64" s="20">
        <f t="shared" si="116"/>
        <v>350000000</v>
      </c>
      <c r="H64" s="20">
        <f t="shared" si="116"/>
        <v>350000000</v>
      </c>
      <c r="I64" s="20">
        <f t="shared" si="116"/>
        <v>350000000</v>
      </c>
      <c r="J64" s="20">
        <f t="shared" si="116"/>
        <v>350000000</v>
      </c>
      <c r="K64" s="20">
        <f t="shared" si="116"/>
        <v>350000000</v>
      </c>
      <c r="L64" s="20">
        <f t="shared" si="116"/>
        <v>350000000</v>
      </c>
      <c r="M64" s="20">
        <f t="shared" si="116"/>
        <v>350000000</v>
      </c>
      <c r="N64" s="20">
        <f t="shared" si="116"/>
        <v>350000000</v>
      </c>
      <c r="O64" s="20">
        <f t="shared" si="116"/>
        <v>350000000</v>
      </c>
      <c r="P64" s="20">
        <f t="shared" si="116"/>
        <v>350000000</v>
      </c>
      <c r="Q64" s="20">
        <f t="shared" si="116"/>
        <v>350000000</v>
      </c>
      <c r="R64" s="20">
        <f t="shared" si="116"/>
        <v>350000000</v>
      </c>
      <c r="S64" s="20">
        <f t="shared" si="116"/>
        <v>350000000</v>
      </c>
      <c r="T64" s="20">
        <f t="shared" si="116"/>
        <v>350000000</v>
      </c>
      <c r="U64" s="20">
        <f t="shared" si="116"/>
        <v>350000000</v>
      </c>
      <c r="V64" s="20">
        <f t="shared" si="116"/>
        <v>350000000</v>
      </c>
      <c r="W64" s="20">
        <f t="shared" si="116"/>
        <v>350000000</v>
      </c>
      <c r="X64" s="20">
        <f t="shared" si="116"/>
        <v>350000000</v>
      </c>
      <c r="Y64" s="20">
        <f t="shared" si="116"/>
        <v>350000000</v>
      </c>
      <c r="Z64" s="20">
        <f t="shared" si="116"/>
        <v>350000000</v>
      </c>
      <c r="AA64" s="20">
        <f t="shared" si="116"/>
        <v>350000000</v>
      </c>
      <c r="AB64" s="20">
        <f t="shared" si="116"/>
        <v>350000000</v>
      </c>
      <c r="AC64" s="20">
        <f t="shared" si="116"/>
        <v>350000000</v>
      </c>
      <c r="AD64" s="20">
        <f t="shared" si="116"/>
        <v>350000000</v>
      </c>
      <c r="AE64" s="20">
        <f t="shared" si="116"/>
        <v>350000000</v>
      </c>
      <c r="AF64" s="20">
        <f t="shared" si="116"/>
        <v>350000000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20">
        <v>0</v>
      </c>
      <c r="BF64" s="20">
        <v>0</v>
      </c>
      <c r="BG64" s="20">
        <v>0</v>
      </c>
      <c r="BH64" s="20">
        <v>0</v>
      </c>
      <c r="BI64" s="20">
        <v>0</v>
      </c>
      <c r="BJ64" s="20">
        <v>0</v>
      </c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  <c r="BX64" s="20">
        <v>0</v>
      </c>
      <c r="BY64" s="20">
        <v>0</v>
      </c>
      <c r="BZ64" s="20">
        <v>0</v>
      </c>
      <c r="CA64" s="20">
        <v>0</v>
      </c>
      <c r="CB64" s="20">
        <v>0</v>
      </c>
      <c r="CC64" s="20">
        <v>0</v>
      </c>
      <c r="CD64" s="20">
        <v>0</v>
      </c>
      <c r="CE64" s="20">
        <v>0</v>
      </c>
      <c r="CF64" s="20">
        <v>0</v>
      </c>
      <c r="CG64" s="20">
        <v>0</v>
      </c>
      <c r="CH64" s="20">
        <v>0</v>
      </c>
      <c r="CI64" s="20">
        <v>0</v>
      </c>
      <c r="CJ64" s="20">
        <v>0</v>
      </c>
      <c r="CK64" s="20">
        <v>0</v>
      </c>
      <c r="CL64" s="20">
        <v>0</v>
      </c>
      <c r="CM64" s="20">
        <v>0</v>
      </c>
      <c r="CN64" s="20">
        <v>0</v>
      </c>
      <c r="CO64" s="20">
        <v>0</v>
      </c>
      <c r="CP64" s="20">
        <v>0</v>
      </c>
      <c r="CQ64" s="20">
        <v>0</v>
      </c>
      <c r="CR64" s="20">
        <v>0</v>
      </c>
      <c r="CS64" s="20">
        <v>0</v>
      </c>
      <c r="CT64" s="20">
        <v>0</v>
      </c>
      <c r="CU64" s="20">
        <v>0</v>
      </c>
      <c r="CV64" s="20">
        <v>0</v>
      </c>
      <c r="CW64" s="20">
        <v>0</v>
      </c>
      <c r="CX64" s="20">
        <v>0</v>
      </c>
      <c r="CY64" s="20">
        <v>0</v>
      </c>
      <c r="CZ64" s="20">
        <v>0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  <c r="DV64" s="20">
        <v>0</v>
      </c>
      <c r="DW64" s="20">
        <v>0</v>
      </c>
      <c r="DX64" s="20">
        <v>0</v>
      </c>
      <c r="DY64" s="20">
        <v>0</v>
      </c>
      <c r="DZ64" s="20">
        <v>0</v>
      </c>
      <c r="EA64" s="20">
        <v>0</v>
      </c>
      <c r="EB64" s="20">
        <v>0</v>
      </c>
      <c r="EC64" s="20">
        <v>0</v>
      </c>
      <c r="ED64" s="20">
        <v>0</v>
      </c>
      <c r="EE64" s="20">
        <v>0</v>
      </c>
      <c r="EF64" s="20">
        <v>0</v>
      </c>
      <c r="EG64" s="20">
        <v>0</v>
      </c>
      <c r="EH64" s="20">
        <v>0</v>
      </c>
      <c r="EI64" s="20">
        <v>0</v>
      </c>
      <c r="EJ64" s="20">
        <v>0</v>
      </c>
      <c r="EK64" s="20">
        <v>0</v>
      </c>
      <c r="EL64" s="20">
        <v>0</v>
      </c>
      <c r="EM64" s="20">
        <v>0</v>
      </c>
      <c r="EN64" s="20">
        <v>0</v>
      </c>
      <c r="EO64" s="20">
        <v>0</v>
      </c>
      <c r="EP64" s="20"/>
      <c r="EQ64" s="21">
        <f>AVERAGE(B64:M64)</f>
        <v>350000000</v>
      </c>
      <c r="ER64" s="21">
        <f>AVERAGE(N64:Y64)</f>
        <v>350000000</v>
      </c>
      <c r="ES64" s="21">
        <f>AVERAGE(Z64:AK64)</f>
        <v>204166666.66666666</v>
      </c>
      <c r="ET64" s="21">
        <f>AVERAGE(AL64:AW64)</f>
        <v>0</v>
      </c>
      <c r="EU64" s="21">
        <f>AVERAGE(AX64:BI64)</f>
        <v>0</v>
      </c>
      <c r="EV64" s="21">
        <f>AVERAGE(BJ64:BU64)</f>
        <v>0</v>
      </c>
      <c r="EW64" s="21">
        <f>AVERAGE(BV64:CG64)</f>
        <v>0</v>
      </c>
      <c r="EX64" s="21">
        <f>AVERAGE(CH64:CS64)</f>
        <v>0</v>
      </c>
      <c r="EY64" s="21">
        <f t="shared" si="97"/>
        <v>0</v>
      </c>
      <c r="EZ64" s="21">
        <f t="shared" si="98"/>
        <v>0</v>
      </c>
      <c r="FA64" s="21">
        <f t="shared" si="99"/>
        <v>0</v>
      </c>
      <c r="FB64" s="21">
        <f t="shared" si="100"/>
        <v>0</v>
      </c>
      <c r="FD64" s="21">
        <f t="shared" si="101"/>
        <v>350000000</v>
      </c>
      <c r="FE64" s="21">
        <f t="shared" si="102"/>
        <v>350000000</v>
      </c>
      <c r="FF64" s="21">
        <f t="shared" si="103"/>
        <v>0</v>
      </c>
      <c r="FG64" s="21">
        <f t="shared" si="104"/>
        <v>0</v>
      </c>
      <c r="FH64" s="21">
        <f t="shared" si="105"/>
        <v>0</v>
      </c>
      <c r="FI64" s="21">
        <f t="shared" si="106"/>
        <v>0</v>
      </c>
      <c r="FJ64" s="21">
        <f t="shared" si="107"/>
        <v>0</v>
      </c>
      <c r="FK64" s="21">
        <f t="shared" si="108"/>
        <v>0</v>
      </c>
      <c r="FL64" s="21">
        <f t="shared" si="109"/>
        <v>0</v>
      </c>
      <c r="FM64" s="21">
        <f t="shared" si="110"/>
        <v>0</v>
      </c>
      <c r="FN64" s="21">
        <f t="shared" si="111"/>
        <v>0</v>
      </c>
      <c r="FO64" s="21">
        <f t="shared" si="112"/>
        <v>0</v>
      </c>
    </row>
    <row r="65" spans="1:173">
      <c r="A65" s="9" t="s">
        <v>23</v>
      </c>
      <c r="B65" s="20">
        <f t="shared" ref="B65:Q66" si="117">250000000</f>
        <v>250000000</v>
      </c>
      <c r="C65" s="20">
        <f t="shared" si="117"/>
        <v>250000000</v>
      </c>
      <c r="D65" s="20">
        <f t="shared" si="117"/>
        <v>250000000</v>
      </c>
      <c r="E65" s="20">
        <f t="shared" si="117"/>
        <v>250000000</v>
      </c>
      <c r="F65" s="20">
        <f t="shared" si="117"/>
        <v>250000000</v>
      </c>
      <c r="G65" s="20">
        <f t="shared" si="117"/>
        <v>250000000</v>
      </c>
      <c r="H65" s="20">
        <f t="shared" si="117"/>
        <v>250000000</v>
      </c>
      <c r="I65" s="20">
        <f t="shared" si="117"/>
        <v>250000000</v>
      </c>
      <c r="J65" s="20">
        <f t="shared" si="117"/>
        <v>250000000</v>
      </c>
      <c r="K65" s="20">
        <f t="shared" si="117"/>
        <v>250000000</v>
      </c>
      <c r="L65" s="20">
        <f t="shared" si="117"/>
        <v>250000000</v>
      </c>
      <c r="M65" s="20">
        <f t="shared" si="117"/>
        <v>250000000</v>
      </c>
      <c r="N65" s="20">
        <f t="shared" si="117"/>
        <v>250000000</v>
      </c>
      <c r="O65" s="20">
        <f t="shared" si="117"/>
        <v>250000000</v>
      </c>
      <c r="P65" s="20">
        <f t="shared" si="117"/>
        <v>250000000</v>
      </c>
      <c r="Q65" s="20">
        <f t="shared" si="117"/>
        <v>250000000</v>
      </c>
      <c r="R65" s="20">
        <f t="shared" ref="R65:AG66" si="118">250000000</f>
        <v>250000000</v>
      </c>
      <c r="S65" s="20">
        <f t="shared" si="118"/>
        <v>250000000</v>
      </c>
      <c r="T65" s="20">
        <f t="shared" si="118"/>
        <v>250000000</v>
      </c>
      <c r="U65" s="20">
        <f t="shared" si="118"/>
        <v>250000000</v>
      </c>
      <c r="V65" s="20">
        <f t="shared" si="118"/>
        <v>250000000</v>
      </c>
      <c r="W65" s="20">
        <f t="shared" si="118"/>
        <v>250000000</v>
      </c>
      <c r="X65" s="20">
        <f t="shared" si="118"/>
        <v>250000000</v>
      </c>
      <c r="Y65" s="20">
        <f t="shared" si="118"/>
        <v>250000000</v>
      </c>
      <c r="Z65" s="20">
        <f t="shared" si="118"/>
        <v>250000000</v>
      </c>
      <c r="AA65" s="20">
        <f t="shared" si="118"/>
        <v>250000000</v>
      </c>
      <c r="AB65" s="20">
        <f t="shared" si="118"/>
        <v>250000000</v>
      </c>
      <c r="AC65" s="20">
        <f t="shared" si="118"/>
        <v>250000000</v>
      </c>
      <c r="AD65" s="20">
        <f t="shared" si="118"/>
        <v>250000000</v>
      </c>
      <c r="AE65" s="20">
        <f t="shared" si="118"/>
        <v>250000000</v>
      </c>
      <c r="AF65" s="20">
        <f t="shared" si="118"/>
        <v>250000000</v>
      </c>
      <c r="AG65" s="20">
        <f t="shared" si="118"/>
        <v>250000000</v>
      </c>
      <c r="AH65" s="20">
        <f t="shared" ref="AH65:AW66" si="119">250000000</f>
        <v>250000000</v>
      </c>
      <c r="AI65" s="20">
        <f t="shared" si="119"/>
        <v>250000000</v>
      </c>
      <c r="AJ65" s="20">
        <f t="shared" si="119"/>
        <v>250000000</v>
      </c>
      <c r="AK65" s="20">
        <f t="shared" si="119"/>
        <v>250000000</v>
      </c>
      <c r="AL65" s="20">
        <f t="shared" si="119"/>
        <v>250000000</v>
      </c>
      <c r="AM65" s="20">
        <f t="shared" si="119"/>
        <v>250000000</v>
      </c>
      <c r="AN65" s="20">
        <f t="shared" si="119"/>
        <v>250000000</v>
      </c>
      <c r="AO65" s="20">
        <f t="shared" si="119"/>
        <v>250000000</v>
      </c>
      <c r="AP65" s="20">
        <f t="shared" si="119"/>
        <v>250000000</v>
      </c>
      <c r="AQ65" s="20">
        <f t="shared" si="119"/>
        <v>250000000</v>
      </c>
      <c r="AR65" s="20">
        <f t="shared" si="119"/>
        <v>250000000</v>
      </c>
      <c r="AS65" s="20">
        <f t="shared" si="119"/>
        <v>250000000</v>
      </c>
      <c r="AT65" s="20">
        <f t="shared" si="119"/>
        <v>250000000</v>
      </c>
      <c r="AU65" s="20">
        <f t="shared" si="119"/>
        <v>250000000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f>+BA65</f>
        <v>0</v>
      </c>
      <c r="BC65" s="20">
        <f t="shared" ref="BC65:DN66" si="120">+BB65</f>
        <v>0</v>
      </c>
      <c r="BD65" s="20">
        <f t="shared" si="120"/>
        <v>0</v>
      </c>
      <c r="BE65" s="20">
        <f t="shared" si="120"/>
        <v>0</v>
      </c>
      <c r="BF65" s="20">
        <f t="shared" si="120"/>
        <v>0</v>
      </c>
      <c r="BG65" s="20">
        <f t="shared" si="120"/>
        <v>0</v>
      </c>
      <c r="BH65" s="20">
        <f t="shared" si="120"/>
        <v>0</v>
      </c>
      <c r="BI65" s="20">
        <f t="shared" si="120"/>
        <v>0</v>
      </c>
      <c r="BJ65" s="20">
        <f t="shared" si="120"/>
        <v>0</v>
      </c>
      <c r="BK65" s="20">
        <f t="shared" si="120"/>
        <v>0</v>
      </c>
      <c r="BL65" s="20">
        <f t="shared" si="120"/>
        <v>0</v>
      </c>
      <c r="BM65" s="20">
        <f t="shared" si="120"/>
        <v>0</v>
      </c>
      <c r="BN65" s="20">
        <f t="shared" si="120"/>
        <v>0</v>
      </c>
      <c r="BO65" s="20">
        <f t="shared" si="120"/>
        <v>0</v>
      </c>
      <c r="BP65" s="20">
        <f t="shared" si="120"/>
        <v>0</v>
      </c>
      <c r="BQ65" s="20">
        <f t="shared" si="120"/>
        <v>0</v>
      </c>
      <c r="BR65" s="20">
        <f t="shared" si="120"/>
        <v>0</v>
      </c>
      <c r="BS65" s="20">
        <f t="shared" si="120"/>
        <v>0</v>
      </c>
      <c r="BT65" s="20">
        <f t="shared" si="120"/>
        <v>0</v>
      </c>
      <c r="BU65" s="20">
        <f t="shared" si="120"/>
        <v>0</v>
      </c>
      <c r="BV65" s="20">
        <f t="shared" si="120"/>
        <v>0</v>
      </c>
      <c r="BW65" s="20">
        <f t="shared" si="120"/>
        <v>0</v>
      </c>
      <c r="BX65" s="20">
        <f t="shared" si="120"/>
        <v>0</v>
      </c>
      <c r="BY65" s="20">
        <f t="shared" si="120"/>
        <v>0</v>
      </c>
      <c r="BZ65" s="20">
        <f t="shared" si="120"/>
        <v>0</v>
      </c>
      <c r="CA65" s="20">
        <f t="shared" si="120"/>
        <v>0</v>
      </c>
      <c r="CB65" s="20">
        <f t="shared" si="120"/>
        <v>0</v>
      </c>
      <c r="CC65" s="20">
        <f t="shared" si="120"/>
        <v>0</v>
      </c>
      <c r="CD65" s="20">
        <f t="shared" si="120"/>
        <v>0</v>
      </c>
      <c r="CE65" s="20">
        <f t="shared" si="120"/>
        <v>0</v>
      </c>
      <c r="CF65" s="20">
        <f t="shared" si="120"/>
        <v>0</v>
      </c>
      <c r="CG65" s="20">
        <f t="shared" si="120"/>
        <v>0</v>
      </c>
      <c r="CH65" s="20">
        <f t="shared" si="120"/>
        <v>0</v>
      </c>
      <c r="CI65" s="20">
        <f t="shared" si="120"/>
        <v>0</v>
      </c>
      <c r="CJ65" s="20">
        <f t="shared" si="120"/>
        <v>0</v>
      </c>
      <c r="CK65" s="20">
        <f t="shared" si="120"/>
        <v>0</v>
      </c>
      <c r="CL65" s="20">
        <f t="shared" si="120"/>
        <v>0</v>
      </c>
      <c r="CM65" s="20">
        <f t="shared" si="120"/>
        <v>0</v>
      </c>
      <c r="CN65" s="20">
        <f t="shared" si="120"/>
        <v>0</v>
      </c>
      <c r="CO65" s="20">
        <f t="shared" si="120"/>
        <v>0</v>
      </c>
      <c r="CP65" s="20">
        <f t="shared" si="120"/>
        <v>0</v>
      </c>
      <c r="CQ65" s="20">
        <f t="shared" si="120"/>
        <v>0</v>
      </c>
      <c r="CR65" s="20">
        <f t="shared" si="120"/>
        <v>0</v>
      </c>
      <c r="CS65" s="20">
        <f t="shared" si="120"/>
        <v>0</v>
      </c>
      <c r="CT65" s="20">
        <f t="shared" si="120"/>
        <v>0</v>
      </c>
      <c r="CU65" s="20">
        <f t="shared" si="120"/>
        <v>0</v>
      </c>
      <c r="CV65" s="20">
        <f t="shared" si="120"/>
        <v>0</v>
      </c>
      <c r="CW65" s="20">
        <f t="shared" si="120"/>
        <v>0</v>
      </c>
      <c r="CX65" s="20">
        <f t="shared" si="120"/>
        <v>0</v>
      </c>
      <c r="CY65" s="20">
        <f t="shared" si="120"/>
        <v>0</v>
      </c>
      <c r="CZ65" s="20">
        <f t="shared" si="120"/>
        <v>0</v>
      </c>
      <c r="DA65" s="20">
        <f t="shared" si="120"/>
        <v>0</v>
      </c>
      <c r="DB65" s="20">
        <f t="shared" si="120"/>
        <v>0</v>
      </c>
      <c r="DC65" s="20">
        <f t="shared" si="120"/>
        <v>0</v>
      </c>
      <c r="DD65" s="20">
        <f t="shared" si="120"/>
        <v>0</v>
      </c>
      <c r="DE65" s="20">
        <f t="shared" si="120"/>
        <v>0</v>
      </c>
      <c r="DF65" s="20">
        <f t="shared" si="120"/>
        <v>0</v>
      </c>
      <c r="DG65" s="20">
        <f t="shared" si="120"/>
        <v>0</v>
      </c>
      <c r="DH65" s="20">
        <f t="shared" si="120"/>
        <v>0</v>
      </c>
      <c r="DI65" s="20">
        <f t="shared" si="120"/>
        <v>0</v>
      </c>
      <c r="DJ65" s="20">
        <f t="shared" si="120"/>
        <v>0</v>
      </c>
      <c r="DK65" s="20">
        <f t="shared" si="120"/>
        <v>0</v>
      </c>
      <c r="DL65" s="20">
        <f t="shared" si="120"/>
        <v>0</v>
      </c>
      <c r="DM65" s="20">
        <f t="shared" si="120"/>
        <v>0</v>
      </c>
      <c r="DN65" s="20">
        <f t="shared" si="120"/>
        <v>0</v>
      </c>
      <c r="DO65" s="20">
        <f t="shared" ref="DO65:EO66" si="121">+DN65</f>
        <v>0</v>
      </c>
      <c r="DP65" s="20">
        <f t="shared" si="121"/>
        <v>0</v>
      </c>
      <c r="DQ65" s="20">
        <f t="shared" si="121"/>
        <v>0</v>
      </c>
      <c r="DR65" s="20">
        <f t="shared" si="121"/>
        <v>0</v>
      </c>
      <c r="DS65" s="20">
        <f t="shared" si="121"/>
        <v>0</v>
      </c>
      <c r="DT65" s="20">
        <f t="shared" si="121"/>
        <v>0</v>
      </c>
      <c r="DU65" s="20">
        <f t="shared" si="121"/>
        <v>0</v>
      </c>
      <c r="DV65" s="20">
        <f t="shared" si="121"/>
        <v>0</v>
      </c>
      <c r="DW65" s="20">
        <f t="shared" si="121"/>
        <v>0</v>
      </c>
      <c r="DX65" s="20">
        <f t="shared" si="121"/>
        <v>0</v>
      </c>
      <c r="DY65" s="20">
        <f t="shared" si="121"/>
        <v>0</v>
      </c>
      <c r="DZ65" s="20">
        <f t="shared" si="121"/>
        <v>0</v>
      </c>
      <c r="EA65" s="20">
        <f t="shared" si="121"/>
        <v>0</v>
      </c>
      <c r="EB65" s="20">
        <f t="shared" si="121"/>
        <v>0</v>
      </c>
      <c r="EC65" s="20">
        <f t="shared" si="121"/>
        <v>0</v>
      </c>
      <c r="ED65" s="20">
        <f t="shared" si="121"/>
        <v>0</v>
      </c>
      <c r="EE65" s="20">
        <f t="shared" si="121"/>
        <v>0</v>
      </c>
      <c r="EF65" s="20">
        <f t="shared" si="121"/>
        <v>0</v>
      </c>
      <c r="EG65" s="20">
        <f t="shared" si="121"/>
        <v>0</v>
      </c>
      <c r="EH65" s="20">
        <f t="shared" si="121"/>
        <v>0</v>
      </c>
      <c r="EI65" s="20">
        <f t="shared" si="121"/>
        <v>0</v>
      </c>
      <c r="EJ65" s="20">
        <f t="shared" si="121"/>
        <v>0</v>
      </c>
      <c r="EK65" s="20">
        <f t="shared" si="121"/>
        <v>0</v>
      </c>
      <c r="EL65" s="20">
        <f t="shared" si="121"/>
        <v>0</v>
      </c>
      <c r="EM65" s="20">
        <f t="shared" si="121"/>
        <v>0</v>
      </c>
      <c r="EN65" s="20">
        <f t="shared" si="121"/>
        <v>0</v>
      </c>
      <c r="EO65" s="20">
        <f t="shared" si="121"/>
        <v>0</v>
      </c>
      <c r="EP65" s="20"/>
      <c r="EQ65" s="21">
        <f t="shared" ref="EQ65:EQ70" si="122">AVERAGE(B65:M65)</f>
        <v>250000000</v>
      </c>
      <c r="ER65" s="21">
        <f t="shared" ref="ER65:ER70" si="123">AVERAGE(N65:Y65)</f>
        <v>250000000</v>
      </c>
      <c r="ES65" s="21">
        <f t="shared" ref="ES65:ES70" si="124">AVERAGE(Z65:AK65)</f>
        <v>250000000</v>
      </c>
      <c r="ET65" s="21">
        <f t="shared" ref="ET65:ET70" si="125">AVERAGE(AL65:AW65)</f>
        <v>208333333.33333334</v>
      </c>
      <c r="EU65" s="21">
        <f t="shared" ref="EU65:EU70" si="126">AVERAGE(AX65:BI65)</f>
        <v>0</v>
      </c>
      <c r="EV65" s="21">
        <f t="shared" ref="EV65:EV70" si="127">AVERAGE(BJ65:BU65)</f>
        <v>0</v>
      </c>
      <c r="EW65" s="21">
        <f t="shared" ref="EW65:EW70" si="128">AVERAGE(BV65:CG65)</f>
        <v>0</v>
      </c>
      <c r="EX65" s="21">
        <f t="shared" ref="EX65:EX70" si="129">AVERAGE(CH65:CS65)</f>
        <v>0</v>
      </c>
      <c r="EY65" s="21">
        <f t="shared" si="97"/>
        <v>0</v>
      </c>
      <c r="EZ65" s="21">
        <f t="shared" si="98"/>
        <v>0</v>
      </c>
      <c r="FA65" s="21">
        <f t="shared" si="99"/>
        <v>0</v>
      </c>
      <c r="FB65" s="21">
        <f t="shared" si="100"/>
        <v>0</v>
      </c>
      <c r="FD65" s="21">
        <f t="shared" si="101"/>
        <v>250000000</v>
      </c>
      <c r="FE65" s="21">
        <f t="shared" si="102"/>
        <v>250000000</v>
      </c>
      <c r="FF65" s="21">
        <f t="shared" si="103"/>
        <v>250000000</v>
      </c>
      <c r="FG65" s="21">
        <f t="shared" si="104"/>
        <v>0</v>
      </c>
      <c r="FH65" s="21">
        <f t="shared" si="105"/>
        <v>0</v>
      </c>
      <c r="FI65" s="21">
        <f t="shared" si="106"/>
        <v>0</v>
      </c>
      <c r="FJ65" s="21">
        <f t="shared" si="107"/>
        <v>0</v>
      </c>
      <c r="FK65" s="21">
        <f t="shared" si="108"/>
        <v>0</v>
      </c>
      <c r="FL65" s="21">
        <f t="shared" si="109"/>
        <v>0</v>
      </c>
      <c r="FM65" s="21">
        <f t="shared" si="110"/>
        <v>0</v>
      </c>
      <c r="FN65" s="21">
        <f t="shared" si="111"/>
        <v>0</v>
      </c>
      <c r="FO65" s="21">
        <f t="shared" si="112"/>
        <v>0</v>
      </c>
    </row>
    <row r="66" spans="1:173">
      <c r="A66" s="9" t="s">
        <v>24</v>
      </c>
      <c r="B66" s="20">
        <f t="shared" si="117"/>
        <v>250000000</v>
      </c>
      <c r="C66" s="20">
        <f t="shared" si="117"/>
        <v>250000000</v>
      </c>
      <c r="D66" s="20">
        <f t="shared" si="117"/>
        <v>250000000</v>
      </c>
      <c r="E66" s="20">
        <f t="shared" si="117"/>
        <v>250000000</v>
      </c>
      <c r="F66" s="20">
        <f t="shared" si="117"/>
        <v>250000000</v>
      </c>
      <c r="G66" s="20">
        <f t="shared" si="117"/>
        <v>250000000</v>
      </c>
      <c r="H66" s="20">
        <f t="shared" si="117"/>
        <v>250000000</v>
      </c>
      <c r="I66" s="20">
        <f t="shared" si="117"/>
        <v>250000000</v>
      </c>
      <c r="J66" s="20">
        <f t="shared" si="117"/>
        <v>250000000</v>
      </c>
      <c r="K66" s="20">
        <f t="shared" si="117"/>
        <v>250000000</v>
      </c>
      <c r="L66" s="20">
        <f t="shared" si="117"/>
        <v>250000000</v>
      </c>
      <c r="M66" s="20">
        <f t="shared" si="117"/>
        <v>250000000</v>
      </c>
      <c r="N66" s="20">
        <f t="shared" si="117"/>
        <v>250000000</v>
      </c>
      <c r="O66" s="20">
        <f t="shared" si="117"/>
        <v>250000000</v>
      </c>
      <c r="P66" s="20">
        <f t="shared" si="117"/>
        <v>250000000</v>
      </c>
      <c r="Q66" s="20">
        <f t="shared" si="117"/>
        <v>250000000</v>
      </c>
      <c r="R66" s="20">
        <f t="shared" si="118"/>
        <v>250000000</v>
      </c>
      <c r="S66" s="20">
        <f t="shared" si="118"/>
        <v>250000000</v>
      </c>
      <c r="T66" s="20">
        <f t="shared" si="118"/>
        <v>250000000</v>
      </c>
      <c r="U66" s="20">
        <f t="shared" si="118"/>
        <v>250000000</v>
      </c>
      <c r="V66" s="20">
        <f t="shared" si="118"/>
        <v>250000000</v>
      </c>
      <c r="W66" s="20">
        <f t="shared" si="118"/>
        <v>250000000</v>
      </c>
      <c r="X66" s="20">
        <f t="shared" si="118"/>
        <v>250000000</v>
      </c>
      <c r="Y66" s="20">
        <f t="shared" si="118"/>
        <v>250000000</v>
      </c>
      <c r="Z66" s="20">
        <f t="shared" si="118"/>
        <v>250000000</v>
      </c>
      <c r="AA66" s="20">
        <f t="shared" si="118"/>
        <v>250000000</v>
      </c>
      <c r="AB66" s="20">
        <f t="shared" si="118"/>
        <v>250000000</v>
      </c>
      <c r="AC66" s="20">
        <f t="shared" si="118"/>
        <v>250000000</v>
      </c>
      <c r="AD66" s="20">
        <f t="shared" si="118"/>
        <v>250000000</v>
      </c>
      <c r="AE66" s="20">
        <f t="shared" si="118"/>
        <v>250000000</v>
      </c>
      <c r="AF66" s="20">
        <f t="shared" si="118"/>
        <v>250000000</v>
      </c>
      <c r="AG66" s="20">
        <f t="shared" si="118"/>
        <v>250000000</v>
      </c>
      <c r="AH66" s="20">
        <f t="shared" si="119"/>
        <v>250000000</v>
      </c>
      <c r="AI66" s="20">
        <f t="shared" si="119"/>
        <v>250000000</v>
      </c>
      <c r="AJ66" s="20">
        <f t="shared" si="119"/>
        <v>250000000</v>
      </c>
      <c r="AK66" s="20">
        <f t="shared" si="119"/>
        <v>250000000</v>
      </c>
      <c r="AL66" s="20">
        <f t="shared" si="119"/>
        <v>250000000</v>
      </c>
      <c r="AM66" s="20">
        <f t="shared" si="119"/>
        <v>250000000</v>
      </c>
      <c r="AN66" s="20">
        <f t="shared" si="119"/>
        <v>250000000</v>
      </c>
      <c r="AO66" s="20">
        <f t="shared" si="119"/>
        <v>250000000</v>
      </c>
      <c r="AP66" s="20">
        <f t="shared" si="119"/>
        <v>250000000</v>
      </c>
      <c r="AQ66" s="20">
        <f t="shared" si="119"/>
        <v>250000000</v>
      </c>
      <c r="AR66" s="20">
        <f t="shared" si="119"/>
        <v>250000000</v>
      </c>
      <c r="AS66" s="20">
        <f t="shared" si="119"/>
        <v>250000000</v>
      </c>
      <c r="AT66" s="20">
        <f t="shared" si="119"/>
        <v>250000000</v>
      </c>
      <c r="AU66" s="20">
        <f t="shared" si="119"/>
        <v>250000000</v>
      </c>
      <c r="AV66" s="20">
        <f t="shared" si="119"/>
        <v>250000000</v>
      </c>
      <c r="AW66" s="20">
        <f t="shared" si="119"/>
        <v>250000000</v>
      </c>
      <c r="AX66" s="20">
        <f t="shared" ref="AX66:DA66" si="130">250000000</f>
        <v>250000000</v>
      </c>
      <c r="AY66" s="20">
        <f t="shared" si="130"/>
        <v>250000000</v>
      </c>
      <c r="AZ66" s="20">
        <f t="shared" si="130"/>
        <v>250000000</v>
      </c>
      <c r="BA66" s="20">
        <f t="shared" si="130"/>
        <v>250000000</v>
      </c>
      <c r="BB66" s="20">
        <f t="shared" si="130"/>
        <v>250000000</v>
      </c>
      <c r="BC66" s="20">
        <f t="shared" si="130"/>
        <v>250000000</v>
      </c>
      <c r="BD66" s="20">
        <f t="shared" si="130"/>
        <v>250000000</v>
      </c>
      <c r="BE66" s="20">
        <f t="shared" si="130"/>
        <v>250000000</v>
      </c>
      <c r="BF66" s="20">
        <f t="shared" si="130"/>
        <v>250000000</v>
      </c>
      <c r="BG66" s="20">
        <f t="shared" si="130"/>
        <v>250000000</v>
      </c>
      <c r="BH66" s="20">
        <f t="shared" si="130"/>
        <v>250000000</v>
      </c>
      <c r="BI66" s="20">
        <f t="shared" si="130"/>
        <v>250000000</v>
      </c>
      <c r="BJ66" s="20">
        <f t="shared" si="130"/>
        <v>250000000</v>
      </c>
      <c r="BK66" s="20">
        <f t="shared" si="130"/>
        <v>250000000</v>
      </c>
      <c r="BL66" s="20">
        <f t="shared" si="130"/>
        <v>250000000</v>
      </c>
      <c r="BM66" s="20">
        <f t="shared" si="130"/>
        <v>250000000</v>
      </c>
      <c r="BN66" s="20">
        <f t="shared" si="130"/>
        <v>250000000</v>
      </c>
      <c r="BO66" s="20">
        <f t="shared" si="130"/>
        <v>250000000</v>
      </c>
      <c r="BP66" s="20">
        <f t="shared" si="130"/>
        <v>250000000</v>
      </c>
      <c r="BQ66" s="20">
        <f t="shared" si="130"/>
        <v>250000000</v>
      </c>
      <c r="BR66" s="20">
        <f t="shared" si="130"/>
        <v>250000000</v>
      </c>
      <c r="BS66" s="20">
        <f t="shared" si="130"/>
        <v>250000000</v>
      </c>
      <c r="BT66" s="20">
        <f t="shared" si="130"/>
        <v>250000000</v>
      </c>
      <c r="BU66" s="20">
        <f t="shared" si="130"/>
        <v>250000000</v>
      </c>
      <c r="BV66" s="20">
        <f t="shared" si="130"/>
        <v>250000000</v>
      </c>
      <c r="BW66" s="20">
        <f t="shared" si="130"/>
        <v>250000000</v>
      </c>
      <c r="BX66" s="20">
        <f t="shared" si="130"/>
        <v>250000000</v>
      </c>
      <c r="BY66" s="20">
        <f t="shared" si="130"/>
        <v>250000000</v>
      </c>
      <c r="BZ66" s="20">
        <f t="shared" si="130"/>
        <v>250000000</v>
      </c>
      <c r="CA66" s="20">
        <f t="shared" si="130"/>
        <v>250000000</v>
      </c>
      <c r="CB66" s="20">
        <f t="shared" si="130"/>
        <v>250000000</v>
      </c>
      <c r="CC66" s="20">
        <f t="shared" si="130"/>
        <v>250000000</v>
      </c>
      <c r="CD66" s="20">
        <f t="shared" si="130"/>
        <v>250000000</v>
      </c>
      <c r="CE66" s="20">
        <f t="shared" si="130"/>
        <v>250000000</v>
      </c>
      <c r="CF66" s="20">
        <f t="shared" si="130"/>
        <v>250000000</v>
      </c>
      <c r="CG66" s="20">
        <f t="shared" si="130"/>
        <v>250000000</v>
      </c>
      <c r="CH66" s="20">
        <f t="shared" si="130"/>
        <v>250000000</v>
      </c>
      <c r="CI66" s="20">
        <f t="shared" si="130"/>
        <v>250000000</v>
      </c>
      <c r="CJ66" s="20">
        <f t="shared" si="130"/>
        <v>250000000</v>
      </c>
      <c r="CK66" s="20">
        <f t="shared" si="130"/>
        <v>250000000</v>
      </c>
      <c r="CL66" s="20">
        <f t="shared" si="130"/>
        <v>250000000</v>
      </c>
      <c r="CM66" s="20">
        <f t="shared" si="130"/>
        <v>250000000</v>
      </c>
      <c r="CN66" s="20">
        <f t="shared" si="130"/>
        <v>250000000</v>
      </c>
      <c r="CO66" s="20">
        <f t="shared" si="130"/>
        <v>250000000</v>
      </c>
      <c r="CP66" s="20">
        <f t="shared" si="130"/>
        <v>250000000</v>
      </c>
      <c r="CQ66" s="20">
        <f t="shared" si="130"/>
        <v>250000000</v>
      </c>
      <c r="CR66" s="20">
        <f t="shared" si="130"/>
        <v>250000000</v>
      </c>
      <c r="CS66" s="20">
        <f t="shared" si="130"/>
        <v>250000000</v>
      </c>
      <c r="CT66" s="20">
        <f t="shared" si="130"/>
        <v>250000000</v>
      </c>
      <c r="CU66" s="20">
        <f t="shared" si="130"/>
        <v>250000000</v>
      </c>
      <c r="CV66" s="20">
        <f t="shared" si="130"/>
        <v>250000000</v>
      </c>
      <c r="CW66" s="20">
        <f t="shared" si="130"/>
        <v>250000000</v>
      </c>
      <c r="CX66" s="20">
        <f t="shared" si="130"/>
        <v>250000000</v>
      </c>
      <c r="CY66" s="20">
        <f t="shared" si="130"/>
        <v>250000000</v>
      </c>
      <c r="CZ66" s="20">
        <f t="shared" si="130"/>
        <v>250000000</v>
      </c>
      <c r="DA66" s="20">
        <f t="shared" si="130"/>
        <v>250000000</v>
      </c>
      <c r="DB66" s="20">
        <v>0</v>
      </c>
      <c r="DC66" s="20">
        <f t="shared" si="120"/>
        <v>0</v>
      </c>
      <c r="DD66" s="20">
        <f t="shared" si="120"/>
        <v>0</v>
      </c>
      <c r="DE66" s="20">
        <f t="shared" si="120"/>
        <v>0</v>
      </c>
      <c r="DF66" s="20">
        <f t="shared" si="120"/>
        <v>0</v>
      </c>
      <c r="DG66" s="20">
        <f t="shared" si="120"/>
        <v>0</v>
      </c>
      <c r="DH66" s="20">
        <f t="shared" si="120"/>
        <v>0</v>
      </c>
      <c r="DI66" s="20">
        <f t="shared" si="120"/>
        <v>0</v>
      </c>
      <c r="DJ66" s="20">
        <f t="shared" si="120"/>
        <v>0</v>
      </c>
      <c r="DK66" s="20">
        <f t="shared" si="120"/>
        <v>0</v>
      </c>
      <c r="DL66" s="20">
        <f t="shared" si="120"/>
        <v>0</v>
      </c>
      <c r="DM66" s="20">
        <f t="shared" si="120"/>
        <v>0</v>
      </c>
      <c r="DN66" s="20">
        <f t="shared" si="120"/>
        <v>0</v>
      </c>
      <c r="DO66" s="20">
        <f t="shared" si="121"/>
        <v>0</v>
      </c>
      <c r="DP66" s="20">
        <f t="shared" si="121"/>
        <v>0</v>
      </c>
      <c r="DQ66" s="20">
        <f t="shared" si="121"/>
        <v>0</v>
      </c>
      <c r="DR66" s="20">
        <f t="shared" si="121"/>
        <v>0</v>
      </c>
      <c r="DS66" s="20">
        <f t="shared" si="121"/>
        <v>0</v>
      </c>
      <c r="DT66" s="20">
        <f t="shared" si="121"/>
        <v>0</v>
      </c>
      <c r="DU66" s="20">
        <f t="shared" si="121"/>
        <v>0</v>
      </c>
      <c r="DV66" s="20">
        <f t="shared" si="121"/>
        <v>0</v>
      </c>
      <c r="DW66" s="20">
        <f t="shared" si="121"/>
        <v>0</v>
      </c>
      <c r="DX66" s="20">
        <f t="shared" si="121"/>
        <v>0</v>
      </c>
      <c r="DY66" s="20">
        <f t="shared" si="121"/>
        <v>0</v>
      </c>
      <c r="DZ66" s="20">
        <f t="shared" si="121"/>
        <v>0</v>
      </c>
      <c r="EA66" s="20">
        <f t="shared" si="121"/>
        <v>0</v>
      </c>
      <c r="EB66" s="20">
        <f t="shared" si="121"/>
        <v>0</v>
      </c>
      <c r="EC66" s="20">
        <f t="shared" si="121"/>
        <v>0</v>
      </c>
      <c r="ED66" s="20">
        <f t="shared" si="121"/>
        <v>0</v>
      </c>
      <c r="EE66" s="20">
        <f t="shared" si="121"/>
        <v>0</v>
      </c>
      <c r="EF66" s="20">
        <f t="shared" si="121"/>
        <v>0</v>
      </c>
      <c r="EG66" s="20">
        <f t="shared" si="121"/>
        <v>0</v>
      </c>
      <c r="EH66" s="20">
        <f t="shared" si="121"/>
        <v>0</v>
      </c>
      <c r="EI66" s="20">
        <f t="shared" si="121"/>
        <v>0</v>
      </c>
      <c r="EJ66" s="20">
        <f t="shared" si="121"/>
        <v>0</v>
      </c>
      <c r="EK66" s="20">
        <f t="shared" si="121"/>
        <v>0</v>
      </c>
      <c r="EL66" s="20">
        <f t="shared" si="121"/>
        <v>0</v>
      </c>
      <c r="EM66" s="20">
        <f t="shared" si="121"/>
        <v>0</v>
      </c>
      <c r="EN66" s="20">
        <f t="shared" si="121"/>
        <v>0</v>
      </c>
      <c r="EO66" s="20">
        <f t="shared" si="121"/>
        <v>0</v>
      </c>
      <c r="EP66" s="20"/>
      <c r="EQ66" s="21">
        <f t="shared" si="122"/>
        <v>250000000</v>
      </c>
      <c r="ER66" s="21">
        <f t="shared" si="123"/>
        <v>250000000</v>
      </c>
      <c r="ES66" s="21">
        <f t="shared" si="124"/>
        <v>250000000</v>
      </c>
      <c r="ET66" s="21">
        <f t="shared" si="125"/>
        <v>250000000</v>
      </c>
      <c r="EU66" s="21">
        <f t="shared" si="126"/>
        <v>250000000</v>
      </c>
      <c r="EV66" s="21">
        <f t="shared" si="127"/>
        <v>250000000</v>
      </c>
      <c r="EW66" s="21">
        <f t="shared" si="128"/>
        <v>250000000</v>
      </c>
      <c r="EX66" s="21">
        <f t="shared" si="129"/>
        <v>250000000</v>
      </c>
      <c r="EY66" s="21">
        <f t="shared" si="97"/>
        <v>166666666.66666666</v>
      </c>
      <c r="EZ66" s="21">
        <f t="shared" si="98"/>
        <v>0</v>
      </c>
      <c r="FA66" s="21">
        <f t="shared" si="99"/>
        <v>0</v>
      </c>
      <c r="FB66" s="21">
        <f t="shared" si="100"/>
        <v>0</v>
      </c>
      <c r="FD66" s="21">
        <f t="shared" si="101"/>
        <v>250000000</v>
      </c>
      <c r="FE66" s="21">
        <f t="shared" si="102"/>
        <v>250000000</v>
      </c>
      <c r="FF66" s="21">
        <f t="shared" si="103"/>
        <v>250000000</v>
      </c>
      <c r="FG66" s="21">
        <f t="shared" si="104"/>
        <v>250000000</v>
      </c>
      <c r="FH66" s="21">
        <f t="shared" si="105"/>
        <v>250000000</v>
      </c>
      <c r="FI66" s="21">
        <f t="shared" si="106"/>
        <v>250000000</v>
      </c>
      <c r="FJ66" s="21">
        <f t="shared" si="107"/>
        <v>250000000</v>
      </c>
      <c r="FK66" s="21">
        <f t="shared" si="108"/>
        <v>250000000</v>
      </c>
      <c r="FL66" s="21">
        <f t="shared" si="109"/>
        <v>0</v>
      </c>
      <c r="FM66" s="21">
        <f t="shared" si="110"/>
        <v>0</v>
      </c>
      <c r="FN66" s="21">
        <f t="shared" si="111"/>
        <v>0</v>
      </c>
      <c r="FO66" s="21">
        <f t="shared" si="112"/>
        <v>0</v>
      </c>
    </row>
    <row r="67" spans="1:173">
      <c r="A67" s="9" t="s">
        <v>25</v>
      </c>
      <c r="B67" s="20">
        <f t="shared" ref="B67:H67" si="131">400000000</f>
        <v>400000000</v>
      </c>
      <c r="C67" s="20">
        <f t="shared" si="131"/>
        <v>400000000</v>
      </c>
      <c r="D67" s="20">
        <f t="shared" si="131"/>
        <v>400000000</v>
      </c>
      <c r="E67" s="20">
        <f t="shared" si="131"/>
        <v>400000000</v>
      </c>
      <c r="F67" s="20">
        <f t="shared" si="131"/>
        <v>400000000</v>
      </c>
      <c r="G67" s="57">
        <f t="shared" si="131"/>
        <v>400000000</v>
      </c>
      <c r="H67" s="57">
        <f t="shared" si="131"/>
        <v>400000000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57">
        <v>0</v>
      </c>
      <c r="AP67" s="57">
        <v>0</v>
      </c>
      <c r="AQ67" s="57">
        <v>0</v>
      </c>
      <c r="AR67" s="57">
        <v>0</v>
      </c>
      <c r="AS67" s="57">
        <v>0</v>
      </c>
      <c r="AT67" s="57">
        <v>0</v>
      </c>
      <c r="AU67" s="57">
        <v>0</v>
      </c>
      <c r="AV67" s="57">
        <v>0</v>
      </c>
      <c r="AW67" s="57">
        <v>0</v>
      </c>
      <c r="AX67" s="57">
        <v>0</v>
      </c>
      <c r="AY67" s="57">
        <v>0</v>
      </c>
      <c r="AZ67" s="57">
        <v>0</v>
      </c>
      <c r="BA67" s="57">
        <v>0</v>
      </c>
      <c r="BB67" s="57">
        <v>0</v>
      </c>
      <c r="BC67" s="57">
        <v>0</v>
      </c>
      <c r="BD67" s="57">
        <v>0</v>
      </c>
      <c r="BE67" s="57">
        <v>0</v>
      </c>
      <c r="BF67" s="57">
        <v>0</v>
      </c>
      <c r="BG67" s="57">
        <v>0</v>
      </c>
      <c r="BH67" s="57">
        <v>0</v>
      </c>
      <c r="BI67" s="57">
        <v>0</v>
      </c>
      <c r="BJ67" s="57">
        <v>0</v>
      </c>
      <c r="BK67" s="57">
        <v>0</v>
      </c>
      <c r="BL67" s="57">
        <v>0</v>
      </c>
      <c r="BM67" s="57">
        <v>0</v>
      </c>
      <c r="BN67" s="57">
        <v>0</v>
      </c>
      <c r="BO67" s="57">
        <v>0</v>
      </c>
      <c r="BP67" s="57">
        <v>0</v>
      </c>
      <c r="BQ67" s="57">
        <v>0</v>
      </c>
      <c r="BR67" s="57">
        <v>0</v>
      </c>
      <c r="BS67" s="57">
        <v>0</v>
      </c>
      <c r="BT67" s="57">
        <v>0</v>
      </c>
      <c r="BU67" s="57">
        <v>0</v>
      </c>
      <c r="BV67" s="57">
        <v>0</v>
      </c>
      <c r="BW67" s="57">
        <v>0</v>
      </c>
      <c r="BX67" s="57">
        <v>0</v>
      </c>
      <c r="BY67" s="57">
        <v>0</v>
      </c>
      <c r="BZ67" s="57">
        <v>0</v>
      </c>
      <c r="CA67" s="57">
        <v>0</v>
      </c>
      <c r="CB67" s="57">
        <v>0</v>
      </c>
      <c r="CC67" s="57">
        <v>0</v>
      </c>
      <c r="CD67" s="57">
        <v>0</v>
      </c>
      <c r="CE67" s="57">
        <v>0</v>
      </c>
      <c r="CF67" s="57">
        <v>0</v>
      </c>
      <c r="CG67" s="57">
        <v>0</v>
      </c>
      <c r="CH67" s="57">
        <v>0</v>
      </c>
      <c r="CI67" s="57">
        <v>0</v>
      </c>
      <c r="CJ67" s="57">
        <v>0</v>
      </c>
      <c r="CK67" s="57">
        <v>0</v>
      </c>
      <c r="CL67" s="57">
        <v>0</v>
      </c>
      <c r="CM67" s="57">
        <v>0</v>
      </c>
      <c r="CN67" s="57">
        <v>0</v>
      </c>
      <c r="CO67" s="57">
        <v>0</v>
      </c>
      <c r="CP67" s="57">
        <v>0</v>
      </c>
      <c r="CQ67" s="57">
        <v>0</v>
      </c>
      <c r="CR67" s="57">
        <v>0</v>
      </c>
      <c r="CS67" s="57">
        <v>0</v>
      </c>
      <c r="CT67" s="57">
        <v>0</v>
      </c>
      <c r="CU67" s="57">
        <v>0</v>
      </c>
      <c r="CV67" s="57">
        <v>0</v>
      </c>
      <c r="CW67" s="57">
        <v>0</v>
      </c>
      <c r="CX67" s="57">
        <v>0</v>
      </c>
      <c r="CY67" s="57">
        <v>0</v>
      </c>
      <c r="CZ67" s="57">
        <v>0</v>
      </c>
      <c r="DA67" s="57">
        <v>0</v>
      </c>
      <c r="DB67" s="57">
        <v>0</v>
      </c>
      <c r="DC67" s="57">
        <v>0</v>
      </c>
      <c r="DD67" s="57">
        <v>0</v>
      </c>
      <c r="DE67" s="57">
        <v>0</v>
      </c>
      <c r="DF67" s="57">
        <v>0</v>
      </c>
      <c r="DG67" s="57">
        <v>0</v>
      </c>
      <c r="DH67" s="57">
        <v>0</v>
      </c>
      <c r="DI67" s="57">
        <v>0</v>
      </c>
      <c r="DJ67" s="57">
        <v>0</v>
      </c>
      <c r="DK67" s="57">
        <v>0</v>
      </c>
      <c r="DL67" s="57">
        <v>0</v>
      </c>
      <c r="DM67" s="57">
        <v>0</v>
      </c>
      <c r="DN67" s="57">
        <v>0</v>
      </c>
      <c r="DO67" s="57">
        <v>0</v>
      </c>
      <c r="DP67" s="57">
        <v>0</v>
      </c>
      <c r="DQ67" s="57">
        <v>0</v>
      </c>
      <c r="DR67" s="57">
        <v>0</v>
      </c>
      <c r="DS67" s="57">
        <v>0</v>
      </c>
      <c r="DT67" s="57">
        <v>0</v>
      </c>
      <c r="DU67" s="57">
        <v>0</v>
      </c>
      <c r="DV67" s="57">
        <v>0</v>
      </c>
      <c r="DW67" s="57">
        <v>0</v>
      </c>
      <c r="DX67" s="57">
        <v>0</v>
      </c>
      <c r="DY67" s="57">
        <v>0</v>
      </c>
      <c r="DZ67" s="57">
        <v>0</v>
      </c>
      <c r="EA67" s="57">
        <v>0</v>
      </c>
      <c r="EB67" s="57">
        <v>0</v>
      </c>
      <c r="EC67" s="57">
        <v>0</v>
      </c>
      <c r="ED67" s="57">
        <v>0</v>
      </c>
      <c r="EE67" s="57">
        <v>0</v>
      </c>
      <c r="EF67" s="57">
        <v>0</v>
      </c>
      <c r="EG67" s="57">
        <v>0</v>
      </c>
      <c r="EH67" s="57">
        <v>0</v>
      </c>
      <c r="EI67" s="57">
        <v>0</v>
      </c>
      <c r="EJ67" s="57">
        <v>0</v>
      </c>
      <c r="EK67" s="57">
        <v>0</v>
      </c>
      <c r="EL67" s="57">
        <v>0</v>
      </c>
      <c r="EM67" s="57">
        <v>0</v>
      </c>
      <c r="EN67" s="57">
        <v>0</v>
      </c>
      <c r="EO67" s="57">
        <v>0</v>
      </c>
      <c r="EP67" s="57"/>
      <c r="EQ67" s="21">
        <f t="shared" si="122"/>
        <v>233333333.33333334</v>
      </c>
      <c r="ER67" s="21">
        <f t="shared" si="123"/>
        <v>0</v>
      </c>
      <c r="ES67" s="21">
        <f t="shared" si="124"/>
        <v>0</v>
      </c>
      <c r="ET67" s="21">
        <f t="shared" si="125"/>
        <v>0</v>
      </c>
      <c r="EU67" s="21">
        <f t="shared" si="126"/>
        <v>0</v>
      </c>
      <c r="EV67" s="21">
        <f t="shared" si="127"/>
        <v>0</v>
      </c>
      <c r="EW67" s="21">
        <f t="shared" si="128"/>
        <v>0</v>
      </c>
      <c r="EX67" s="21">
        <f t="shared" si="129"/>
        <v>0</v>
      </c>
      <c r="EY67" s="21">
        <f t="shared" si="97"/>
        <v>0</v>
      </c>
      <c r="EZ67" s="21">
        <f t="shared" si="98"/>
        <v>0</v>
      </c>
      <c r="FA67" s="21">
        <f t="shared" si="99"/>
        <v>0</v>
      </c>
      <c r="FB67" s="21">
        <f t="shared" si="100"/>
        <v>0</v>
      </c>
      <c r="FD67" s="21">
        <f t="shared" si="101"/>
        <v>0</v>
      </c>
      <c r="FE67" s="21">
        <f t="shared" si="102"/>
        <v>0</v>
      </c>
      <c r="FF67" s="21">
        <f t="shared" si="103"/>
        <v>0</v>
      </c>
      <c r="FG67" s="21">
        <f t="shared" si="104"/>
        <v>0</v>
      </c>
      <c r="FH67" s="21">
        <f t="shared" si="105"/>
        <v>0</v>
      </c>
      <c r="FI67" s="21">
        <f t="shared" si="106"/>
        <v>0</v>
      </c>
      <c r="FJ67" s="21">
        <f t="shared" si="107"/>
        <v>0</v>
      </c>
      <c r="FK67" s="21">
        <f t="shared" si="108"/>
        <v>0</v>
      </c>
      <c r="FL67" s="21">
        <f t="shared" si="109"/>
        <v>0</v>
      </c>
      <c r="FM67" s="21">
        <f t="shared" si="110"/>
        <v>0</v>
      </c>
      <c r="FN67" s="21">
        <f t="shared" si="111"/>
        <v>0</v>
      </c>
      <c r="FO67" s="21">
        <f t="shared" si="112"/>
        <v>0</v>
      </c>
    </row>
    <row r="68" spans="1:173">
      <c r="A68" s="9" t="s">
        <v>26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57">
        <f t="shared" ref="G68:BR68" si="132">450000000</f>
        <v>450000000</v>
      </c>
      <c r="H68" s="57">
        <f t="shared" si="132"/>
        <v>450000000</v>
      </c>
      <c r="I68" s="57">
        <f t="shared" si="132"/>
        <v>450000000</v>
      </c>
      <c r="J68" s="57">
        <f t="shared" si="132"/>
        <v>450000000</v>
      </c>
      <c r="K68" s="57">
        <f t="shared" si="132"/>
        <v>450000000</v>
      </c>
      <c r="L68" s="57">
        <f t="shared" si="132"/>
        <v>450000000</v>
      </c>
      <c r="M68" s="57">
        <f t="shared" si="132"/>
        <v>450000000</v>
      </c>
      <c r="N68" s="57">
        <f t="shared" si="132"/>
        <v>450000000</v>
      </c>
      <c r="O68" s="57">
        <f t="shared" si="132"/>
        <v>450000000</v>
      </c>
      <c r="P68" s="57">
        <f t="shared" si="132"/>
        <v>450000000</v>
      </c>
      <c r="Q68" s="57">
        <f t="shared" si="132"/>
        <v>450000000</v>
      </c>
      <c r="R68" s="57">
        <f t="shared" si="132"/>
        <v>450000000</v>
      </c>
      <c r="S68" s="57">
        <f t="shared" si="132"/>
        <v>450000000</v>
      </c>
      <c r="T68" s="57">
        <f t="shared" si="132"/>
        <v>450000000</v>
      </c>
      <c r="U68" s="57">
        <f t="shared" si="132"/>
        <v>450000000</v>
      </c>
      <c r="V68" s="57">
        <f t="shared" si="132"/>
        <v>450000000</v>
      </c>
      <c r="W68" s="57">
        <f t="shared" si="132"/>
        <v>450000000</v>
      </c>
      <c r="X68" s="57">
        <f t="shared" si="132"/>
        <v>450000000</v>
      </c>
      <c r="Y68" s="57">
        <f t="shared" si="132"/>
        <v>450000000</v>
      </c>
      <c r="Z68" s="57">
        <f t="shared" si="132"/>
        <v>450000000</v>
      </c>
      <c r="AA68" s="57">
        <f t="shared" si="132"/>
        <v>450000000</v>
      </c>
      <c r="AB68" s="57">
        <f t="shared" si="132"/>
        <v>450000000</v>
      </c>
      <c r="AC68" s="57">
        <f t="shared" si="132"/>
        <v>450000000</v>
      </c>
      <c r="AD68" s="57">
        <f t="shared" si="132"/>
        <v>450000000</v>
      </c>
      <c r="AE68" s="57">
        <f t="shared" si="132"/>
        <v>450000000</v>
      </c>
      <c r="AF68" s="57">
        <f t="shared" si="132"/>
        <v>450000000</v>
      </c>
      <c r="AG68" s="57">
        <f t="shared" si="132"/>
        <v>450000000</v>
      </c>
      <c r="AH68" s="57">
        <f t="shared" si="132"/>
        <v>450000000</v>
      </c>
      <c r="AI68" s="57">
        <f t="shared" si="132"/>
        <v>450000000</v>
      </c>
      <c r="AJ68" s="57">
        <f t="shared" si="132"/>
        <v>450000000</v>
      </c>
      <c r="AK68" s="57">
        <f t="shared" si="132"/>
        <v>450000000</v>
      </c>
      <c r="AL68" s="57">
        <f t="shared" si="132"/>
        <v>450000000</v>
      </c>
      <c r="AM68" s="57">
        <f t="shared" si="132"/>
        <v>450000000</v>
      </c>
      <c r="AN68" s="57">
        <f t="shared" si="132"/>
        <v>450000000</v>
      </c>
      <c r="AO68" s="57">
        <f t="shared" si="132"/>
        <v>450000000</v>
      </c>
      <c r="AP68" s="57">
        <f t="shared" si="132"/>
        <v>450000000</v>
      </c>
      <c r="AQ68" s="57">
        <f t="shared" si="132"/>
        <v>450000000</v>
      </c>
      <c r="AR68" s="57">
        <f t="shared" si="132"/>
        <v>450000000</v>
      </c>
      <c r="AS68" s="57">
        <f t="shared" si="132"/>
        <v>450000000</v>
      </c>
      <c r="AT68" s="57">
        <f t="shared" si="132"/>
        <v>450000000</v>
      </c>
      <c r="AU68" s="57">
        <f t="shared" si="132"/>
        <v>450000000</v>
      </c>
      <c r="AV68" s="57">
        <f t="shared" si="132"/>
        <v>450000000</v>
      </c>
      <c r="AW68" s="57">
        <f t="shared" si="132"/>
        <v>450000000</v>
      </c>
      <c r="AX68" s="57">
        <f t="shared" si="132"/>
        <v>450000000</v>
      </c>
      <c r="AY68" s="57">
        <f t="shared" si="132"/>
        <v>450000000</v>
      </c>
      <c r="AZ68" s="57">
        <f t="shared" si="132"/>
        <v>450000000</v>
      </c>
      <c r="BA68" s="57">
        <f t="shared" si="132"/>
        <v>450000000</v>
      </c>
      <c r="BB68" s="57">
        <f t="shared" si="132"/>
        <v>450000000</v>
      </c>
      <c r="BC68" s="57">
        <f t="shared" si="132"/>
        <v>450000000</v>
      </c>
      <c r="BD68" s="57">
        <f t="shared" si="132"/>
        <v>450000000</v>
      </c>
      <c r="BE68" s="57">
        <f t="shared" si="132"/>
        <v>450000000</v>
      </c>
      <c r="BF68" s="57">
        <f t="shared" si="132"/>
        <v>450000000</v>
      </c>
      <c r="BG68" s="57">
        <f t="shared" si="132"/>
        <v>450000000</v>
      </c>
      <c r="BH68" s="57">
        <f t="shared" si="132"/>
        <v>450000000</v>
      </c>
      <c r="BI68" s="57">
        <f t="shared" si="132"/>
        <v>450000000</v>
      </c>
      <c r="BJ68" s="57">
        <f t="shared" si="132"/>
        <v>450000000</v>
      </c>
      <c r="BK68" s="57">
        <f t="shared" si="132"/>
        <v>450000000</v>
      </c>
      <c r="BL68" s="57">
        <f t="shared" si="132"/>
        <v>450000000</v>
      </c>
      <c r="BM68" s="57">
        <f t="shared" si="132"/>
        <v>450000000</v>
      </c>
      <c r="BN68" s="57">
        <f t="shared" si="132"/>
        <v>450000000</v>
      </c>
      <c r="BO68" s="57">
        <f t="shared" si="132"/>
        <v>450000000</v>
      </c>
      <c r="BP68" s="57">
        <f t="shared" si="132"/>
        <v>450000000</v>
      </c>
      <c r="BQ68" s="57">
        <f t="shared" si="132"/>
        <v>450000000</v>
      </c>
      <c r="BR68" s="57">
        <f t="shared" si="132"/>
        <v>450000000</v>
      </c>
      <c r="BS68" s="57">
        <f t="shared" ref="BS68:DV68" si="133">450000000</f>
        <v>450000000</v>
      </c>
      <c r="BT68" s="57">
        <f t="shared" si="133"/>
        <v>450000000</v>
      </c>
      <c r="BU68" s="57">
        <f t="shared" si="133"/>
        <v>450000000</v>
      </c>
      <c r="BV68" s="57">
        <f t="shared" si="133"/>
        <v>450000000</v>
      </c>
      <c r="BW68" s="57">
        <f t="shared" si="133"/>
        <v>450000000</v>
      </c>
      <c r="BX68" s="57">
        <f t="shared" si="133"/>
        <v>450000000</v>
      </c>
      <c r="BY68" s="57">
        <f t="shared" si="133"/>
        <v>450000000</v>
      </c>
      <c r="BZ68" s="57">
        <f t="shared" si="133"/>
        <v>450000000</v>
      </c>
      <c r="CA68" s="57">
        <f t="shared" si="133"/>
        <v>450000000</v>
      </c>
      <c r="CB68" s="57">
        <f t="shared" si="133"/>
        <v>450000000</v>
      </c>
      <c r="CC68" s="57">
        <f t="shared" si="133"/>
        <v>450000000</v>
      </c>
      <c r="CD68" s="57">
        <f t="shared" si="133"/>
        <v>450000000</v>
      </c>
      <c r="CE68" s="57">
        <f t="shared" si="133"/>
        <v>450000000</v>
      </c>
      <c r="CF68" s="57">
        <f t="shared" si="133"/>
        <v>450000000</v>
      </c>
      <c r="CG68" s="57">
        <f t="shared" si="133"/>
        <v>450000000</v>
      </c>
      <c r="CH68" s="57">
        <f t="shared" si="133"/>
        <v>450000000</v>
      </c>
      <c r="CI68" s="57">
        <f t="shared" si="133"/>
        <v>450000000</v>
      </c>
      <c r="CJ68" s="57">
        <f t="shared" si="133"/>
        <v>450000000</v>
      </c>
      <c r="CK68" s="57">
        <f t="shared" si="133"/>
        <v>450000000</v>
      </c>
      <c r="CL68" s="57">
        <f t="shared" si="133"/>
        <v>450000000</v>
      </c>
      <c r="CM68" s="57">
        <f t="shared" si="133"/>
        <v>450000000</v>
      </c>
      <c r="CN68" s="57">
        <f t="shared" si="133"/>
        <v>450000000</v>
      </c>
      <c r="CO68" s="57">
        <f t="shared" si="133"/>
        <v>450000000</v>
      </c>
      <c r="CP68" s="57">
        <f t="shared" si="133"/>
        <v>450000000</v>
      </c>
      <c r="CQ68" s="57">
        <f t="shared" si="133"/>
        <v>450000000</v>
      </c>
      <c r="CR68" s="57">
        <f t="shared" si="133"/>
        <v>450000000</v>
      </c>
      <c r="CS68" s="57">
        <f t="shared" si="133"/>
        <v>450000000</v>
      </c>
      <c r="CT68" s="57">
        <f t="shared" si="133"/>
        <v>450000000</v>
      </c>
      <c r="CU68" s="57">
        <f t="shared" si="133"/>
        <v>450000000</v>
      </c>
      <c r="CV68" s="57">
        <f t="shared" si="133"/>
        <v>450000000</v>
      </c>
      <c r="CW68" s="57">
        <f t="shared" si="133"/>
        <v>450000000</v>
      </c>
      <c r="CX68" s="57">
        <f t="shared" si="133"/>
        <v>450000000</v>
      </c>
      <c r="CY68" s="57">
        <f t="shared" si="133"/>
        <v>450000000</v>
      </c>
      <c r="CZ68" s="57">
        <f t="shared" si="133"/>
        <v>450000000</v>
      </c>
      <c r="DA68" s="57">
        <f t="shared" si="133"/>
        <v>450000000</v>
      </c>
      <c r="DB68" s="57">
        <f t="shared" si="133"/>
        <v>450000000</v>
      </c>
      <c r="DC68" s="57">
        <f t="shared" si="133"/>
        <v>450000000</v>
      </c>
      <c r="DD68" s="57">
        <f t="shared" si="133"/>
        <v>450000000</v>
      </c>
      <c r="DE68" s="57">
        <f t="shared" si="133"/>
        <v>450000000</v>
      </c>
      <c r="DF68" s="57">
        <f t="shared" si="133"/>
        <v>450000000</v>
      </c>
      <c r="DG68" s="57">
        <f t="shared" si="133"/>
        <v>450000000</v>
      </c>
      <c r="DH68" s="57">
        <f t="shared" si="133"/>
        <v>450000000</v>
      </c>
      <c r="DI68" s="57">
        <f t="shared" si="133"/>
        <v>450000000</v>
      </c>
      <c r="DJ68" s="57">
        <f t="shared" si="133"/>
        <v>450000000</v>
      </c>
      <c r="DK68" s="57">
        <f t="shared" si="133"/>
        <v>450000000</v>
      </c>
      <c r="DL68" s="57">
        <f t="shared" si="133"/>
        <v>450000000</v>
      </c>
      <c r="DM68" s="57">
        <f t="shared" si="133"/>
        <v>450000000</v>
      </c>
      <c r="DN68" s="57">
        <f t="shared" si="133"/>
        <v>450000000</v>
      </c>
      <c r="DO68" s="57">
        <f t="shared" si="133"/>
        <v>450000000</v>
      </c>
      <c r="DP68" s="57">
        <f t="shared" si="133"/>
        <v>450000000</v>
      </c>
      <c r="DQ68" s="57">
        <f t="shared" si="133"/>
        <v>450000000</v>
      </c>
      <c r="DR68" s="57">
        <f t="shared" si="133"/>
        <v>450000000</v>
      </c>
      <c r="DS68" s="57">
        <f t="shared" si="133"/>
        <v>450000000</v>
      </c>
      <c r="DT68" s="57">
        <f t="shared" si="133"/>
        <v>450000000</v>
      </c>
      <c r="DU68" s="57">
        <f t="shared" si="133"/>
        <v>450000000</v>
      </c>
      <c r="DV68" s="57">
        <f t="shared" si="133"/>
        <v>450000000</v>
      </c>
      <c r="DW68" s="57">
        <v>0</v>
      </c>
      <c r="DX68" s="57">
        <f>+DW68</f>
        <v>0</v>
      </c>
      <c r="DY68" s="57">
        <f t="shared" ref="DY68:EO69" si="134">+DX68</f>
        <v>0</v>
      </c>
      <c r="DZ68" s="57">
        <f t="shared" si="134"/>
        <v>0</v>
      </c>
      <c r="EA68" s="57">
        <f t="shared" si="134"/>
        <v>0</v>
      </c>
      <c r="EB68" s="57">
        <f t="shared" si="134"/>
        <v>0</v>
      </c>
      <c r="EC68" s="57">
        <f t="shared" si="134"/>
        <v>0</v>
      </c>
      <c r="ED68" s="57">
        <f t="shared" si="134"/>
        <v>0</v>
      </c>
      <c r="EE68" s="57">
        <f t="shared" si="134"/>
        <v>0</v>
      </c>
      <c r="EF68" s="57">
        <f t="shared" si="134"/>
        <v>0</v>
      </c>
      <c r="EG68" s="57">
        <f t="shared" si="134"/>
        <v>0</v>
      </c>
      <c r="EH68" s="57">
        <f t="shared" si="134"/>
        <v>0</v>
      </c>
      <c r="EI68" s="57">
        <f t="shared" si="134"/>
        <v>0</v>
      </c>
      <c r="EJ68" s="57">
        <f t="shared" si="134"/>
        <v>0</v>
      </c>
      <c r="EK68" s="57">
        <f t="shared" si="134"/>
        <v>0</v>
      </c>
      <c r="EL68" s="57">
        <f t="shared" si="134"/>
        <v>0</v>
      </c>
      <c r="EM68" s="57">
        <f t="shared" si="134"/>
        <v>0</v>
      </c>
      <c r="EN68" s="57">
        <f t="shared" si="134"/>
        <v>0</v>
      </c>
      <c r="EO68" s="57">
        <f t="shared" si="134"/>
        <v>0</v>
      </c>
      <c r="EP68" s="57"/>
      <c r="EQ68" s="21">
        <f t="shared" si="122"/>
        <v>262500000</v>
      </c>
      <c r="ER68" s="21">
        <f t="shared" si="123"/>
        <v>450000000</v>
      </c>
      <c r="ES68" s="21">
        <f t="shared" si="124"/>
        <v>450000000</v>
      </c>
      <c r="ET68" s="21">
        <f t="shared" si="125"/>
        <v>450000000</v>
      </c>
      <c r="EU68" s="21">
        <f t="shared" si="126"/>
        <v>450000000</v>
      </c>
      <c r="EV68" s="21">
        <f t="shared" si="127"/>
        <v>450000000</v>
      </c>
      <c r="EW68" s="21">
        <f t="shared" si="128"/>
        <v>450000000</v>
      </c>
      <c r="EX68" s="21">
        <f t="shared" si="129"/>
        <v>450000000</v>
      </c>
      <c r="EY68" s="21">
        <f t="shared" si="97"/>
        <v>450000000</v>
      </c>
      <c r="EZ68" s="21">
        <f t="shared" si="98"/>
        <v>450000000</v>
      </c>
      <c r="FA68" s="21">
        <f t="shared" si="99"/>
        <v>187500000</v>
      </c>
      <c r="FB68" s="21">
        <f t="shared" si="100"/>
        <v>0</v>
      </c>
      <c r="FD68" s="21">
        <f t="shared" si="101"/>
        <v>450000000</v>
      </c>
      <c r="FE68" s="21">
        <f t="shared" si="102"/>
        <v>450000000</v>
      </c>
      <c r="FF68" s="21">
        <f t="shared" si="103"/>
        <v>450000000</v>
      </c>
      <c r="FG68" s="21">
        <f t="shared" si="104"/>
        <v>450000000</v>
      </c>
      <c r="FH68" s="21">
        <f t="shared" si="105"/>
        <v>450000000</v>
      </c>
      <c r="FI68" s="21">
        <f t="shared" si="106"/>
        <v>450000000</v>
      </c>
      <c r="FJ68" s="21">
        <f t="shared" si="107"/>
        <v>450000000</v>
      </c>
      <c r="FK68" s="21">
        <f t="shared" si="108"/>
        <v>450000000</v>
      </c>
      <c r="FL68" s="21">
        <f t="shared" si="109"/>
        <v>450000000</v>
      </c>
      <c r="FM68" s="21">
        <f t="shared" si="110"/>
        <v>450000000</v>
      </c>
      <c r="FN68" s="21">
        <f t="shared" si="111"/>
        <v>0</v>
      </c>
      <c r="FO68" s="21">
        <f t="shared" si="112"/>
        <v>0</v>
      </c>
    </row>
    <row r="69" spans="1:173">
      <c r="A69" s="9" t="s">
        <v>27</v>
      </c>
      <c r="B69" s="20">
        <f t="shared" ref="B69:BM69" si="135">500000000</f>
        <v>500000000</v>
      </c>
      <c r="C69" s="20">
        <f t="shared" si="135"/>
        <v>500000000</v>
      </c>
      <c r="D69" s="20">
        <f t="shared" si="135"/>
        <v>500000000</v>
      </c>
      <c r="E69" s="20">
        <f t="shared" si="135"/>
        <v>500000000</v>
      </c>
      <c r="F69" s="20">
        <f t="shared" si="135"/>
        <v>500000000</v>
      </c>
      <c r="G69" s="20">
        <f t="shared" si="135"/>
        <v>500000000</v>
      </c>
      <c r="H69" s="20">
        <f t="shared" si="135"/>
        <v>500000000</v>
      </c>
      <c r="I69" s="20">
        <f t="shared" si="135"/>
        <v>500000000</v>
      </c>
      <c r="J69" s="20">
        <f t="shared" si="135"/>
        <v>500000000</v>
      </c>
      <c r="K69" s="20">
        <f t="shared" si="135"/>
        <v>500000000</v>
      </c>
      <c r="L69" s="20">
        <f t="shared" si="135"/>
        <v>500000000</v>
      </c>
      <c r="M69" s="20">
        <f t="shared" si="135"/>
        <v>500000000</v>
      </c>
      <c r="N69" s="20">
        <f t="shared" si="135"/>
        <v>500000000</v>
      </c>
      <c r="O69" s="20">
        <f t="shared" si="135"/>
        <v>500000000</v>
      </c>
      <c r="P69" s="20">
        <f t="shared" si="135"/>
        <v>500000000</v>
      </c>
      <c r="Q69" s="20">
        <f t="shared" si="135"/>
        <v>500000000</v>
      </c>
      <c r="R69" s="20">
        <f t="shared" si="135"/>
        <v>500000000</v>
      </c>
      <c r="S69" s="20">
        <f t="shared" si="135"/>
        <v>500000000</v>
      </c>
      <c r="T69" s="20">
        <f t="shared" si="135"/>
        <v>500000000</v>
      </c>
      <c r="U69" s="20">
        <f t="shared" si="135"/>
        <v>500000000</v>
      </c>
      <c r="V69" s="20">
        <f t="shared" si="135"/>
        <v>500000000</v>
      </c>
      <c r="W69" s="20">
        <f t="shared" si="135"/>
        <v>500000000</v>
      </c>
      <c r="X69" s="20">
        <f t="shared" si="135"/>
        <v>500000000</v>
      </c>
      <c r="Y69" s="20">
        <f t="shared" si="135"/>
        <v>500000000</v>
      </c>
      <c r="Z69" s="20">
        <f t="shared" si="135"/>
        <v>500000000</v>
      </c>
      <c r="AA69" s="20">
        <f t="shared" si="135"/>
        <v>500000000</v>
      </c>
      <c r="AB69" s="20">
        <f t="shared" si="135"/>
        <v>500000000</v>
      </c>
      <c r="AC69" s="20">
        <f t="shared" si="135"/>
        <v>500000000</v>
      </c>
      <c r="AD69" s="20">
        <f t="shared" si="135"/>
        <v>500000000</v>
      </c>
      <c r="AE69" s="20">
        <f t="shared" si="135"/>
        <v>500000000</v>
      </c>
      <c r="AF69" s="20">
        <f t="shared" si="135"/>
        <v>500000000</v>
      </c>
      <c r="AG69" s="20">
        <f t="shared" si="135"/>
        <v>500000000</v>
      </c>
      <c r="AH69" s="20">
        <f t="shared" si="135"/>
        <v>500000000</v>
      </c>
      <c r="AI69" s="20">
        <f t="shared" si="135"/>
        <v>500000000</v>
      </c>
      <c r="AJ69" s="20">
        <f t="shared" si="135"/>
        <v>500000000</v>
      </c>
      <c r="AK69" s="20">
        <f t="shared" si="135"/>
        <v>500000000</v>
      </c>
      <c r="AL69" s="20">
        <f t="shared" si="135"/>
        <v>500000000</v>
      </c>
      <c r="AM69" s="20">
        <f t="shared" si="135"/>
        <v>500000000</v>
      </c>
      <c r="AN69" s="20">
        <f t="shared" si="135"/>
        <v>500000000</v>
      </c>
      <c r="AO69" s="20">
        <f t="shared" si="135"/>
        <v>500000000</v>
      </c>
      <c r="AP69" s="20">
        <f t="shared" si="135"/>
        <v>500000000</v>
      </c>
      <c r="AQ69" s="20">
        <f t="shared" si="135"/>
        <v>500000000</v>
      </c>
      <c r="AR69" s="20">
        <f t="shared" si="135"/>
        <v>500000000</v>
      </c>
      <c r="AS69" s="20">
        <f t="shared" si="135"/>
        <v>500000000</v>
      </c>
      <c r="AT69" s="20">
        <f t="shared" si="135"/>
        <v>500000000</v>
      </c>
      <c r="AU69" s="20">
        <f t="shared" si="135"/>
        <v>500000000</v>
      </c>
      <c r="AV69" s="20">
        <f t="shared" si="135"/>
        <v>500000000</v>
      </c>
      <c r="AW69" s="20">
        <f t="shared" si="135"/>
        <v>500000000</v>
      </c>
      <c r="AX69" s="20">
        <f t="shared" si="135"/>
        <v>500000000</v>
      </c>
      <c r="AY69" s="20">
        <f t="shared" si="135"/>
        <v>500000000</v>
      </c>
      <c r="AZ69" s="20">
        <f t="shared" si="135"/>
        <v>500000000</v>
      </c>
      <c r="BA69" s="20">
        <f t="shared" si="135"/>
        <v>500000000</v>
      </c>
      <c r="BB69" s="20">
        <f t="shared" si="135"/>
        <v>500000000</v>
      </c>
      <c r="BC69" s="20">
        <f t="shared" si="135"/>
        <v>500000000</v>
      </c>
      <c r="BD69" s="20">
        <f t="shared" si="135"/>
        <v>500000000</v>
      </c>
      <c r="BE69" s="20">
        <f t="shared" si="135"/>
        <v>500000000</v>
      </c>
      <c r="BF69" s="20">
        <f t="shared" si="135"/>
        <v>500000000</v>
      </c>
      <c r="BG69" s="20">
        <f t="shared" si="135"/>
        <v>500000000</v>
      </c>
      <c r="BH69" s="20">
        <f t="shared" si="135"/>
        <v>500000000</v>
      </c>
      <c r="BI69" s="20">
        <f t="shared" si="135"/>
        <v>500000000</v>
      </c>
      <c r="BJ69" s="20">
        <f t="shared" si="135"/>
        <v>500000000</v>
      </c>
      <c r="BK69" s="20">
        <f t="shared" si="135"/>
        <v>500000000</v>
      </c>
      <c r="BL69" s="20">
        <f t="shared" si="135"/>
        <v>500000000</v>
      </c>
      <c r="BM69" s="20">
        <f t="shared" si="135"/>
        <v>500000000</v>
      </c>
      <c r="BN69" s="20">
        <f t="shared" ref="BN69:BU69" si="136">500000000</f>
        <v>500000000</v>
      </c>
      <c r="BO69" s="20">
        <f t="shared" si="136"/>
        <v>500000000</v>
      </c>
      <c r="BP69" s="20">
        <f t="shared" si="136"/>
        <v>500000000</v>
      </c>
      <c r="BQ69" s="20">
        <f t="shared" si="136"/>
        <v>500000000</v>
      </c>
      <c r="BR69" s="20">
        <f t="shared" si="136"/>
        <v>500000000</v>
      </c>
      <c r="BS69" s="20">
        <f t="shared" si="136"/>
        <v>500000000</v>
      </c>
      <c r="BT69" s="20">
        <f t="shared" si="136"/>
        <v>500000000</v>
      </c>
      <c r="BU69" s="20">
        <f t="shared" si="136"/>
        <v>500000000</v>
      </c>
      <c r="BV69" s="20">
        <v>0</v>
      </c>
      <c r="BW69" s="20">
        <f>+BV69</f>
        <v>0</v>
      </c>
      <c r="BX69" s="20">
        <f t="shared" ref="BX69:DW69" si="137">+BW69</f>
        <v>0</v>
      </c>
      <c r="BY69" s="20">
        <f t="shared" si="137"/>
        <v>0</v>
      </c>
      <c r="BZ69" s="20">
        <f t="shared" si="137"/>
        <v>0</v>
      </c>
      <c r="CA69" s="20">
        <f t="shared" si="137"/>
        <v>0</v>
      </c>
      <c r="CB69" s="20">
        <f t="shared" si="137"/>
        <v>0</v>
      </c>
      <c r="CC69" s="20">
        <f t="shared" si="137"/>
        <v>0</v>
      </c>
      <c r="CD69" s="20">
        <f t="shared" si="137"/>
        <v>0</v>
      </c>
      <c r="CE69" s="20">
        <f t="shared" si="137"/>
        <v>0</v>
      </c>
      <c r="CF69" s="20">
        <f t="shared" si="137"/>
        <v>0</v>
      </c>
      <c r="CG69" s="20">
        <f t="shared" si="137"/>
        <v>0</v>
      </c>
      <c r="CH69" s="20">
        <f t="shared" si="137"/>
        <v>0</v>
      </c>
      <c r="CI69" s="20">
        <f t="shared" si="137"/>
        <v>0</v>
      </c>
      <c r="CJ69" s="20">
        <f t="shared" si="137"/>
        <v>0</v>
      </c>
      <c r="CK69" s="20">
        <f t="shared" si="137"/>
        <v>0</v>
      </c>
      <c r="CL69" s="20">
        <f t="shared" si="137"/>
        <v>0</v>
      </c>
      <c r="CM69" s="20">
        <f t="shared" si="137"/>
        <v>0</v>
      </c>
      <c r="CN69" s="20">
        <f t="shared" si="137"/>
        <v>0</v>
      </c>
      <c r="CO69" s="20">
        <f t="shared" si="137"/>
        <v>0</v>
      </c>
      <c r="CP69" s="20">
        <f t="shared" si="137"/>
        <v>0</v>
      </c>
      <c r="CQ69" s="20">
        <f t="shared" si="137"/>
        <v>0</v>
      </c>
      <c r="CR69" s="20">
        <f t="shared" si="137"/>
        <v>0</v>
      </c>
      <c r="CS69" s="20">
        <f t="shared" si="137"/>
        <v>0</v>
      </c>
      <c r="CT69" s="20">
        <f t="shared" si="137"/>
        <v>0</v>
      </c>
      <c r="CU69" s="20">
        <f t="shared" si="137"/>
        <v>0</v>
      </c>
      <c r="CV69" s="20">
        <f t="shared" si="137"/>
        <v>0</v>
      </c>
      <c r="CW69" s="20">
        <f t="shared" si="137"/>
        <v>0</v>
      </c>
      <c r="CX69" s="20">
        <f t="shared" si="137"/>
        <v>0</v>
      </c>
      <c r="CY69" s="20">
        <f t="shared" si="137"/>
        <v>0</v>
      </c>
      <c r="CZ69" s="20">
        <f t="shared" si="137"/>
        <v>0</v>
      </c>
      <c r="DA69" s="20">
        <f t="shared" si="137"/>
        <v>0</v>
      </c>
      <c r="DB69" s="20">
        <f t="shared" si="137"/>
        <v>0</v>
      </c>
      <c r="DC69" s="20">
        <f t="shared" si="137"/>
        <v>0</v>
      </c>
      <c r="DD69" s="20">
        <f t="shared" si="137"/>
        <v>0</v>
      </c>
      <c r="DE69" s="20">
        <f t="shared" si="137"/>
        <v>0</v>
      </c>
      <c r="DF69" s="20">
        <f t="shared" si="137"/>
        <v>0</v>
      </c>
      <c r="DG69" s="20">
        <f t="shared" si="137"/>
        <v>0</v>
      </c>
      <c r="DH69" s="20">
        <f t="shared" si="137"/>
        <v>0</v>
      </c>
      <c r="DI69" s="20">
        <f t="shared" si="137"/>
        <v>0</v>
      </c>
      <c r="DJ69" s="20">
        <f t="shared" si="137"/>
        <v>0</v>
      </c>
      <c r="DK69" s="20">
        <f t="shared" si="137"/>
        <v>0</v>
      </c>
      <c r="DL69" s="20">
        <f t="shared" si="137"/>
        <v>0</v>
      </c>
      <c r="DM69" s="20">
        <f t="shared" si="137"/>
        <v>0</v>
      </c>
      <c r="DN69" s="20">
        <f t="shared" si="137"/>
        <v>0</v>
      </c>
      <c r="DO69" s="20">
        <f t="shared" si="137"/>
        <v>0</v>
      </c>
      <c r="DP69" s="20">
        <f t="shared" si="137"/>
        <v>0</v>
      </c>
      <c r="DQ69" s="20">
        <f t="shared" si="137"/>
        <v>0</v>
      </c>
      <c r="DR69" s="20">
        <f t="shared" si="137"/>
        <v>0</v>
      </c>
      <c r="DS69" s="20">
        <f t="shared" si="137"/>
        <v>0</v>
      </c>
      <c r="DT69" s="20">
        <f t="shared" si="137"/>
        <v>0</v>
      </c>
      <c r="DU69" s="20">
        <f t="shared" si="137"/>
        <v>0</v>
      </c>
      <c r="DV69" s="20">
        <f t="shared" si="137"/>
        <v>0</v>
      </c>
      <c r="DW69" s="20">
        <f t="shared" si="137"/>
        <v>0</v>
      </c>
      <c r="DX69" s="20">
        <f>+DW69</f>
        <v>0</v>
      </c>
      <c r="DY69" s="20">
        <f t="shared" si="134"/>
        <v>0</v>
      </c>
      <c r="DZ69" s="20">
        <f t="shared" si="134"/>
        <v>0</v>
      </c>
      <c r="EA69" s="20">
        <f t="shared" si="134"/>
        <v>0</v>
      </c>
      <c r="EB69" s="20">
        <f t="shared" si="134"/>
        <v>0</v>
      </c>
      <c r="EC69" s="20">
        <f t="shared" si="134"/>
        <v>0</v>
      </c>
      <c r="ED69" s="20">
        <f t="shared" si="134"/>
        <v>0</v>
      </c>
      <c r="EE69" s="20">
        <f t="shared" si="134"/>
        <v>0</v>
      </c>
      <c r="EF69" s="20">
        <f t="shared" si="134"/>
        <v>0</v>
      </c>
      <c r="EG69" s="20">
        <f t="shared" si="134"/>
        <v>0</v>
      </c>
      <c r="EH69" s="20">
        <f t="shared" si="134"/>
        <v>0</v>
      </c>
      <c r="EI69" s="20">
        <f t="shared" si="134"/>
        <v>0</v>
      </c>
      <c r="EJ69" s="20">
        <f t="shared" si="134"/>
        <v>0</v>
      </c>
      <c r="EK69" s="20">
        <f t="shared" si="134"/>
        <v>0</v>
      </c>
      <c r="EL69" s="20">
        <f t="shared" si="134"/>
        <v>0</v>
      </c>
      <c r="EM69" s="20">
        <f t="shared" si="134"/>
        <v>0</v>
      </c>
      <c r="EN69" s="20">
        <f t="shared" si="134"/>
        <v>0</v>
      </c>
      <c r="EO69" s="20">
        <f t="shared" si="134"/>
        <v>0</v>
      </c>
      <c r="EP69" s="20"/>
      <c r="EQ69" s="21">
        <f t="shared" si="122"/>
        <v>500000000</v>
      </c>
      <c r="ER69" s="21">
        <f t="shared" si="123"/>
        <v>500000000</v>
      </c>
      <c r="ES69" s="21">
        <f t="shared" si="124"/>
        <v>500000000</v>
      </c>
      <c r="ET69" s="21">
        <f t="shared" si="125"/>
        <v>500000000</v>
      </c>
      <c r="EU69" s="21">
        <f t="shared" si="126"/>
        <v>500000000</v>
      </c>
      <c r="EV69" s="21">
        <f t="shared" si="127"/>
        <v>500000000</v>
      </c>
      <c r="EW69" s="21">
        <f t="shared" si="128"/>
        <v>0</v>
      </c>
      <c r="EX69" s="21">
        <f t="shared" si="129"/>
        <v>0</v>
      </c>
      <c r="EY69" s="21">
        <f t="shared" si="97"/>
        <v>0</v>
      </c>
      <c r="EZ69" s="21">
        <f t="shared" si="98"/>
        <v>0</v>
      </c>
      <c r="FA69" s="21">
        <f t="shared" si="99"/>
        <v>0</v>
      </c>
      <c r="FB69" s="21">
        <f t="shared" si="100"/>
        <v>0</v>
      </c>
      <c r="FD69" s="21">
        <f t="shared" si="101"/>
        <v>500000000</v>
      </c>
      <c r="FE69" s="21">
        <f t="shared" si="102"/>
        <v>500000000</v>
      </c>
      <c r="FF69" s="21">
        <f t="shared" si="103"/>
        <v>500000000</v>
      </c>
      <c r="FG69" s="21">
        <f t="shared" si="104"/>
        <v>500000000</v>
      </c>
      <c r="FH69" s="21">
        <f t="shared" si="105"/>
        <v>500000000</v>
      </c>
      <c r="FI69" s="21">
        <f t="shared" si="106"/>
        <v>500000000</v>
      </c>
      <c r="FJ69" s="21">
        <f t="shared" si="107"/>
        <v>0</v>
      </c>
      <c r="FK69" s="21">
        <f t="shared" si="108"/>
        <v>0</v>
      </c>
      <c r="FL69" s="21">
        <f t="shared" si="109"/>
        <v>0</v>
      </c>
      <c r="FM69" s="21">
        <f t="shared" si="110"/>
        <v>0</v>
      </c>
      <c r="FN69" s="21">
        <f t="shared" si="111"/>
        <v>0</v>
      </c>
      <c r="FO69" s="21">
        <f t="shared" si="112"/>
        <v>0</v>
      </c>
    </row>
    <row r="70" spans="1:173">
      <c r="A70" s="9" t="s">
        <v>28</v>
      </c>
      <c r="B70" s="20">
        <f t="shared" ref="B70:BM70" si="138">200000000</f>
        <v>200000000</v>
      </c>
      <c r="C70" s="20">
        <f t="shared" si="138"/>
        <v>200000000</v>
      </c>
      <c r="D70" s="20">
        <f t="shared" si="138"/>
        <v>200000000</v>
      </c>
      <c r="E70" s="20">
        <f t="shared" si="138"/>
        <v>200000000</v>
      </c>
      <c r="F70" s="20">
        <f t="shared" si="138"/>
        <v>200000000</v>
      </c>
      <c r="G70" s="20">
        <f t="shared" si="138"/>
        <v>200000000</v>
      </c>
      <c r="H70" s="20">
        <f t="shared" si="138"/>
        <v>200000000</v>
      </c>
      <c r="I70" s="20">
        <f t="shared" si="138"/>
        <v>200000000</v>
      </c>
      <c r="J70" s="20">
        <f t="shared" si="138"/>
        <v>200000000</v>
      </c>
      <c r="K70" s="20">
        <f t="shared" si="138"/>
        <v>200000000</v>
      </c>
      <c r="L70" s="20">
        <f t="shared" si="138"/>
        <v>200000000</v>
      </c>
      <c r="M70" s="20">
        <f t="shared" si="138"/>
        <v>200000000</v>
      </c>
      <c r="N70" s="20">
        <f t="shared" si="138"/>
        <v>200000000</v>
      </c>
      <c r="O70" s="20">
        <f t="shared" si="138"/>
        <v>200000000</v>
      </c>
      <c r="P70" s="20">
        <f t="shared" si="138"/>
        <v>200000000</v>
      </c>
      <c r="Q70" s="20">
        <f t="shared" si="138"/>
        <v>200000000</v>
      </c>
      <c r="R70" s="20">
        <f t="shared" si="138"/>
        <v>200000000</v>
      </c>
      <c r="S70" s="20">
        <f t="shared" si="138"/>
        <v>200000000</v>
      </c>
      <c r="T70" s="20">
        <f t="shared" si="138"/>
        <v>200000000</v>
      </c>
      <c r="U70" s="20">
        <f t="shared" si="138"/>
        <v>200000000</v>
      </c>
      <c r="V70" s="20">
        <f t="shared" si="138"/>
        <v>200000000</v>
      </c>
      <c r="W70" s="20">
        <f t="shared" si="138"/>
        <v>200000000</v>
      </c>
      <c r="X70" s="20">
        <f t="shared" si="138"/>
        <v>200000000</v>
      </c>
      <c r="Y70" s="20">
        <f t="shared" si="138"/>
        <v>200000000</v>
      </c>
      <c r="Z70" s="20">
        <f t="shared" si="138"/>
        <v>200000000</v>
      </c>
      <c r="AA70" s="20">
        <f t="shared" si="138"/>
        <v>200000000</v>
      </c>
      <c r="AB70" s="20">
        <f t="shared" si="138"/>
        <v>200000000</v>
      </c>
      <c r="AC70" s="20">
        <f t="shared" si="138"/>
        <v>200000000</v>
      </c>
      <c r="AD70" s="20">
        <f t="shared" si="138"/>
        <v>200000000</v>
      </c>
      <c r="AE70" s="20">
        <f t="shared" si="138"/>
        <v>200000000</v>
      </c>
      <c r="AF70" s="20">
        <f t="shared" si="138"/>
        <v>200000000</v>
      </c>
      <c r="AG70" s="20">
        <f t="shared" si="138"/>
        <v>200000000</v>
      </c>
      <c r="AH70" s="20">
        <f t="shared" si="138"/>
        <v>200000000</v>
      </c>
      <c r="AI70" s="20">
        <f t="shared" si="138"/>
        <v>200000000</v>
      </c>
      <c r="AJ70" s="20">
        <f t="shared" si="138"/>
        <v>200000000</v>
      </c>
      <c r="AK70" s="20">
        <f t="shared" si="138"/>
        <v>200000000</v>
      </c>
      <c r="AL70" s="20">
        <f t="shared" si="138"/>
        <v>200000000</v>
      </c>
      <c r="AM70" s="20">
        <f t="shared" si="138"/>
        <v>200000000</v>
      </c>
      <c r="AN70" s="20">
        <f t="shared" si="138"/>
        <v>200000000</v>
      </c>
      <c r="AO70" s="20">
        <f t="shared" si="138"/>
        <v>200000000</v>
      </c>
      <c r="AP70" s="20">
        <f t="shared" si="138"/>
        <v>200000000</v>
      </c>
      <c r="AQ70" s="20">
        <f t="shared" si="138"/>
        <v>200000000</v>
      </c>
      <c r="AR70" s="20">
        <f t="shared" si="138"/>
        <v>200000000</v>
      </c>
      <c r="AS70" s="20">
        <f t="shared" si="138"/>
        <v>200000000</v>
      </c>
      <c r="AT70" s="20">
        <f t="shared" si="138"/>
        <v>200000000</v>
      </c>
      <c r="AU70" s="20">
        <f t="shared" si="138"/>
        <v>200000000</v>
      </c>
      <c r="AV70" s="20">
        <f t="shared" si="138"/>
        <v>200000000</v>
      </c>
      <c r="AW70" s="20">
        <f t="shared" si="138"/>
        <v>200000000</v>
      </c>
      <c r="AX70" s="20">
        <f t="shared" si="138"/>
        <v>200000000</v>
      </c>
      <c r="AY70" s="20">
        <f t="shared" si="138"/>
        <v>200000000</v>
      </c>
      <c r="AZ70" s="20">
        <f t="shared" si="138"/>
        <v>200000000</v>
      </c>
      <c r="BA70" s="20">
        <f t="shared" si="138"/>
        <v>200000000</v>
      </c>
      <c r="BB70" s="20">
        <f t="shared" si="138"/>
        <v>200000000</v>
      </c>
      <c r="BC70" s="20">
        <f t="shared" si="138"/>
        <v>200000000</v>
      </c>
      <c r="BD70" s="20">
        <f t="shared" si="138"/>
        <v>200000000</v>
      </c>
      <c r="BE70" s="20">
        <f t="shared" si="138"/>
        <v>200000000</v>
      </c>
      <c r="BF70" s="20">
        <f t="shared" si="138"/>
        <v>200000000</v>
      </c>
      <c r="BG70" s="20">
        <f t="shared" si="138"/>
        <v>200000000</v>
      </c>
      <c r="BH70" s="20">
        <f t="shared" si="138"/>
        <v>200000000</v>
      </c>
      <c r="BI70" s="20">
        <f t="shared" si="138"/>
        <v>200000000</v>
      </c>
      <c r="BJ70" s="20">
        <f t="shared" si="138"/>
        <v>200000000</v>
      </c>
      <c r="BK70" s="20">
        <f t="shared" si="138"/>
        <v>200000000</v>
      </c>
      <c r="BL70" s="20">
        <f t="shared" si="138"/>
        <v>200000000</v>
      </c>
      <c r="BM70" s="20">
        <f t="shared" si="138"/>
        <v>200000000</v>
      </c>
      <c r="BN70" s="20">
        <f t="shared" ref="BN70:DY70" si="139">200000000</f>
        <v>200000000</v>
      </c>
      <c r="BO70" s="20">
        <f t="shared" si="139"/>
        <v>200000000</v>
      </c>
      <c r="BP70" s="20">
        <f t="shared" si="139"/>
        <v>200000000</v>
      </c>
      <c r="BQ70" s="20">
        <f t="shared" si="139"/>
        <v>200000000</v>
      </c>
      <c r="BR70" s="20">
        <f t="shared" si="139"/>
        <v>200000000</v>
      </c>
      <c r="BS70" s="20">
        <f t="shared" si="139"/>
        <v>200000000</v>
      </c>
      <c r="BT70" s="20">
        <f t="shared" si="139"/>
        <v>200000000</v>
      </c>
      <c r="BU70" s="20">
        <f t="shared" si="139"/>
        <v>200000000</v>
      </c>
      <c r="BV70" s="20">
        <f t="shared" si="139"/>
        <v>200000000</v>
      </c>
      <c r="BW70" s="20">
        <f t="shared" si="139"/>
        <v>200000000</v>
      </c>
      <c r="BX70" s="20">
        <f t="shared" si="139"/>
        <v>200000000</v>
      </c>
      <c r="BY70" s="20">
        <f t="shared" si="139"/>
        <v>200000000</v>
      </c>
      <c r="BZ70" s="20">
        <f t="shared" si="139"/>
        <v>200000000</v>
      </c>
      <c r="CA70" s="20">
        <f t="shared" si="139"/>
        <v>200000000</v>
      </c>
      <c r="CB70" s="20">
        <f t="shared" si="139"/>
        <v>200000000</v>
      </c>
      <c r="CC70" s="20">
        <f t="shared" si="139"/>
        <v>200000000</v>
      </c>
      <c r="CD70" s="20">
        <f t="shared" si="139"/>
        <v>200000000</v>
      </c>
      <c r="CE70" s="20">
        <f t="shared" si="139"/>
        <v>200000000</v>
      </c>
      <c r="CF70" s="20">
        <f t="shared" si="139"/>
        <v>200000000</v>
      </c>
      <c r="CG70" s="20">
        <f t="shared" si="139"/>
        <v>200000000</v>
      </c>
      <c r="CH70" s="20">
        <f t="shared" si="139"/>
        <v>200000000</v>
      </c>
      <c r="CI70" s="20">
        <f t="shared" si="139"/>
        <v>200000000</v>
      </c>
      <c r="CJ70" s="20">
        <f t="shared" si="139"/>
        <v>200000000</v>
      </c>
      <c r="CK70" s="20">
        <f t="shared" si="139"/>
        <v>200000000</v>
      </c>
      <c r="CL70" s="20">
        <f t="shared" si="139"/>
        <v>200000000</v>
      </c>
      <c r="CM70" s="20">
        <f t="shared" si="139"/>
        <v>200000000</v>
      </c>
      <c r="CN70" s="20">
        <f t="shared" si="139"/>
        <v>200000000</v>
      </c>
      <c r="CO70" s="20">
        <f t="shared" si="139"/>
        <v>200000000</v>
      </c>
      <c r="CP70" s="20">
        <f t="shared" si="139"/>
        <v>200000000</v>
      </c>
      <c r="CQ70" s="20">
        <f t="shared" si="139"/>
        <v>200000000</v>
      </c>
      <c r="CR70" s="20">
        <f t="shared" si="139"/>
        <v>200000000</v>
      </c>
      <c r="CS70" s="20">
        <f t="shared" si="139"/>
        <v>200000000</v>
      </c>
      <c r="CT70" s="20">
        <f t="shared" si="139"/>
        <v>200000000</v>
      </c>
      <c r="CU70" s="20">
        <f t="shared" si="139"/>
        <v>200000000</v>
      </c>
      <c r="CV70" s="20">
        <f t="shared" si="139"/>
        <v>200000000</v>
      </c>
      <c r="CW70" s="20">
        <f t="shared" si="139"/>
        <v>200000000</v>
      </c>
      <c r="CX70" s="20">
        <f t="shared" si="139"/>
        <v>200000000</v>
      </c>
      <c r="CY70" s="20">
        <f t="shared" si="139"/>
        <v>200000000</v>
      </c>
      <c r="CZ70" s="20">
        <f t="shared" si="139"/>
        <v>200000000</v>
      </c>
      <c r="DA70" s="20">
        <f t="shared" si="139"/>
        <v>200000000</v>
      </c>
      <c r="DB70" s="20">
        <f t="shared" si="139"/>
        <v>200000000</v>
      </c>
      <c r="DC70" s="20">
        <f t="shared" si="139"/>
        <v>200000000</v>
      </c>
      <c r="DD70" s="20">
        <f t="shared" si="139"/>
        <v>200000000</v>
      </c>
      <c r="DE70" s="20">
        <f t="shared" si="139"/>
        <v>200000000</v>
      </c>
      <c r="DF70" s="20">
        <f t="shared" si="139"/>
        <v>200000000</v>
      </c>
      <c r="DG70" s="20">
        <f t="shared" si="139"/>
        <v>200000000</v>
      </c>
      <c r="DH70" s="20">
        <f t="shared" si="139"/>
        <v>200000000</v>
      </c>
      <c r="DI70" s="20">
        <f t="shared" si="139"/>
        <v>200000000</v>
      </c>
      <c r="DJ70" s="20">
        <f t="shared" si="139"/>
        <v>200000000</v>
      </c>
      <c r="DK70" s="20">
        <f t="shared" si="139"/>
        <v>200000000</v>
      </c>
      <c r="DL70" s="20">
        <f t="shared" si="139"/>
        <v>200000000</v>
      </c>
      <c r="DM70" s="20">
        <f t="shared" si="139"/>
        <v>200000000</v>
      </c>
      <c r="DN70" s="20">
        <f t="shared" si="139"/>
        <v>200000000</v>
      </c>
      <c r="DO70" s="20">
        <f t="shared" si="139"/>
        <v>200000000</v>
      </c>
      <c r="DP70" s="20">
        <f t="shared" si="139"/>
        <v>200000000</v>
      </c>
      <c r="DQ70" s="20">
        <f t="shared" si="139"/>
        <v>200000000</v>
      </c>
      <c r="DR70" s="20">
        <f t="shared" si="139"/>
        <v>200000000</v>
      </c>
      <c r="DS70" s="20">
        <f t="shared" si="139"/>
        <v>200000000</v>
      </c>
      <c r="DT70" s="20">
        <f t="shared" si="139"/>
        <v>200000000</v>
      </c>
      <c r="DU70" s="20">
        <f t="shared" si="139"/>
        <v>200000000</v>
      </c>
      <c r="DV70" s="20">
        <f t="shared" si="139"/>
        <v>200000000</v>
      </c>
      <c r="DW70" s="20">
        <f t="shared" si="139"/>
        <v>200000000</v>
      </c>
      <c r="DX70" s="20">
        <f t="shared" si="139"/>
        <v>200000000</v>
      </c>
      <c r="DY70" s="20">
        <f t="shared" si="139"/>
        <v>200000000</v>
      </c>
      <c r="DZ70" s="20">
        <f t="shared" ref="DZ70:EO70" si="140">200000000</f>
        <v>200000000</v>
      </c>
      <c r="EA70" s="20">
        <f t="shared" si="140"/>
        <v>200000000</v>
      </c>
      <c r="EB70" s="20">
        <f t="shared" si="140"/>
        <v>200000000</v>
      </c>
      <c r="EC70" s="20">
        <f t="shared" si="140"/>
        <v>200000000</v>
      </c>
      <c r="ED70" s="20">
        <f t="shared" si="140"/>
        <v>200000000</v>
      </c>
      <c r="EE70" s="20">
        <f t="shared" si="140"/>
        <v>200000000</v>
      </c>
      <c r="EF70" s="20">
        <f t="shared" si="140"/>
        <v>200000000</v>
      </c>
      <c r="EG70" s="20">
        <f t="shared" si="140"/>
        <v>200000000</v>
      </c>
      <c r="EH70" s="20">
        <f t="shared" si="140"/>
        <v>200000000</v>
      </c>
      <c r="EI70" s="20">
        <f t="shared" si="140"/>
        <v>200000000</v>
      </c>
      <c r="EJ70" s="20">
        <f t="shared" si="140"/>
        <v>200000000</v>
      </c>
      <c r="EK70" s="20">
        <f t="shared" si="140"/>
        <v>200000000</v>
      </c>
      <c r="EL70" s="20">
        <f t="shared" si="140"/>
        <v>200000000</v>
      </c>
      <c r="EM70" s="20">
        <f t="shared" si="140"/>
        <v>200000000</v>
      </c>
      <c r="EN70" s="20">
        <f t="shared" si="140"/>
        <v>200000000</v>
      </c>
      <c r="EO70" s="20">
        <f t="shared" si="140"/>
        <v>200000000</v>
      </c>
      <c r="EP70" s="20"/>
      <c r="EQ70" s="21">
        <f t="shared" si="122"/>
        <v>200000000</v>
      </c>
      <c r="ER70" s="21">
        <f t="shared" si="123"/>
        <v>200000000</v>
      </c>
      <c r="ES70" s="21">
        <f t="shared" si="124"/>
        <v>200000000</v>
      </c>
      <c r="ET70" s="21">
        <f t="shared" si="125"/>
        <v>200000000</v>
      </c>
      <c r="EU70" s="21">
        <f t="shared" si="126"/>
        <v>200000000</v>
      </c>
      <c r="EV70" s="21">
        <f t="shared" si="127"/>
        <v>200000000</v>
      </c>
      <c r="EW70" s="21">
        <f t="shared" si="128"/>
        <v>200000000</v>
      </c>
      <c r="EX70" s="21">
        <f t="shared" si="129"/>
        <v>200000000</v>
      </c>
      <c r="EY70" s="21">
        <f t="shared" si="97"/>
        <v>200000000</v>
      </c>
      <c r="EZ70" s="21">
        <f t="shared" si="98"/>
        <v>200000000</v>
      </c>
      <c r="FA70" s="21">
        <f t="shared" si="99"/>
        <v>200000000</v>
      </c>
      <c r="FB70" s="21">
        <f t="shared" si="100"/>
        <v>200000000</v>
      </c>
      <c r="FD70" s="21">
        <f t="shared" si="101"/>
        <v>200000000</v>
      </c>
      <c r="FE70" s="21">
        <f t="shared" si="102"/>
        <v>200000000</v>
      </c>
      <c r="FF70" s="21">
        <f t="shared" si="103"/>
        <v>200000000</v>
      </c>
      <c r="FG70" s="21">
        <f t="shared" si="104"/>
        <v>200000000</v>
      </c>
      <c r="FH70" s="21">
        <f t="shared" si="105"/>
        <v>200000000</v>
      </c>
      <c r="FI70" s="21">
        <f t="shared" si="106"/>
        <v>200000000</v>
      </c>
      <c r="FJ70" s="21">
        <f t="shared" si="107"/>
        <v>200000000</v>
      </c>
      <c r="FK70" s="21">
        <f t="shared" si="108"/>
        <v>200000000</v>
      </c>
      <c r="FL70" s="21">
        <f t="shared" si="109"/>
        <v>200000000</v>
      </c>
      <c r="FM70" s="21">
        <f t="shared" si="110"/>
        <v>200000000</v>
      </c>
      <c r="FN70" s="21">
        <f t="shared" si="111"/>
        <v>200000000</v>
      </c>
      <c r="FO70" s="21">
        <f t="shared" si="112"/>
        <v>200000000</v>
      </c>
    </row>
    <row r="71" spans="1:173">
      <c r="A71" s="9" t="s">
        <v>29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>
        <f>400000000</f>
        <v>400000000</v>
      </c>
      <c r="AI71" s="20">
        <f t="shared" ref="AI71:CT71" si="141">400000000</f>
        <v>400000000</v>
      </c>
      <c r="AJ71" s="20">
        <f t="shared" si="141"/>
        <v>400000000</v>
      </c>
      <c r="AK71" s="20">
        <f t="shared" si="141"/>
        <v>400000000</v>
      </c>
      <c r="AL71" s="20">
        <f t="shared" si="141"/>
        <v>400000000</v>
      </c>
      <c r="AM71" s="20">
        <f t="shared" si="141"/>
        <v>400000000</v>
      </c>
      <c r="AN71" s="20">
        <f t="shared" si="141"/>
        <v>400000000</v>
      </c>
      <c r="AO71" s="20">
        <f t="shared" si="141"/>
        <v>400000000</v>
      </c>
      <c r="AP71" s="20">
        <f t="shared" si="141"/>
        <v>400000000</v>
      </c>
      <c r="AQ71" s="20">
        <f t="shared" si="141"/>
        <v>400000000</v>
      </c>
      <c r="AR71" s="20">
        <f t="shared" si="141"/>
        <v>400000000</v>
      </c>
      <c r="AS71" s="20">
        <f t="shared" si="141"/>
        <v>400000000</v>
      </c>
      <c r="AT71" s="20">
        <f t="shared" si="141"/>
        <v>400000000</v>
      </c>
      <c r="AU71" s="20">
        <f t="shared" si="141"/>
        <v>400000000</v>
      </c>
      <c r="AV71" s="20">
        <f t="shared" si="141"/>
        <v>400000000</v>
      </c>
      <c r="AW71" s="20">
        <f t="shared" si="141"/>
        <v>400000000</v>
      </c>
      <c r="AX71" s="20">
        <f t="shared" si="141"/>
        <v>400000000</v>
      </c>
      <c r="AY71" s="20">
        <f t="shared" si="141"/>
        <v>400000000</v>
      </c>
      <c r="AZ71" s="20">
        <f t="shared" si="141"/>
        <v>400000000</v>
      </c>
      <c r="BA71" s="20">
        <f t="shared" si="141"/>
        <v>400000000</v>
      </c>
      <c r="BB71" s="20">
        <f t="shared" si="141"/>
        <v>400000000</v>
      </c>
      <c r="BC71" s="20">
        <f t="shared" si="141"/>
        <v>400000000</v>
      </c>
      <c r="BD71" s="20">
        <f t="shared" si="141"/>
        <v>400000000</v>
      </c>
      <c r="BE71" s="20">
        <f t="shared" si="141"/>
        <v>400000000</v>
      </c>
      <c r="BF71" s="20">
        <f t="shared" si="141"/>
        <v>400000000</v>
      </c>
      <c r="BG71" s="20">
        <f t="shared" si="141"/>
        <v>400000000</v>
      </c>
      <c r="BH71" s="20">
        <f t="shared" si="141"/>
        <v>400000000</v>
      </c>
      <c r="BI71" s="20">
        <f t="shared" si="141"/>
        <v>400000000</v>
      </c>
      <c r="BJ71" s="20">
        <f t="shared" si="141"/>
        <v>400000000</v>
      </c>
      <c r="BK71" s="20">
        <f t="shared" si="141"/>
        <v>400000000</v>
      </c>
      <c r="BL71" s="20">
        <f t="shared" si="141"/>
        <v>400000000</v>
      </c>
      <c r="BM71" s="20">
        <f t="shared" si="141"/>
        <v>400000000</v>
      </c>
      <c r="BN71" s="20">
        <f t="shared" si="141"/>
        <v>400000000</v>
      </c>
      <c r="BO71" s="20">
        <f t="shared" si="141"/>
        <v>400000000</v>
      </c>
      <c r="BP71" s="20">
        <f t="shared" si="141"/>
        <v>400000000</v>
      </c>
      <c r="BQ71" s="20">
        <f t="shared" si="141"/>
        <v>400000000</v>
      </c>
      <c r="BR71" s="20">
        <f t="shared" si="141"/>
        <v>400000000</v>
      </c>
      <c r="BS71" s="20">
        <f t="shared" si="141"/>
        <v>400000000</v>
      </c>
      <c r="BT71" s="20">
        <f t="shared" si="141"/>
        <v>400000000</v>
      </c>
      <c r="BU71" s="20">
        <f t="shared" si="141"/>
        <v>400000000</v>
      </c>
      <c r="BV71" s="20">
        <f t="shared" si="141"/>
        <v>400000000</v>
      </c>
      <c r="BW71" s="20">
        <f t="shared" si="141"/>
        <v>400000000</v>
      </c>
      <c r="BX71" s="20">
        <f t="shared" si="141"/>
        <v>400000000</v>
      </c>
      <c r="BY71" s="20">
        <f t="shared" si="141"/>
        <v>400000000</v>
      </c>
      <c r="BZ71" s="20">
        <f t="shared" si="141"/>
        <v>400000000</v>
      </c>
      <c r="CA71" s="20">
        <f t="shared" si="141"/>
        <v>400000000</v>
      </c>
      <c r="CB71" s="20">
        <f t="shared" si="141"/>
        <v>400000000</v>
      </c>
      <c r="CC71" s="20">
        <f t="shared" si="141"/>
        <v>400000000</v>
      </c>
      <c r="CD71" s="20">
        <f t="shared" si="141"/>
        <v>400000000</v>
      </c>
      <c r="CE71" s="20">
        <f t="shared" si="141"/>
        <v>400000000</v>
      </c>
      <c r="CF71" s="20">
        <f t="shared" si="141"/>
        <v>400000000</v>
      </c>
      <c r="CG71" s="20">
        <f t="shared" si="141"/>
        <v>400000000</v>
      </c>
      <c r="CH71" s="20">
        <f t="shared" si="141"/>
        <v>400000000</v>
      </c>
      <c r="CI71" s="20">
        <f t="shared" si="141"/>
        <v>400000000</v>
      </c>
      <c r="CJ71" s="20">
        <f t="shared" si="141"/>
        <v>400000000</v>
      </c>
      <c r="CK71" s="20">
        <f t="shared" si="141"/>
        <v>400000000</v>
      </c>
      <c r="CL71" s="20">
        <f t="shared" si="141"/>
        <v>400000000</v>
      </c>
      <c r="CM71" s="20">
        <f t="shared" si="141"/>
        <v>400000000</v>
      </c>
      <c r="CN71" s="20">
        <f t="shared" si="141"/>
        <v>400000000</v>
      </c>
      <c r="CO71" s="20">
        <f t="shared" si="141"/>
        <v>400000000</v>
      </c>
      <c r="CP71" s="20">
        <f t="shared" si="141"/>
        <v>400000000</v>
      </c>
      <c r="CQ71" s="20">
        <f t="shared" si="141"/>
        <v>400000000</v>
      </c>
      <c r="CR71" s="20">
        <f t="shared" si="141"/>
        <v>400000000</v>
      </c>
      <c r="CS71" s="20">
        <f t="shared" si="141"/>
        <v>400000000</v>
      </c>
      <c r="CT71" s="20">
        <f t="shared" si="141"/>
        <v>400000000</v>
      </c>
      <c r="CU71" s="20">
        <f t="shared" ref="CU71:EO71" si="142">400000000</f>
        <v>400000000</v>
      </c>
      <c r="CV71" s="20">
        <f t="shared" si="142"/>
        <v>400000000</v>
      </c>
      <c r="CW71" s="20">
        <f t="shared" si="142"/>
        <v>400000000</v>
      </c>
      <c r="CX71" s="20">
        <f t="shared" si="142"/>
        <v>400000000</v>
      </c>
      <c r="CY71" s="20">
        <f t="shared" si="142"/>
        <v>400000000</v>
      </c>
      <c r="CZ71" s="20">
        <f t="shared" si="142"/>
        <v>400000000</v>
      </c>
      <c r="DA71" s="20">
        <f t="shared" si="142"/>
        <v>400000000</v>
      </c>
      <c r="DB71" s="20">
        <f t="shared" si="142"/>
        <v>400000000</v>
      </c>
      <c r="DC71" s="20">
        <f t="shared" si="142"/>
        <v>400000000</v>
      </c>
      <c r="DD71" s="20">
        <f t="shared" si="142"/>
        <v>400000000</v>
      </c>
      <c r="DE71" s="20">
        <f t="shared" si="142"/>
        <v>400000000</v>
      </c>
      <c r="DF71" s="20">
        <f t="shared" si="142"/>
        <v>400000000</v>
      </c>
      <c r="DG71" s="20">
        <f t="shared" si="142"/>
        <v>400000000</v>
      </c>
      <c r="DH71" s="20">
        <f t="shared" si="142"/>
        <v>400000000</v>
      </c>
      <c r="DI71" s="20">
        <f t="shared" si="142"/>
        <v>400000000</v>
      </c>
      <c r="DJ71" s="20">
        <f t="shared" si="142"/>
        <v>400000000</v>
      </c>
      <c r="DK71" s="20">
        <f t="shared" si="142"/>
        <v>400000000</v>
      </c>
      <c r="DL71" s="20">
        <f t="shared" si="142"/>
        <v>400000000</v>
      </c>
      <c r="DM71" s="20">
        <f t="shared" si="142"/>
        <v>400000000</v>
      </c>
      <c r="DN71" s="20">
        <f t="shared" si="142"/>
        <v>400000000</v>
      </c>
      <c r="DO71" s="20">
        <f t="shared" si="142"/>
        <v>400000000</v>
      </c>
      <c r="DP71" s="20">
        <f t="shared" si="142"/>
        <v>400000000</v>
      </c>
      <c r="DQ71" s="20">
        <f t="shared" si="142"/>
        <v>400000000</v>
      </c>
      <c r="DR71" s="20">
        <f t="shared" si="142"/>
        <v>400000000</v>
      </c>
      <c r="DS71" s="20">
        <f t="shared" si="142"/>
        <v>400000000</v>
      </c>
      <c r="DT71" s="20">
        <f t="shared" si="142"/>
        <v>400000000</v>
      </c>
      <c r="DU71" s="20">
        <f t="shared" si="142"/>
        <v>400000000</v>
      </c>
      <c r="DV71" s="20">
        <f t="shared" si="142"/>
        <v>400000000</v>
      </c>
      <c r="DW71" s="20">
        <f t="shared" si="142"/>
        <v>400000000</v>
      </c>
      <c r="DX71" s="20">
        <f t="shared" si="142"/>
        <v>400000000</v>
      </c>
      <c r="DY71" s="20">
        <f t="shared" si="142"/>
        <v>400000000</v>
      </c>
      <c r="DZ71" s="20">
        <f t="shared" si="142"/>
        <v>400000000</v>
      </c>
      <c r="EA71" s="20">
        <f t="shared" si="142"/>
        <v>400000000</v>
      </c>
      <c r="EB71" s="20">
        <f t="shared" si="142"/>
        <v>400000000</v>
      </c>
      <c r="EC71" s="20">
        <f t="shared" si="142"/>
        <v>400000000</v>
      </c>
      <c r="ED71" s="20">
        <f t="shared" si="142"/>
        <v>400000000</v>
      </c>
      <c r="EE71" s="20">
        <f t="shared" si="142"/>
        <v>400000000</v>
      </c>
      <c r="EF71" s="20">
        <f t="shared" si="142"/>
        <v>400000000</v>
      </c>
      <c r="EG71" s="20">
        <f t="shared" si="142"/>
        <v>400000000</v>
      </c>
      <c r="EH71" s="20">
        <f t="shared" si="142"/>
        <v>400000000</v>
      </c>
      <c r="EI71" s="20">
        <f t="shared" si="142"/>
        <v>400000000</v>
      </c>
      <c r="EJ71" s="20">
        <f t="shared" si="142"/>
        <v>400000000</v>
      </c>
      <c r="EK71" s="20">
        <f t="shared" si="142"/>
        <v>400000000</v>
      </c>
      <c r="EL71" s="20">
        <f t="shared" si="142"/>
        <v>400000000</v>
      </c>
      <c r="EM71" s="20">
        <f t="shared" si="142"/>
        <v>400000000</v>
      </c>
      <c r="EN71" s="20">
        <f t="shared" si="142"/>
        <v>400000000</v>
      </c>
      <c r="EO71" s="20">
        <f t="shared" si="142"/>
        <v>400000000</v>
      </c>
      <c r="EP71" s="20"/>
      <c r="EQ71" s="21">
        <f>IF(SUM(B71:M71),AVERAGE(B71:M71),0)</f>
        <v>0</v>
      </c>
      <c r="ER71" s="21">
        <f>IF(SUM(N71:Y71),AVERAGE(N71:Y71),0)</f>
        <v>0</v>
      </c>
      <c r="ES71" s="21">
        <f>IF(SUM(Z71:AK71),AVERAGE(Z71:AK71),0)</f>
        <v>400000000</v>
      </c>
      <c r="ET71" s="21">
        <f>IF(SUM(AL71:AW71),AVERAGE(AL71:AW71),0)</f>
        <v>400000000</v>
      </c>
      <c r="EU71" s="21">
        <f>IF(SUM(AX71:BI71),AVERAGE(AX71:BI71),0)</f>
        <v>400000000</v>
      </c>
      <c r="EV71" s="21">
        <f>IF(SUM(BJ71:BU71),AVERAGE(BJ71:BU71),0)</f>
        <v>400000000</v>
      </c>
      <c r="EW71" s="21">
        <f>IF(SUM(BV71:CG71),AVERAGE(BV71:CG71),0)</f>
        <v>400000000</v>
      </c>
      <c r="EX71" s="21">
        <f>IF(SUM(CH71:CS71),AVERAGE(CH71:CS71),0)</f>
        <v>400000000</v>
      </c>
      <c r="EY71" s="21">
        <f>IF(SUM(CT71:DE71),AVERAGE(CT71:DE71),0)</f>
        <v>400000000</v>
      </c>
      <c r="EZ71" s="21">
        <f>IF(SUM(DF71:DQ71),AVERAGE(DF71:DQ71),0)</f>
        <v>400000000</v>
      </c>
      <c r="FA71" s="21">
        <f>IF(SUM(DR71:EC71),AVERAGE(DR71:EC71),0)</f>
        <v>400000000</v>
      </c>
      <c r="FB71" s="21">
        <f>IF(SUM(ED71:EO71),AVERAGE(ED71:EO71),0)</f>
        <v>400000000</v>
      </c>
      <c r="FD71" s="21">
        <f t="shared" si="101"/>
        <v>0</v>
      </c>
      <c r="FE71" s="21">
        <f t="shared" si="102"/>
        <v>0</v>
      </c>
      <c r="FF71" s="21">
        <f t="shared" si="103"/>
        <v>400000000</v>
      </c>
      <c r="FG71" s="21">
        <f t="shared" si="104"/>
        <v>400000000</v>
      </c>
      <c r="FH71" s="21">
        <f t="shared" si="105"/>
        <v>400000000</v>
      </c>
      <c r="FI71" s="21">
        <f t="shared" si="106"/>
        <v>400000000</v>
      </c>
      <c r="FJ71" s="21">
        <f t="shared" si="107"/>
        <v>400000000</v>
      </c>
      <c r="FK71" s="21">
        <f t="shared" si="108"/>
        <v>400000000</v>
      </c>
      <c r="FL71" s="21">
        <f t="shared" si="109"/>
        <v>400000000</v>
      </c>
      <c r="FM71" s="21">
        <f t="shared" si="110"/>
        <v>400000000</v>
      </c>
      <c r="FN71" s="21">
        <f t="shared" si="111"/>
        <v>400000000</v>
      </c>
      <c r="FO71" s="21">
        <f t="shared" si="112"/>
        <v>400000000</v>
      </c>
    </row>
    <row r="72" spans="1:173">
      <c r="A72" s="58" t="s">
        <v>72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60">
        <f>250000000*0</f>
        <v>0</v>
      </c>
      <c r="AW72" s="60">
        <f>250000000*0</f>
        <v>0</v>
      </c>
      <c r="AX72" s="60">
        <f>250000000*0</f>
        <v>0</v>
      </c>
      <c r="AY72" s="60">
        <f>250000000*0</f>
        <v>0</v>
      </c>
      <c r="AZ72" s="60">
        <f>250000000*0</f>
        <v>0</v>
      </c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21">
        <f>IF(SUM(B72:M72),AVERAGE(B72:M72),0)</f>
        <v>0</v>
      </c>
      <c r="ER72" s="21">
        <f>IF(SUM(N72:Y72),AVERAGE(N72:Y72),0)</f>
        <v>0</v>
      </c>
      <c r="ES72" s="21">
        <f>IF(SUM(Z72:AK72),AVERAGE(Z72:AK72),0)</f>
        <v>0</v>
      </c>
      <c r="ET72" s="21">
        <f>IF(SUM(AL72:AW72),AVERAGE(AL72:AW72),0)</f>
        <v>0</v>
      </c>
      <c r="EU72" s="21">
        <f>IF(SUM(AX72:BI72),AVERAGE(AX72:BI72),0)</f>
        <v>0</v>
      </c>
      <c r="EV72" s="21">
        <f>IF(SUM(BJ72:BU72),AVERAGE(BJ72:BU72),0)</f>
        <v>0</v>
      </c>
      <c r="EW72" s="21">
        <f>IF(SUM(BV72:CG72),AVERAGE(BV72:CG72),0)</f>
        <v>0</v>
      </c>
      <c r="EX72" s="21">
        <f>IF(SUM(CH72:CS72),AVERAGE(CH72:CS72),0)</f>
        <v>0</v>
      </c>
      <c r="EY72" s="21">
        <f>IF(SUM(CT72:DE72),AVERAGE(CT72:DE72),0)</f>
        <v>0</v>
      </c>
      <c r="EZ72" s="21">
        <f>IF(SUM(DF72:DQ72),AVERAGE(DF72:DQ72),0)</f>
        <v>0</v>
      </c>
      <c r="FA72" s="21">
        <f>IF(SUM(DR72:EC72),AVERAGE(DR72:EC72),0)</f>
        <v>0</v>
      </c>
      <c r="FB72" s="21">
        <f>IF(SUM(ED72:EO72),AVERAGE(ED72:EO72),0)</f>
        <v>0</v>
      </c>
      <c r="FD72" s="21">
        <f t="shared" si="101"/>
        <v>0</v>
      </c>
      <c r="FE72" s="21">
        <f t="shared" si="102"/>
        <v>0</v>
      </c>
      <c r="FF72" s="21">
        <f t="shared" si="103"/>
        <v>0</v>
      </c>
      <c r="FG72" s="21">
        <f t="shared" si="104"/>
        <v>0</v>
      </c>
      <c r="FH72" s="21">
        <f t="shared" si="105"/>
        <v>0</v>
      </c>
      <c r="FI72" s="21">
        <f t="shared" si="106"/>
        <v>0</v>
      </c>
      <c r="FJ72" s="21">
        <f t="shared" si="107"/>
        <v>0</v>
      </c>
      <c r="FK72" s="21">
        <f t="shared" si="108"/>
        <v>0</v>
      </c>
      <c r="FL72" s="21">
        <f t="shared" si="109"/>
        <v>0</v>
      </c>
      <c r="FM72" s="21">
        <f t="shared" si="110"/>
        <v>0</v>
      </c>
      <c r="FN72" s="21">
        <f t="shared" si="111"/>
        <v>0</v>
      </c>
      <c r="FO72" s="21">
        <f t="shared" si="112"/>
        <v>0</v>
      </c>
      <c r="FQ72" s="9"/>
    </row>
    <row r="73" spans="1:173">
      <c r="A73" s="61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21">
        <f>IF(SUM(B73:M73),AVERAGE(B73:M73),0)</f>
        <v>0</v>
      </c>
      <c r="ER73" s="21">
        <f>IF(SUM(N73:Y73),AVERAGE(N73:Y73),0)</f>
        <v>0</v>
      </c>
      <c r="ES73" s="21">
        <f>IF(SUM(Z73:AK73),AVERAGE(Z73:AK73),0)</f>
        <v>0</v>
      </c>
      <c r="ET73" s="21">
        <f>IF(SUM(AL73:AW73),AVERAGE(AL73:AW73),0)</f>
        <v>0</v>
      </c>
      <c r="EU73" s="21">
        <f>IF(SUM(AX73:BI73),AVERAGE(AX73:BI73),0)</f>
        <v>0</v>
      </c>
      <c r="EV73" s="21">
        <f>IF(SUM(BJ73:BU73),AVERAGE(BJ73:BU73),0)</f>
        <v>0</v>
      </c>
      <c r="EW73" s="21">
        <f>IF(SUM(BV73:CG73),AVERAGE(BV73:CG73),0)</f>
        <v>0</v>
      </c>
      <c r="EX73" s="21">
        <f>IF(SUM(CH73:CS73),AVERAGE(CH73:CS73),0)</f>
        <v>0</v>
      </c>
      <c r="EY73" s="21">
        <f>IF(SUM(CT73:DE73),AVERAGE(CT73:DE73),0)</f>
        <v>0</v>
      </c>
      <c r="EZ73" s="21">
        <f>IF(SUM(DF73:DQ73),AVERAGE(DF73:DQ73),0)</f>
        <v>0</v>
      </c>
      <c r="FA73" s="21">
        <f>IF(SUM(DR73:EC73),AVERAGE(DR73:EC73),0)</f>
        <v>0</v>
      </c>
      <c r="FB73" s="21">
        <f>IF(SUM(ED73:EO73),AVERAGE(ED73:EO73),0)</f>
        <v>0</v>
      </c>
      <c r="FD73" s="21">
        <f t="shared" si="101"/>
        <v>0</v>
      </c>
      <c r="FE73" s="21">
        <f t="shared" si="102"/>
        <v>0</v>
      </c>
      <c r="FF73" s="21">
        <f t="shared" si="103"/>
        <v>0</v>
      </c>
      <c r="FG73" s="21">
        <f t="shared" si="104"/>
        <v>0</v>
      </c>
      <c r="FH73" s="21">
        <f t="shared" si="105"/>
        <v>0</v>
      </c>
      <c r="FI73" s="21">
        <f t="shared" si="106"/>
        <v>0</v>
      </c>
      <c r="FJ73" s="21">
        <f t="shared" si="107"/>
        <v>0</v>
      </c>
      <c r="FK73" s="21">
        <f t="shared" si="108"/>
        <v>0</v>
      </c>
      <c r="FL73" s="21">
        <f t="shared" si="109"/>
        <v>0</v>
      </c>
      <c r="FM73" s="21">
        <f t="shared" si="110"/>
        <v>0</v>
      </c>
      <c r="FN73" s="21">
        <f t="shared" si="111"/>
        <v>0</v>
      </c>
      <c r="FO73" s="21">
        <f t="shared" si="112"/>
        <v>0</v>
      </c>
      <c r="FQ73" s="9"/>
    </row>
    <row r="74" spans="1:173">
      <c r="A74" s="61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21">
        <f>IF(SUM(B74:M74),AVERAGE(B74:M74),0)</f>
        <v>0</v>
      </c>
      <c r="ER74" s="21">
        <f>IF(SUM(N74:Y74),AVERAGE(N74:Y74),0)</f>
        <v>0</v>
      </c>
      <c r="ES74" s="21">
        <f>IF(SUM(Z74:AK74),AVERAGE(Z74:AK74),0)</f>
        <v>0</v>
      </c>
      <c r="ET74" s="21">
        <f>IF(SUM(AL74:AW74),AVERAGE(AL74:AW74),0)</f>
        <v>0</v>
      </c>
      <c r="EU74" s="21">
        <f>IF(SUM(AX74:BI74),AVERAGE(AX74:BI74),0)</f>
        <v>0</v>
      </c>
      <c r="EV74" s="21">
        <f>IF(SUM(BJ74:BU74),AVERAGE(BJ74:BU74),0)</f>
        <v>0</v>
      </c>
      <c r="EW74" s="21">
        <f>IF(SUM(BV74:CG74),AVERAGE(BV74:CG74),0)</f>
        <v>0</v>
      </c>
      <c r="EX74" s="21">
        <f>IF(SUM(CH74:CS74),AVERAGE(CH74:CS74),0)</f>
        <v>0</v>
      </c>
      <c r="EY74" s="21">
        <f>IF(SUM(CT74:DE74),AVERAGE(CT74:DE74),0)</f>
        <v>0</v>
      </c>
      <c r="EZ74" s="21">
        <f>IF(SUM(DF74:DQ74),AVERAGE(DF74:DQ74),0)</f>
        <v>0</v>
      </c>
      <c r="FA74" s="21">
        <f>IF(SUM(DR74:EC74),AVERAGE(DR74:EC74),0)</f>
        <v>0</v>
      </c>
      <c r="FB74" s="21">
        <f>IF(SUM(ED74:EO74),AVERAGE(ED74:EO74),0)</f>
        <v>0</v>
      </c>
      <c r="FD74" s="21">
        <f t="shared" si="101"/>
        <v>0</v>
      </c>
      <c r="FE74" s="21">
        <f t="shared" si="102"/>
        <v>0</v>
      </c>
      <c r="FF74" s="21">
        <f t="shared" si="103"/>
        <v>0</v>
      </c>
      <c r="FG74" s="21">
        <f t="shared" si="104"/>
        <v>0</v>
      </c>
      <c r="FH74" s="21">
        <f t="shared" si="105"/>
        <v>0</v>
      </c>
      <c r="FI74" s="21">
        <f t="shared" si="106"/>
        <v>0</v>
      </c>
      <c r="FJ74" s="21">
        <f t="shared" si="107"/>
        <v>0</v>
      </c>
      <c r="FK74" s="21">
        <f t="shared" si="108"/>
        <v>0</v>
      </c>
      <c r="FL74" s="21">
        <f t="shared" si="109"/>
        <v>0</v>
      </c>
      <c r="FM74" s="21">
        <f t="shared" si="110"/>
        <v>0</v>
      </c>
      <c r="FN74" s="21">
        <f t="shared" si="111"/>
        <v>0</v>
      </c>
      <c r="FO74" s="21">
        <f t="shared" si="112"/>
        <v>0</v>
      </c>
      <c r="FQ74" s="9"/>
    </row>
    <row r="75" spans="1:173" ht="13.5" thickBot="1">
      <c r="A75" s="3" t="s">
        <v>30</v>
      </c>
      <c r="B75" s="24">
        <f t="shared" ref="B75:AG75" si="143">SUM(B61:B74)</f>
        <v>2102303308</v>
      </c>
      <c r="C75" s="24">
        <f t="shared" si="143"/>
        <v>2102303308</v>
      </c>
      <c r="D75" s="24">
        <f t="shared" si="143"/>
        <v>2102303308</v>
      </c>
      <c r="E75" s="24">
        <f t="shared" si="143"/>
        <v>2102303308</v>
      </c>
      <c r="F75" s="24">
        <f t="shared" si="143"/>
        <v>2102303308</v>
      </c>
      <c r="G75" s="24">
        <f t="shared" si="143"/>
        <v>2552303308</v>
      </c>
      <c r="H75" s="24">
        <f t="shared" si="143"/>
        <v>2552303308</v>
      </c>
      <c r="I75" s="24">
        <f t="shared" si="143"/>
        <v>2152303308</v>
      </c>
      <c r="J75" s="24">
        <f t="shared" si="143"/>
        <v>2152303308</v>
      </c>
      <c r="K75" s="24">
        <f t="shared" si="143"/>
        <v>2152303308</v>
      </c>
      <c r="L75" s="24">
        <f t="shared" si="143"/>
        <v>2152303308</v>
      </c>
      <c r="M75" s="24">
        <f t="shared" si="143"/>
        <v>2152303308</v>
      </c>
      <c r="N75" s="24">
        <f t="shared" si="143"/>
        <v>2152303308</v>
      </c>
      <c r="O75" s="24">
        <f t="shared" si="143"/>
        <v>2152303308</v>
      </c>
      <c r="P75" s="24">
        <f t="shared" si="143"/>
        <v>2152303308</v>
      </c>
      <c r="Q75" s="24">
        <f t="shared" si="143"/>
        <v>2152303308</v>
      </c>
      <c r="R75" s="24">
        <f t="shared" si="143"/>
        <v>2152303308</v>
      </c>
      <c r="S75" s="24">
        <f t="shared" si="143"/>
        <v>2152303308</v>
      </c>
      <c r="T75" s="24">
        <f t="shared" si="143"/>
        <v>2152303308</v>
      </c>
      <c r="U75" s="24">
        <f t="shared" si="143"/>
        <v>2152303308</v>
      </c>
      <c r="V75" s="24">
        <f t="shared" si="143"/>
        <v>2152303308</v>
      </c>
      <c r="W75" s="24">
        <f t="shared" si="143"/>
        <v>2152303308</v>
      </c>
      <c r="X75" s="24">
        <f t="shared" si="143"/>
        <v>2152303308</v>
      </c>
      <c r="Y75" s="24">
        <f t="shared" si="143"/>
        <v>2152303308</v>
      </c>
      <c r="Z75" s="24">
        <f t="shared" si="143"/>
        <v>2152303308</v>
      </c>
      <c r="AA75" s="24">
        <f t="shared" si="143"/>
        <v>2152303308</v>
      </c>
      <c r="AB75" s="24">
        <f t="shared" si="143"/>
        <v>2152303308</v>
      </c>
      <c r="AC75" s="24">
        <f t="shared" si="143"/>
        <v>2152303308</v>
      </c>
      <c r="AD75" s="24">
        <f t="shared" si="143"/>
        <v>2152303308</v>
      </c>
      <c r="AE75" s="24">
        <f t="shared" si="143"/>
        <v>2152303308</v>
      </c>
      <c r="AF75" s="24">
        <f t="shared" si="143"/>
        <v>2152303308</v>
      </c>
      <c r="AG75" s="24">
        <f t="shared" si="143"/>
        <v>1802303308</v>
      </c>
      <c r="AH75" s="24">
        <f t="shared" ref="AH75:CS75" si="144">SUM(AH61:AH74)</f>
        <v>2202303308</v>
      </c>
      <c r="AI75" s="24">
        <f t="shared" si="144"/>
        <v>2202303308</v>
      </c>
      <c r="AJ75" s="24">
        <f t="shared" si="144"/>
        <v>2202303308</v>
      </c>
      <c r="AK75" s="24">
        <f t="shared" si="144"/>
        <v>2202303308</v>
      </c>
      <c r="AL75" s="24">
        <f t="shared" si="144"/>
        <v>2202303308</v>
      </c>
      <c r="AM75" s="24">
        <f t="shared" si="144"/>
        <v>2202303308</v>
      </c>
      <c r="AN75" s="24">
        <f t="shared" si="144"/>
        <v>2200000000</v>
      </c>
      <c r="AO75" s="24">
        <f t="shared" si="144"/>
        <v>2200000000</v>
      </c>
      <c r="AP75" s="24">
        <f t="shared" si="144"/>
        <v>2200000000</v>
      </c>
      <c r="AQ75" s="24">
        <f t="shared" si="144"/>
        <v>2200000000</v>
      </c>
      <c r="AR75" s="24">
        <f t="shared" si="144"/>
        <v>2200000000</v>
      </c>
      <c r="AS75" s="24">
        <f t="shared" si="144"/>
        <v>2200000000</v>
      </c>
      <c r="AT75" s="24">
        <f t="shared" si="144"/>
        <v>2200000000</v>
      </c>
      <c r="AU75" s="24">
        <f t="shared" si="144"/>
        <v>2200000000</v>
      </c>
      <c r="AV75" s="24">
        <f t="shared" si="144"/>
        <v>1950000000</v>
      </c>
      <c r="AW75" s="24">
        <f t="shared" si="144"/>
        <v>1950000000</v>
      </c>
      <c r="AX75" s="24">
        <f t="shared" si="144"/>
        <v>1950000000</v>
      </c>
      <c r="AY75" s="24">
        <f t="shared" si="144"/>
        <v>1950000000</v>
      </c>
      <c r="AZ75" s="24">
        <f t="shared" si="144"/>
        <v>1950000000</v>
      </c>
      <c r="BA75" s="24">
        <f t="shared" si="144"/>
        <v>1950000000</v>
      </c>
      <c r="BB75" s="24">
        <f t="shared" si="144"/>
        <v>1950000000</v>
      </c>
      <c r="BC75" s="24">
        <f t="shared" si="144"/>
        <v>1950000000</v>
      </c>
      <c r="BD75" s="24">
        <f t="shared" si="144"/>
        <v>1950000000</v>
      </c>
      <c r="BE75" s="24">
        <f t="shared" si="144"/>
        <v>1950000000</v>
      </c>
      <c r="BF75" s="24">
        <f t="shared" si="144"/>
        <v>1950000000</v>
      </c>
      <c r="BG75" s="24">
        <f t="shared" si="144"/>
        <v>1950000000</v>
      </c>
      <c r="BH75" s="24">
        <f t="shared" si="144"/>
        <v>1950000000</v>
      </c>
      <c r="BI75" s="24">
        <f t="shared" si="144"/>
        <v>1950000000</v>
      </c>
      <c r="BJ75" s="24">
        <f t="shared" si="144"/>
        <v>1950000000</v>
      </c>
      <c r="BK75" s="24">
        <f t="shared" si="144"/>
        <v>1950000000</v>
      </c>
      <c r="BL75" s="24">
        <f t="shared" si="144"/>
        <v>1950000000</v>
      </c>
      <c r="BM75" s="24">
        <f t="shared" si="144"/>
        <v>1950000000</v>
      </c>
      <c r="BN75" s="24">
        <f t="shared" si="144"/>
        <v>1950000000</v>
      </c>
      <c r="BO75" s="24">
        <f t="shared" si="144"/>
        <v>1950000000</v>
      </c>
      <c r="BP75" s="24">
        <f t="shared" si="144"/>
        <v>1950000000</v>
      </c>
      <c r="BQ75" s="24">
        <f t="shared" si="144"/>
        <v>1950000000</v>
      </c>
      <c r="BR75" s="24">
        <f t="shared" si="144"/>
        <v>1950000000</v>
      </c>
      <c r="BS75" s="24">
        <f t="shared" si="144"/>
        <v>1950000000</v>
      </c>
      <c r="BT75" s="24">
        <f t="shared" si="144"/>
        <v>1950000000</v>
      </c>
      <c r="BU75" s="24">
        <f t="shared" si="144"/>
        <v>1950000000</v>
      </c>
      <c r="BV75" s="24">
        <f t="shared" si="144"/>
        <v>1450000000</v>
      </c>
      <c r="BW75" s="24">
        <f t="shared" si="144"/>
        <v>1450000000</v>
      </c>
      <c r="BX75" s="24">
        <f t="shared" si="144"/>
        <v>1450000000</v>
      </c>
      <c r="BY75" s="24">
        <f t="shared" si="144"/>
        <v>1450000000</v>
      </c>
      <c r="BZ75" s="24">
        <f t="shared" si="144"/>
        <v>1450000000</v>
      </c>
      <c r="CA75" s="24">
        <f t="shared" si="144"/>
        <v>1450000000</v>
      </c>
      <c r="CB75" s="24">
        <f t="shared" si="144"/>
        <v>1450000000</v>
      </c>
      <c r="CC75" s="24">
        <f t="shared" si="144"/>
        <v>1450000000</v>
      </c>
      <c r="CD75" s="24">
        <f t="shared" si="144"/>
        <v>1450000000</v>
      </c>
      <c r="CE75" s="24">
        <f t="shared" si="144"/>
        <v>1450000000</v>
      </c>
      <c r="CF75" s="24">
        <f t="shared" si="144"/>
        <v>1450000000</v>
      </c>
      <c r="CG75" s="24">
        <f t="shared" si="144"/>
        <v>1450000000</v>
      </c>
      <c r="CH75" s="24">
        <f t="shared" si="144"/>
        <v>1450000000</v>
      </c>
      <c r="CI75" s="24">
        <f t="shared" si="144"/>
        <v>1450000000</v>
      </c>
      <c r="CJ75" s="24">
        <f t="shared" si="144"/>
        <v>1450000000</v>
      </c>
      <c r="CK75" s="24">
        <f t="shared" si="144"/>
        <v>1450000000</v>
      </c>
      <c r="CL75" s="24">
        <f t="shared" si="144"/>
        <v>1450000000</v>
      </c>
      <c r="CM75" s="24">
        <f t="shared" si="144"/>
        <v>1450000000</v>
      </c>
      <c r="CN75" s="24">
        <f t="shared" si="144"/>
        <v>1450000000</v>
      </c>
      <c r="CO75" s="24">
        <f t="shared" si="144"/>
        <v>1450000000</v>
      </c>
      <c r="CP75" s="24">
        <f t="shared" si="144"/>
        <v>1450000000</v>
      </c>
      <c r="CQ75" s="24">
        <f t="shared" si="144"/>
        <v>1450000000</v>
      </c>
      <c r="CR75" s="24">
        <f t="shared" si="144"/>
        <v>1450000000</v>
      </c>
      <c r="CS75" s="24">
        <f t="shared" si="144"/>
        <v>1450000000</v>
      </c>
      <c r="CT75" s="24">
        <f t="shared" ref="CT75:EO75" si="145">SUM(CT61:CT74)</f>
        <v>1450000000</v>
      </c>
      <c r="CU75" s="24">
        <f t="shared" si="145"/>
        <v>1450000000</v>
      </c>
      <c r="CV75" s="24">
        <f t="shared" si="145"/>
        <v>1450000000</v>
      </c>
      <c r="CW75" s="24">
        <f t="shared" si="145"/>
        <v>1450000000</v>
      </c>
      <c r="CX75" s="24">
        <f t="shared" si="145"/>
        <v>1450000000</v>
      </c>
      <c r="CY75" s="24">
        <f t="shared" si="145"/>
        <v>1450000000</v>
      </c>
      <c r="CZ75" s="24">
        <f t="shared" si="145"/>
        <v>1450000000</v>
      </c>
      <c r="DA75" s="24">
        <f t="shared" si="145"/>
        <v>1450000000</v>
      </c>
      <c r="DB75" s="24">
        <f t="shared" si="145"/>
        <v>1200000000</v>
      </c>
      <c r="DC75" s="24">
        <f t="shared" si="145"/>
        <v>1200000000</v>
      </c>
      <c r="DD75" s="24">
        <f t="shared" si="145"/>
        <v>1200000000</v>
      </c>
      <c r="DE75" s="24">
        <f t="shared" si="145"/>
        <v>1200000000</v>
      </c>
      <c r="DF75" s="24">
        <f t="shared" si="145"/>
        <v>1200000000</v>
      </c>
      <c r="DG75" s="24">
        <f t="shared" si="145"/>
        <v>1200000000</v>
      </c>
      <c r="DH75" s="24">
        <f t="shared" si="145"/>
        <v>1200000000</v>
      </c>
      <c r="DI75" s="24">
        <f t="shared" si="145"/>
        <v>1200000000</v>
      </c>
      <c r="DJ75" s="24">
        <f t="shared" si="145"/>
        <v>1200000000</v>
      </c>
      <c r="DK75" s="24">
        <f t="shared" si="145"/>
        <v>1200000000</v>
      </c>
      <c r="DL75" s="24">
        <f t="shared" si="145"/>
        <v>1200000000</v>
      </c>
      <c r="DM75" s="24">
        <f t="shared" si="145"/>
        <v>1200000000</v>
      </c>
      <c r="DN75" s="24">
        <f t="shared" si="145"/>
        <v>1200000000</v>
      </c>
      <c r="DO75" s="24">
        <f t="shared" si="145"/>
        <v>1200000000</v>
      </c>
      <c r="DP75" s="24">
        <f t="shared" si="145"/>
        <v>1200000000</v>
      </c>
      <c r="DQ75" s="24">
        <f t="shared" si="145"/>
        <v>1200000000</v>
      </c>
      <c r="DR75" s="24">
        <f t="shared" si="145"/>
        <v>1200000000</v>
      </c>
      <c r="DS75" s="24">
        <f t="shared" si="145"/>
        <v>1200000000</v>
      </c>
      <c r="DT75" s="24">
        <f t="shared" si="145"/>
        <v>1200000000</v>
      </c>
      <c r="DU75" s="24">
        <f t="shared" si="145"/>
        <v>1200000000</v>
      </c>
      <c r="DV75" s="24">
        <f t="shared" si="145"/>
        <v>1200000000</v>
      </c>
      <c r="DW75" s="24">
        <f t="shared" si="145"/>
        <v>750000000</v>
      </c>
      <c r="DX75" s="24">
        <f t="shared" si="145"/>
        <v>750000000</v>
      </c>
      <c r="DY75" s="24">
        <f t="shared" si="145"/>
        <v>750000000</v>
      </c>
      <c r="DZ75" s="24">
        <f t="shared" si="145"/>
        <v>750000000</v>
      </c>
      <c r="EA75" s="24">
        <f t="shared" si="145"/>
        <v>750000000</v>
      </c>
      <c r="EB75" s="24">
        <f t="shared" si="145"/>
        <v>750000000</v>
      </c>
      <c r="EC75" s="24">
        <f t="shared" si="145"/>
        <v>750000000</v>
      </c>
      <c r="ED75" s="24">
        <f t="shared" si="145"/>
        <v>750000000</v>
      </c>
      <c r="EE75" s="24">
        <f t="shared" si="145"/>
        <v>750000000</v>
      </c>
      <c r="EF75" s="24">
        <f t="shared" si="145"/>
        <v>750000000</v>
      </c>
      <c r="EG75" s="24">
        <f t="shared" si="145"/>
        <v>750000000</v>
      </c>
      <c r="EH75" s="24">
        <f t="shared" si="145"/>
        <v>750000000</v>
      </c>
      <c r="EI75" s="24">
        <f t="shared" si="145"/>
        <v>750000000</v>
      </c>
      <c r="EJ75" s="24">
        <f t="shared" si="145"/>
        <v>750000000</v>
      </c>
      <c r="EK75" s="24">
        <f t="shared" si="145"/>
        <v>750000000</v>
      </c>
      <c r="EL75" s="24">
        <f t="shared" si="145"/>
        <v>750000000</v>
      </c>
      <c r="EM75" s="24">
        <f t="shared" si="145"/>
        <v>750000000</v>
      </c>
      <c r="EN75" s="24">
        <f t="shared" si="145"/>
        <v>750000000</v>
      </c>
      <c r="EO75" s="24">
        <f t="shared" si="145"/>
        <v>750000000</v>
      </c>
      <c r="EP75" s="24"/>
      <c r="EQ75" s="25">
        <f t="shared" ref="EQ75:EX75" si="146">SUM(EQ61:EQ74)</f>
        <v>2198136641.333333</v>
      </c>
      <c r="ER75" s="25">
        <f t="shared" si="146"/>
        <v>2152303308</v>
      </c>
      <c r="ES75" s="25">
        <f t="shared" si="146"/>
        <v>2406469974.6666665</v>
      </c>
      <c r="ET75" s="25">
        <f t="shared" si="146"/>
        <v>2158717218</v>
      </c>
      <c r="EU75" s="25">
        <f t="shared" si="146"/>
        <v>1950000000</v>
      </c>
      <c r="EV75" s="25">
        <f t="shared" si="146"/>
        <v>1950000000</v>
      </c>
      <c r="EW75" s="25">
        <f t="shared" si="146"/>
        <v>1450000000</v>
      </c>
      <c r="EX75" s="25">
        <f t="shared" si="146"/>
        <v>1450000000</v>
      </c>
      <c r="EY75" s="25">
        <f>SUM(EY61:EY74)</f>
        <v>1366666666.6666665</v>
      </c>
      <c r="EZ75" s="25">
        <f>SUM(EZ61:EZ74)</f>
        <v>1200000000</v>
      </c>
      <c r="FA75" s="25">
        <f>SUM(FA61:FA74)</f>
        <v>937500000</v>
      </c>
      <c r="FB75" s="25">
        <f>SUM(FB61:FB74)</f>
        <v>750000000</v>
      </c>
      <c r="FD75" s="21">
        <f t="shared" si="101"/>
        <v>2152303308</v>
      </c>
      <c r="FE75" s="21">
        <f t="shared" si="102"/>
        <v>2152303308</v>
      </c>
      <c r="FF75" s="21">
        <f t="shared" si="103"/>
        <v>2202303308</v>
      </c>
      <c r="FG75" s="21">
        <f t="shared" si="104"/>
        <v>1950000000</v>
      </c>
      <c r="FH75" s="21">
        <f t="shared" si="105"/>
        <v>1950000000</v>
      </c>
      <c r="FI75" s="21">
        <f t="shared" si="106"/>
        <v>1950000000</v>
      </c>
      <c r="FJ75" s="21">
        <f t="shared" si="107"/>
        <v>1450000000</v>
      </c>
      <c r="FK75" s="21">
        <f t="shared" si="108"/>
        <v>1450000000</v>
      </c>
      <c r="FL75" s="21">
        <f t="shared" si="109"/>
        <v>1200000000</v>
      </c>
      <c r="FM75" s="21">
        <f t="shared" si="110"/>
        <v>1200000000</v>
      </c>
      <c r="FN75" s="21">
        <f t="shared" si="111"/>
        <v>750000000</v>
      </c>
      <c r="FO75" s="21">
        <f t="shared" si="112"/>
        <v>750000000</v>
      </c>
    </row>
    <row r="76" spans="1:173" ht="13.5" thickTop="1">
      <c r="A76" s="26"/>
      <c r="B76" s="2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7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7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</row>
    <row r="77" spans="1:173">
      <c r="A77" s="3" t="s">
        <v>31</v>
      </c>
      <c r="B77" s="27"/>
      <c r="C77" s="27"/>
      <c r="D77" s="27"/>
      <c r="E77" s="27"/>
      <c r="F77" s="27"/>
      <c r="G77" s="2"/>
      <c r="H77" s="2"/>
      <c r="I77" s="2"/>
      <c r="J77" s="2"/>
      <c r="K77" s="2"/>
      <c r="L77" s="2"/>
      <c r="M77" s="2"/>
      <c r="N77" s="27"/>
      <c r="O77" s="27"/>
      <c r="P77" s="27"/>
      <c r="Q77" s="27"/>
      <c r="R77" s="27"/>
      <c r="S77" s="2"/>
      <c r="T77" s="2"/>
      <c r="U77" s="2"/>
      <c r="V77" s="2"/>
      <c r="W77" s="2"/>
      <c r="X77" s="2"/>
      <c r="Y77" s="2"/>
      <c r="Z77" s="27"/>
      <c r="AA77" s="27"/>
      <c r="AB77" s="27"/>
      <c r="AC77" s="27"/>
      <c r="AD77" s="27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</row>
    <row r="78" spans="1:173">
      <c r="A78" s="29" t="s">
        <v>73</v>
      </c>
      <c r="B78" s="27">
        <f t="shared" ref="B78:BM79" si="147">10000000</f>
        <v>10000000</v>
      </c>
      <c r="C78" s="27">
        <f t="shared" si="147"/>
        <v>10000000</v>
      </c>
      <c r="D78" s="27">
        <f t="shared" si="147"/>
        <v>10000000</v>
      </c>
      <c r="E78" s="27">
        <f t="shared" si="147"/>
        <v>10000000</v>
      </c>
      <c r="F78" s="27">
        <f t="shared" si="147"/>
        <v>10000000</v>
      </c>
      <c r="G78" s="27">
        <f t="shared" si="147"/>
        <v>10000000</v>
      </c>
      <c r="H78" s="27">
        <f t="shared" si="147"/>
        <v>10000000</v>
      </c>
      <c r="I78" s="27">
        <f t="shared" si="147"/>
        <v>10000000</v>
      </c>
      <c r="J78" s="27">
        <f t="shared" si="147"/>
        <v>10000000</v>
      </c>
      <c r="K78" s="27">
        <f t="shared" si="147"/>
        <v>10000000</v>
      </c>
      <c r="L78" s="27">
        <f t="shared" si="147"/>
        <v>10000000</v>
      </c>
      <c r="M78" s="27">
        <f t="shared" si="147"/>
        <v>10000000</v>
      </c>
      <c r="N78" s="27">
        <f t="shared" si="147"/>
        <v>10000000</v>
      </c>
      <c r="O78" s="27">
        <f t="shared" si="147"/>
        <v>10000000</v>
      </c>
      <c r="P78" s="27">
        <f t="shared" si="147"/>
        <v>10000000</v>
      </c>
      <c r="Q78" s="27">
        <f t="shared" si="147"/>
        <v>10000000</v>
      </c>
      <c r="R78" s="27">
        <f t="shared" si="147"/>
        <v>10000000</v>
      </c>
      <c r="S78" s="27">
        <f t="shared" si="147"/>
        <v>10000000</v>
      </c>
      <c r="T78" s="27">
        <f t="shared" si="147"/>
        <v>10000000</v>
      </c>
      <c r="U78" s="27">
        <f t="shared" si="147"/>
        <v>10000000</v>
      </c>
      <c r="V78" s="27">
        <f t="shared" si="147"/>
        <v>10000000</v>
      </c>
      <c r="W78" s="27">
        <f t="shared" si="147"/>
        <v>10000000</v>
      </c>
      <c r="X78" s="27">
        <f t="shared" si="147"/>
        <v>10000000</v>
      </c>
      <c r="Y78" s="27">
        <f t="shared" si="147"/>
        <v>10000000</v>
      </c>
      <c r="Z78" s="27">
        <f t="shared" si="147"/>
        <v>10000000</v>
      </c>
      <c r="AA78" s="27">
        <f t="shared" si="147"/>
        <v>10000000</v>
      </c>
      <c r="AB78" s="27">
        <f t="shared" si="147"/>
        <v>10000000</v>
      </c>
      <c r="AC78" s="27">
        <f t="shared" si="147"/>
        <v>10000000</v>
      </c>
      <c r="AD78" s="27">
        <f t="shared" si="147"/>
        <v>10000000</v>
      </c>
      <c r="AE78" s="27">
        <f t="shared" si="147"/>
        <v>10000000</v>
      </c>
      <c r="AF78" s="27">
        <f t="shared" si="147"/>
        <v>10000000</v>
      </c>
      <c r="AG78" s="27">
        <f t="shared" si="147"/>
        <v>10000000</v>
      </c>
      <c r="AH78" s="27">
        <f t="shared" si="147"/>
        <v>10000000</v>
      </c>
      <c r="AI78" s="27">
        <f t="shared" si="147"/>
        <v>10000000</v>
      </c>
      <c r="AJ78" s="27">
        <f t="shared" si="147"/>
        <v>10000000</v>
      </c>
      <c r="AK78" s="27">
        <f t="shared" si="147"/>
        <v>10000000</v>
      </c>
      <c r="AL78" s="27">
        <f t="shared" si="147"/>
        <v>10000000</v>
      </c>
      <c r="AM78" s="27">
        <f t="shared" si="147"/>
        <v>10000000</v>
      </c>
      <c r="AN78" s="27">
        <f t="shared" si="147"/>
        <v>10000000</v>
      </c>
      <c r="AO78" s="27">
        <f t="shared" si="147"/>
        <v>10000000</v>
      </c>
      <c r="AP78" s="27">
        <f t="shared" si="147"/>
        <v>10000000</v>
      </c>
      <c r="AQ78" s="27">
        <f t="shared" si="147"/>
        <v>10000000</v>
      </c>
      <c r="AR78" s="27">
        <f t="shared" si="147"/>
        <v>10000000</v>
      </c>
      <c r="AS78" s="27">
        <f t="shared" si="147"/>
        <v>10000000</v>
      </c>
      <c r="AT78" s="27">
        <f t="shared" si="147"/>
        <v>10000000</v>
      </c>
      <c r="AU78" s="27">
        <f t="shared" si="147"/>
        <v>10000000</v>
      </c>
      <c r="AV78" s="27">
        <f t="shared" si="147"/>
        <v>10000000</v>
      </c>
      <c r="AW78" s="27">
        <f t="shared" si="147"/>
        <v>10000000</v>
      </c>
      <c r="AX78" s="27">
        <f t="shared" si="147"/>
        <v>10000000</v>
      </c>
      <c r="AY78" s="27">
        <f t="shared" si="147"/>
        <v>10000000</v>
      </c>
      <c r="AZ78" s="27">
        <f t="shared" si="147"/>
        <v>10000000</v>
      </c>
      <c r="BA78" s="27">
        <f t="shared" si="147"/>
        <v>10000000</v>
      </c>
      <c r="BB78" s="27">
        <f t="shared" si="147"/>
        <v>10000000</v>
      </c>
      <c r="BC78" s="27">
        <f t="shared" si="147"/>
        <v>10000000</v>
      </c>
      <c r="BD78" s="27">
        <f t="shared" si="147"/>
        <v>10000000</v>
      </c>
      <c r="BE78" s="27">
        <f t="shared" si="147"/>
        <v>10000000</v>
      </c>
      <c r="BF78" s="27">
        <f t="shared" si="147"/>
        <v>10000000</v>
      </c>
      <c r="BG78" s="27">
        <f t="shared" si="147"/>
        <v>10000000</v>
      </c>
      <c r="BH78" s="27">
        <f t="shared" si="147"/>
        <v>10000000</v>
      </c>
      <c r="BI78" s="27">
        <f t="shared" si="147"/>
        <v>10000000</v>
      </c>
      <c r="BJ78" s="27">
        <f t="shared" si="147"/>
        <v>10000000</v>
      </c>
      <c r="BK78" s="27">
        <f t="shared" si="147"/>
        <v>10000000</v>
      </c>
      <c r="BL78" s="27">
        <f t="shared" si="147"/>
        <v>10000000</v>
      </c>
      <c r="BM78" s="27">
        <f t="shared" si="147"/>
        <v>10000000</v>
      </c>
      <c r="BN78" s="27">
        <f t="shared" ref="BN78:DY78" si="148">10000000</f>
        <v>10000000</v>
      </c>
      <c r="BO78" s="27">
        <f t="shared" si="148"/>
        <v>10000000</v>
      </c>
      <c r="BP78" s="27">
        <f t="shared" si="148"/>
        <v>10000000</v>
      </c>
      <c r="BQ78" s="27">
        <f t="shared" si="148"/>
        <v>10000000</v>
      </c>
      <c r="BR78" s="27">
        <f t="shared" si="148"/>
        <v>10000000</v>
      </c>
      <c r="BS78" s="27">
        <f t="shared" si="148"/>
        <v>10000000</v>
      </c>
      <c r="BT78" s="27">
        <f t="shared" si="148"/>
        <v>10000000</v>
      </c>
      <c r="BU78" s="27">
        <f t="shared" si="148"/>
        <v>10000000</v>
      </c>
      <c r="BV78" s="27">
        <f t="shared" si="148"/>
        <v>10000000</v>
      </c>
      <c r="BW78" s="27">
        <f t="shared" si="148"/>
        <v>10000000</v>
      </c>
      <c r="BX78" s="27">
        <f t="shared" si="148"/>
        <v>10000000</v>
      </c>
      <c r="BY78" s="27">
        <f t="shared" si="148"/>
        <v>10000000</v>
      </c>
      <c r="BZ78" s="27">
        <f t="shared" si="148"/>
        <v>10000000</v>
      </c>
      <c r="CA78" s="27">
        <f t="shared" si="148"/>
        <v>10000000</v>
      </c>
      <c r="CB78" s="27">
        <f t="shared" si="148"/>
        <v>10000000</v>
      </c>
      <c r="CC78" s="27">
        <f t="shared" si="148"/>
        <v>10000000</v>
      </c>
      <c r="CD78" s="27">
        <f t="shared" si="148"/>
        <v>10000000</v>
      </c>
      <c r="CE78" s="27">
        <f t="shared" si="148"/>
        <v>10000000</v>
      </c>
      <c r="CF78" s="27">
        <f t="shared" si="148"/>
        <v>10000000</v>
      </c>
      <c r="CG78" s="27">
        <f t="shared" si="148"/>
        <v>10000000</v>
      </c>
      <c r="CH78" s="27">
        <f t="shared" si="148"/>
        <v>10000000</v>
      </c>
      <c r="CI78" s="27">
        <f t="shared" si="148"/>
        <v>10000000</v>
      </c>
      <c r="CJ78" s="27">
        <f t="shared" si="148"/>
        <v>10000000</v>
      </c>
      <c r="CK78" s="27">
        <f t="shared" si="148"/>
        <v>10000000</v>
      </c>
      <c r="CL78" s="27">
        <f t="shared" si="148"/>
        <v>10000000</v>
      </c>
      <c r="CM78" s="27">
        <f t="shared" si="148"/>
        <v>10000000</v>
      </c>
      <c r="CN78" s="27">
        <f t="shared" si="148"/>
        <v>10000000</v>
      </c>
      <c r="CO78" s="27">
        <f t="shared" si="148"/>
        <v>10000000</v>
      </c>
      <c r="CP78" s="27">
        <f t="shared" si="148"/>
        <v>10000000</v>
      </c>
      <c r="CQ78" s="27">
        <f t="shared" si="148"/>
        <v>10000000</v>
      </c>
      <c r="CR78" s="27">
        <f t="shared" si="148"/>
        <v>10000000</v>
      </c>
      <c r="CS78" s="27">
        <f t="shared" si="148"/>
        <v>10000000</v>
      </c>
      <c r="CT78" s="27">
        <f t="shared" si="148"/>
        <v>10000000</v>
      </c>
      <c r="CU78" s="27">
        <f t="shared" si="148"/>
        <v>10000000</v>
      </c>
      <c r="CV78" s="27">
        <f t="shared" si="148"/>
        <v>10000000</v>
      </c>
      <c r="CW78" s="27">
        <f t="shared" si="148"/>
        <v>10000000</v>
      </c>
      <c r="CX78" s="27">
        <f t="shared" si="148"/>
        <v>10000000</v>
      </c>
      <c r="CY78" s="27">
        <f t="shared" si="148"/>
        <v>10000000</v>
      </c>
      <c r="CZ78" s="27">
        <f t="shared" si="148"/>
        <v>10000000</v>
      </c>
      <c r="DA78" s="27">
        <f t="shared" si="148"/>
        <v>10000000</v>
      </c>
      <c r="DB78" s="27">
        <f t="shared" si="148"/>
        <v>10000000</v>
      </c>
      <c r="DC78" s="27">
        <f t="shared" si="148"/>
        <v>10000000</v>
      </c>
      <c r="DD78" s="27">
        <f t="shared" si="148"/>
        <v>10000000</v>
      </c>
      <c r="DE78" s="27">
        <f t="shared" si="148"/>
        <v>10000000</v>
      </c>
      <c r="DF78" s="27">
        <f t="shared" si="148"/>
        <v>10000000</v>
      </c>
      <c r="DG78" s="27">
        <f t="shared" si="148"/>
        <v>10000000</v>
      </c>
      <c r="DH78" s="27">
        <f t="shared" si="148"/>
        <v>10000000</v>
      </c>
      <c r="DI78" s="27">
        <f t="shared" si="148"/>
        <v>10000000</v>
      </c>
      <c r="DJ78" s="27">
        <f t="shared" si="148"/>
        <v>10000000</v>
      </c>
      <c r="DK78" s="27">
        <f t="shared" si="148"/>
        <v>10000000</v>
      </c>
      <c r="DL78" s="27">
        <f t="shared" si="148"/>
        <v>10000000</v>
      </c>
      <c r="DM78" s="27">
        <f t="shared" si="148"/>
        <v>10000000</v>
      </c>
      <c r="DN78" s="27">
        <f t="shared" si="148"/>
        <v>10000000</v>
      </c>
      <c r="DO78" s="27">
        <f t="shared" si="148"/>
        <v>10000000</v>
      </c>
      <c r="DP78" s="27">
        <f t="shared" si="148"/>
        <v>10000000</v>
      </c>
      <c r="DQ78" s="27">
        <f t="shared" si="148"/>
        <v>10000000</v>
      </c>
      <c r="DR78" s="27">
        <f t="shared" si="148"/>
        <v>10000000</v>
      </c>
      <c r="DS78" s="27">
        <f t="shared" si="148"/>
        <v>10000000</v>
      </c>
      <c r="DT78" s="27">
        <f t="shared" si="148"/>
        <v>10000000</v>
      </c>
      <c r="DU78" s="27">
        <f t="shared" si="148"/>
        <v>10000000</v>
      </c>
      <c r="DV78" s="27">
        <f t="shared" si="148"/>
        <v>10000000</v>
      </c>
      <c r="DW78" s="27">
        <f t="shared" si="148"/>
        <v>10000000</v>
      </c>
      <c r="DX78" s="27">
        <f t="shared" si="148"/>
        <v>10000000</v>
      </c>
      <c r="DY78" s="27">
        <f t="shared" si="148"/>
        <v>10000000</v>
      </c>
      <c r="DZ78" s="27">
        <f t="shared" ref="DZ78:EO78" si="149">10000000</f>
        <v>10000000</v>
      </c>
      <c r="EA78" s="27">
        <f t="shared" si="149"/>
        <v>10000000</v>
      </c>
      <c r="EB78" s="27">
        <f t="shared" si="149"/>
        <v>10000000</v>
      </c>
      <c r="EC78" s="27">
        <f t="shared" si="149"/>
        <v>10000000</v>
      </c>
      <c r="ED78" s="27">
        <f t="shared" si="149"/>
        <v>10000000</v>
      </c>
      <c r="EE78" s="27">
        <f t="shared" si="149"/>
        <v>10000000</v>
      </c>
      <c r="EF78" s="27">
        <f t="shared" si="149"/>
        <v>10000000</v>
      </c>
      <c r="EG78" s="27">
        <f t="shared" si="149"/>
        <v>10000000</v>
      </c>
      <c r="EH78" s="27">
        <f t="shared" si="149"/>
        <v>10000000</v>
      </c>
      <c r="EI78" s="27">
        <f t="shared" si="149"/>
        <v>10000000</v>
      </c>
      <c r="EJ78" s="27">
        <f t="shared" si="149"/>
        <v>10000000</v>
      </c>
      <c r="EK78" s="27">
        <f t="shared" si="149"/>
        <v>10000000</v>
      </c>
      <c r="EL78" s="27">
        <f t="shared" si="149"/>
        <v>10000000</v>
      </c>
      <c r="EM78" s="27">
        <f t="shared" si="149"/>
        <v>10000000</v>
      </c>
      <c r="EN78" s="27">
        <f t="shared" si="149"/>
        <v>10000000</v>
      </c>
      <c r="EO78" s="27">
        <f t="shared" si="149"/>
        <v>10000000</v>
      </c>
      <c r="EP78" s="27"/>
      <c r="EQ78" s="21">
        <f>AVERAGE(B78:M78)</f>
        <v>10000000</v>
      </c>
      <c r="ER78" s="21">
        <f>AVERAGE(N78:Y78)</f>
        <v>10000000</v>
      </c>
      <c r="ES78" s="21">
        <f>AVERAGE(Z78:AK78)</f>
        <v>10000000</v>
      </c>
      <c r="ET78" s="21">
        <f>AVERAGE(AL78:AW78)</f>
        <v>10000000</v>
      </c>
      <c r="EU78" s="21">
        <f>AVERAGE(AX78:BI78)</f>
        <v>10000000</v>
      </c>
      <c r="EV78" s="21">
        <f>AVERAGE(BJ78:BU78)</f>
        <v>10000000</v>
      </c>
      <c r="EW78" s="21">
        <f>AVERAGE(BV78:CG78)</f>
        <v>10000000</v>
      </c>
      <c r="EX78" s="21">
        <f>AVERAGE(CH78:CS78)</f>
        <v>10000000</v>
      </c>
      <c r="EY78" s="21">
        <f>AVERAGE(CT78:DE78)</f>
        <v>10000000</v>
      </c>
      <c r="EZ78" s="21">
        <f>AVERAGE(DF78:DQ78)</f>
        <v>10000000</v>
      </c>
      <c r="FA78" s="21">
        <f>AVERAGE(DR78:EC78)</f>
        <v>10000000</v>
      </c>
      <c r="FB78" s="21">
        <f>AVERAGE(ED78:EO78)</f>
        <v>10000000</v>
      </c>
      <c r="FD78" s="21">
        <f>M78</f>
        <v>10000000</v>
      </c>
      <c r="FE78" s="21">
        <f>Y78</f>
        <v>10000000</v>
      </c>
      <c r="FF78" s="21">
        <f>AK78</f>
        <v>10000000</v>
      </c>
      <c r="FG78" s="21">
        <f>AW78</f>
        <v>10000000</v>
      </c>
      <c r="FH78" s="21">
        <f>BI78</f>
        <v>10000000</v>
      </c>
      <c r="FI78" s="21">
        <f>BU78</f>
        <v>10000000</v>
      </c>
      <c r="FJ78" s="21">
        <f>CG78</f>
        <v>10000000</v>
      </c>
      <c r="FK78" s="21">
        <f>CS78</f>
        <v>10000000</v>
      </c>
      <c r="FL78" s="21">
        <f>DE78</f>
        <v>10000000</v>
      </c>
      <c r="FM78" s="21">
        <f>DQ78</f>
        <v>10000000</v>
      </c>
      <c r="FN78" s="21">
        <f>EC78</f>
        <v>10000000</v>
      </c>
      <c r="FO78" s="21">
        <f>EO78</f>
        <v>10000000</v>
      </c>
    </row>
    <row r="79" spans="1:173">
      <c r="A79" s="29" t="s">
        <v>74</v>
      </c>
      <c r="B79" s="27">
        <f t="shared" si="147"/>
        <v>10000000</v>
      </c>
      <c r="C79" s="27">
        <f t="shared" si="147"/>
        <v>10000000</v>
      </c>
      <c r="D79" s="27">
        <f t="shared" si="147"/>
        <v>10000000</v>
      </c>
      <c r="E79" s="27">
        <f t="shared" si="147"/>
        <v>10000000</v>
      </c>
      <c r="F79" s="27">
        <f t="shared" si="147"/>
        <v>10000000</v>
      </c>
      <c r="G79" s="27">
        <f t="shared" si="147"/>
        <v>10000000</v>
      </c>
      <c r="H79" s="27">
        <f t="shared" si="147"/>
        <v>10000000</v>
      </c>
      <c r="I79" s="27">
        <f t="shared" si="147"/>
        <v>10000000</v>
      </c>
      <c r="J79" s="27">
        <f t="shared" si="147"/>
        <v>10000000</v>
      </c>
      <c r="K79" s="27">
        <f t="shared" si="147"/>
        <v>10000000</v>
      </c>
      <c r="L79" s="27">
        <f t="shared" si="147"/>
        <v>10000000</v>
      </c>
      <c r="M79" s="27">
        <f t="shared" si="147"/>
        <v>10000000</v>
      </c>
      <c r="N79" s="27">
        <f t="shared" si="147"/>
        <v>10000000</v>
      </c>
      <c r="O79" s="27">
        <f t="shared" si="147"/>
        <v>10000000</v>
      </c>
      <c r="P79" s="27">
        <f t="shared" si="147"/>
        <v>10000000</v>
      </c>
      <c r="Q79" s="27">
        <f t="shared" si="147"/>
        <v>10000000</v>
      </c>
      <c r="R79" s="27">
        <f t="shared" si="147"/>
        <v>10000000</v>
      </c>
      <c r="S79" s="27">
        <f t="shared" si="147"/>
        <v>10000000</v>
      </c>
      <c r="T79" s="27">
        <f t="shared" si="147"/>
        <v>10000000</v>
      </c>
      <c r="U79" s="27">
        <f t="shared" si="147"/>
        <v>10000000</v>
      </c>
      <c r="V79" s="27">
        <f t="shared" si="147"/>
        <v>10000000</v>
      </c>
      <c r="W79" s="27">
        <f t="shared" si="147"/>
        <v>10000000</v>
      </c>
      <c r="X79" s="27">
        <f t="shared" si="147"/>
        <v>10000000</v>
      </c>
      <c r="Y79" s="27">
        <f t="shared" si="147"/>
        <v>10000000</v>
      </c>
      <c r="Z79" s="27">
        <f t="shared" si="147"/>
        <v>10000000</v>
      </c>
      <c r="AA79" s="27">
        <f t="shared" si="147"/>
        <v>10000000</v>
      </c>
      <c r="AB79" s="27">
        <f t="shared" si="147"/>
        <v>10000000</v>
      </c>
      <c r="AC79" s="27">
        <f t="shared" si="147"/>
        <v>10000000</v>
      </c>
      <c r="AD79" s="27">
        <f t="shared" si="147"/>
        <v>10000000</v>
      </c>
      <c r="AE79" s="27">
        <f t="shared" si="147"/>
        <v>10000000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  <c r="CB79" s="27">
        <v>0</v>
      </c>
      <c r="CC79" s="27">
        <v>0</v>
      </c>
      <c r="CD79" s="27">
        <v>0</v>
      </c>
      <c r="CE79" s="27">
        <v>0</v>
      </c>
      <c r="CF79" s="27">
        <v>0</v>
      </c>
      <c r="CG79" s="27">
        <v>0</v>
      </c>
      <c r="CH79" s="27">
        <v>0</v>
      </c>
      <c r="CI79" s="27">
        <v>0</v>
      </c>
      <c r="CJ79" s="27">
        <v>0</v>
      </c>
      <c r="CK79" s="27">
        <v>0</v>
      </c>
      <c r="CL79" s="27">
        <v>0</v>
      </c>
      <c r="CM79" s="27">
        <v>0</v>
      </c>
      <c r="CN79" s="27">
        <v>0</v>
      </c>
      <c r="CO79" s="27">
        <v>0</v>
      </c>
      <c r="CP79" s="27">
        <v>0</v>
      </c>
      <c r="CQ79" s="27">
        <v>0</v>
      </c>
      <c r="CR79" s="27">
        <v>0</v>
      </c>
      <c r="CS79" s="27">
        <v>0</v>
      </c>
      <c r="CT79" s="27">
        <v>0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7">
        <v>0</v>
      </c>
      <c r="DJ79" s="27">
        <v>0</v>
      </c>
      <c r="DK79" s="27">
        <v>0</v>
      </c>
      <c r="DL79" s="27">
        <v>0</v>
      </c>
      <c r="DM79" s="27">
        <v>0</v>
      </c>
      <c r="DN79" s="27">
        <v>0</v>
      </c>
      <c r="DO79" s="27">
        <v>0</v>
      </c>
      <c r="DP79" s="27">
        <v>0</v>
      </c>
      <c r="DQ79" s="27">
        <v>0</v>
      </c>
      <c r="DR79" s="27">
        <v>0</v>
      </c>
      <c r="DS79" s="27">
        <v>0</v>
      </c>
      <c r="DT79" s="27">
        <v>0</v>
      </c>
      <c r="DU79" s="27">
        <v>0</v>
      </c>
      <c r="DV79" s="27">
        <v>0</v>
      </c>
      <c r="DW79" s="27">
        <v>0</v>
      </c>
      <c r="DX79" s="27">
        <v>0</v>
      </c>
      <c r="DY79" s="27">
        <v>0</v>
      </c>
      <c r="DZ79" s="27">
        <v>0</v>
      </c>
      <c r="EA79" s="27">
        <v>0</v>
      </c>
      <c r="EB79" s="27">
        <v>0</v>
      </c>
      <c r="EC79" s="27">
        <v>0</v>
      </c>
      <c r="ED79" s="27">
        <v>0</v>
      </c>
      <c r="EE79" s="27">
        <v>0</v>
      </c>
      <c r="EF79" s="27">
        <v>0</v>
      </c>
      <c r="EG79" s="27">
        <v>0</v>
      </c>
      <c r="EH79" s="27">
        <v>0</v>
      </c>
      <c r="EI79" s="27">
        <v>0</v>
      </c>
      <c r="EJ79" s="27">
        <v>0</v>
      </c>
      <c r="EK79" s="27">
        <v>0</v>
      </c>
      <c r="EL79" s="27">
        <v>0</v>
      </c>
      <c r="EM79" s="27">
        <v>0</v>
      </c>
      <c r="EN79" s="27">
        <v>0</v>
      </c>
      <c r="EO79" s="27">
        <v>0</v>
      </c>
      <c r="EP79" s="27"/>
      <c r="EQ79" s="21">
        <f>AVERAGE(B79:M79)</f>
        <v>10000000</v>
      </c>
      <c r="ER79" s="21">
        <f>AVERAGE(N79:Y79)</f>
        <v>10000000</v>
      </c>
      <c r="ES79" s="21">
        <f>AVERAGE(Z79:AK79)</f>
        <v>5000000</v>
      </c>
      <c r="ET79" s="21">
        <f>AVERAGE(AL79:AW79)</f>
        <v>0</v>
      </c>
      <c r="EU79" s="21">
        <f>AVERAGE(AX79:BI79)</f>
        <v>0</v>
      </c>
      <c r="EV79" s="21">
        <f>AVERAGE(BJ79:BU79)</f>
        <v>0</v>
      </c>
      <c r="EW79" s="21">
        <f>AVERAGE(BV79:CG79)</f>
        <v>0</v>
      </c>
      <c r="EX79" s="21">
        <f>AVERAGE(CH79:CS79)</f>
        <v>0</v>
      </c>
      <c r="EY79" s="21">
        <f>AVERAGE(CT79:DE79)</f>
        <v>0</v>
      </c>
      <c r="EZ79" s="21">
        <f>AVERAGE(DF79:DQ79)</f>
        <v>0</v>
      </c>
      <c r="FA79" s="21">
        <f>AVERAGE(DR79:EC79)</f>
        <v>0</v>
      </c>
      <c r="FB79" s="21">
        <f>AVERAGE(ED79:EO79)</f>
        <v>0</v>
      </c>
      <c r="FD79" s="21">
        <f>M79</f>
        <v>10000000</v>
      </c>
      <c r="FE79" s="21">
        <f>Y79</f>
        <v>10000000</v>
      </c>
      <c r="FF79" s="21">
        <f>AK79</f>
        <v>0</v>
      </c>
      <c r="FG79" s="21">
        <f>AW79</f>
        <v>0</v>
      </c>
      <c r="FH79" s="21">
        <f>BI79</f>
        <v>0</v>
      </c>
      <c r="FI79" s="21">
        <f>BU79</f>
        <v>0</v>
      </c>
      <c r="FJ79" s="21">
        <f>CG79</f>
        <v>0</v>
      </c>
      <c r="FK79" s="21">
        <f>CS79</f>
        <v>0</v>
      </c>
      <c r="FL79" s="21">
        <f>DE79</f>
        <v>0</v>
      </c>
      <c r="FM79" s="21">
        <f>DQ79</f>
        <v>0</v>
      </c>
      <c r="FN79" s="21">
        <f>EC79</f>
        <v>0</v>
      </c>
      <c r="FO79" s="21">
        <f>EO79</f>
        <v>0</v>
      </c>
    </row>
    <row r="80" spans="1:173" ht="13.5" thickBot="1">
      <c r="A80" s="30" t="s">
        <v>30</v>
      </c>
      <c r="B80" s="32">
        <f t="shared" ref="B80:BM80" si="150">SUM(B78:B79)</f>
        <v>20000000</v>
      </c>
      <c r="C80" s="32">
        <f t="shared" si="150"/>
        <v>20000000</v>
      </c>
      <c r="D80" s="32">
        <f t="shared" si="150"/>
        <v>20000000</v>
      </c>
      <c r="E80" s="32">
        <f t="shared" si="150"/>
        <v>20000000</v>
      </c>
      <c r="F80" s="32">
        <f t="shared" si="150"/>
        <v>20000000</v>
      </c>
      <c r="G80" s="32">
        <f t="shared" si="150"/>
        <v>20000000</v>
      </c>
      <c r="H80" s="32">
        <f t="shared" si="150"/>
        <v>20000000</v>
      </c>
      <c r="I80" s="32">
        <f t="shared" si="150"/>
        <v>20000000</v>
      </c>
      <c r="J80" s="32">
        <f t="shared" si="150"/>
        <v>20000000</v>
      </c>
      <c r="K80" s="32">
        <f t="shared" si="150"/>
        <v>20000000</v>
      </c>
      <c r="L80" s="32">
        <f t="shared" si="150"/>
        <v>20000000</v>
      </c>
      <c r="M80" s="32">
        <f t="shared" si="150"/>
        <v>20000000</v>
      </c>
      <c r="N80" s="32">
        <f t="shared" si="150"/>
        <v>20000000</v>
      </c>
      <c r="O80" s="32">
        <f t="shared" si="150"/>
        <v>20000000</v>
      </c>
      <c r="P80" s="32">
        <f t="shared" si="150"/>
        <v>20000000</v>
      </c>
      <c r="Q80" s="32">
        <f t="shared" si="150"/>
        <v>20000000</v>
      </c>
      <c r="R80" s="32">
        <f t="shared" si="150"/>
        <v>20000000</v>
      </c>
      <c r="S80" s="32">
        <f t="shared" si="150"/>
        <v>20000000</v>
      </c>
      <c r="T80" s="32">
        <f t="shared" si="150"/>
        <v>20000000</v>
      </c>
      <c r="U80" s="32">
        <f t="shared" si="150"/>
        <v>20000000</v>
      </c>
      <c r="V80" s="32">
        <f t="shared" si="150"/>
        <v>20000000</v>
      </c>
      <c r="W80" s="32">
        <f t="shared" si="150"/>
        <v>20000000</v>
      </c>
      <c r="X80" s="32">
        <f t="shared" si="150"/>
        <v>20000000</v>
      </c>
      <c r="Y80" s="32">
        <f t="shared" si="150"/>
        <v>20000000</v>
      </c>
      <c r="Z80" s="32">
        <f t="shared" si="150"/>
        <v>20000000</v>
      </c>
      <c r="AA80" s="32">
        <f t="shared" si="150"/>
        <v>20000000</v>
      </c>
      <c r="AB80" s="32">
        <f t="shared" si="150"/>
        <v>20000000</v>
      </c>
      <c r="AC80" s="32">
        <f t="shared" si="150"/>
        <v>20000000</v>
      </c>
      <c r="AD80" s="32">
        <f t="shared" si="150"/>
        <v>20000000</v>
      </c>
      <c r="AE80" s="32">
        <f t="shared" si="150"/>
        <v>20000000</v>
      </c>
      <c r="AF80" s="32">
        <f t="shared" si="150"/>
        <v>10000000</v>
      </c>
      <c r="AG80" s="32">
        <f t="shared" si="150"/>
        <v>10000000</v>
      </c>
      <c r="AH80" s="32">
        <f t="shared" si="150"/>
        <v>10000000</v>
      </c>
      <c r="AI80" s="32">
        <f t="shared" si="150"/>
        <v>10000000</v>
      </c>
      <c r="AJ80" s="32">
        <f t="shared" si="150"/>
        <v>10000000</v>
      </c>
      <c r="AK80" s="32">
        <f t="shared" si="150"/>
        <v>10000000</v>
      </c>
      <c r="AL80" s="32">
        <f t="shared" si="150"/>
        <v>10000000</v>
      </c>
      <c r="AM80" s="32">
        <f t="shared" si="150"/>
        <v>10000000</v>
      </c>
      <c r="AN80" s="32">
        <f t="shared" si="150"/>
        <v>10000000</v>
      </c>
      <c r="AO80" s="32">
        <f t="shared" si="150"/>
        <v>10000000</v>
      </c>
      <c r="AP80" s="32">
        <f t="shared" si="150"/>
        <v>10000000</v>
      </c>
      <c r="AQ80" s="32">
        <f t="shared" si="150"/>
        <v>10000000</v>
      </c>
      <c r="AR80" s="32">
        <f t="shared" si="150"/>
        <v>10000000</v>
      </c>
      <c r="AS80" s="32">
        <f t="shared" si="150"/>
        <v>10000000</v>
      </c>
      <c r="AT80" s="32">
        <f t="shared" si="150"/>
        <v>10000000</v>
      </c>
      <c r="AU80" s="32">
        <f t="shared" si="150"/>
        <v>10000000</v>
      </c>
      <c r="AV80" s="32">
        <f t="shared" si="150"/>
        <v>10000000</v>
      </c>
      <c r="AW80" s="32">
        <f t="shared" si="150"/>
        <v>10000000</v>
      </c>
      <c r="AX80" s="32">
        <f t="shared" si="150"/>
        <v>10000000</v>
      </c>
      <c r="AY80" s="32">
        <f t="shared" si="150"/>
        <v>10000000</v>
      </c>
      <c r="AZ80" s="32">
        <f t="shared" si="150"/>
        <v>10000000</v>
      </c>
      <c r="BA80" s="32">
        <f t="shared" si="150"/>
        <v>10000000</v>
      </c>
      <c r="BB80" s="32">
        <f t="shared" si="150"/>
        <v>10000000</v>
      </c>
      <c r="BC80" s="32">
        <f t="shared" si="150"/>
        <v>10000000</v>
      </c>
      <c r="BD80" s="32">
        <f t="shared" si="150"/>
        <v>10000000</v>
      </c>
      <c r="BE80" s="32">
        <f t="shared" si="150"/>
        <v>10000000</v>
      </c>
      <c r="BF80" s="32">
        <f t="shared" si="150"/>
        <v>10000000</v>
      </c>
      <c r="BG80" s="32">
        <f t="shared" si="150"/>
        <v>10000000</v>
      </c>
      <c r="BH80" s="32">
        <f t="shared" si="150"/>
        <v>10000000</v>
      </c>
      <c r="BI80" s="32">
        <f t="shared" si="150"/>
        <v>10000000</v>
      </c>
      <c r="BJ80" s="32">
        <f t="shared" si="150"/>
        <v>10000000</v>
      </c>
      <c r="BK80" s="32">
        <f t="shared" si="150"/>
        <v>10000000</v>
      </c>
      <c r="BL80" s="32">
        <f t="shared" si="150"/>
        <v>10000000</v>
      </c>
      <c r="BM80" s="32">
        <f t="shared" si="150"/>
        <v>10000000</v>
      </c>
      <c r="BN80" s="32">
        <f t="shared" ref="BN80:DY80" si="151">SUM(BN78:BN79)</f>
        <v>10000000</v>
      </c>
      <c r="BO80" s="32">
        <f t="shared" si="151"/>
        <v>10000000</v>
      </c>
      <c r="BP80" s="32">
        <f t="shared" si="151"/>
        <v>10000000</v>
      </c>
      <c r="BQ80" s="32">
        <f t="shared" si="151"/>
        <v>10000000</v>
      </c>
      <c r="BR80" s="32">
        <f t="shared" si="151"/>
        <v>10000000</v>
      </c>
      <c r="BS80" s="32">
        <f t="shared" si="151"/>
        <v>10000000</v>
      </c>
      <c r="BT80" s="32">
        <f t="shared" si="151"/>
        <v>10000000</v>
      </c>
      <c r="BU80" s="32">
        <f t="shared" si="151"/>
        <v>10000000</v>
      </c>
      <c r="BV80" s="32">
        <f t="shared" si="151"/>
        <v>10000000</v>
      </c>
      <c r="BW80" s="32">
        <f t="shared" si="151"/>
        <v>10000000</v>
      </c>
      <c r="BX80" s="32">
        <f t="shared" si="151"/>
        <v>10000000</v>
      </c>
      <c r="BY80" s="32">
        <f t="shared" si="151"/>
        <v>10000000</v>
      </c>
      <c r="BZ80" s="32">
        <f t="shared" si="151"/>
        <v>10000000</v>
      </c>
      <c r="CA80" s="32">
        <f t="shared" si="151"/>
        <v>10000000</v>
      </c>
      <c r="CB80" s="32">
        <f t="shared" si="151"/>
        <v>10000000</v>
      </c>
      <c r="CC80" s="32">
        <f t="shared" si="151"/>
        <v>10000000</v>
      </c>
      <c r="CD80" s="32">
        <f t="shared" si="151"/>
        <v>10000000</v>
      </c>
      <c r="CE80" s="32">
        <f t="shared" si="151"/>
        <v>10000000</v>
      </c>
      <c r="CF80" s="32">
        <f t="shared" si="151"/>
        <v>10000000</v>
      </c>
      <c r="CG80" s="32">
        <f t="shared" si="151"/>
        <v>10000000</v>
      </c>
      <c r="CH80" s="32">
        <f t="shared" si="151"/>
        <v>10000000</v>
      </c>
      <c r="CI80" s="32">
        <f t="shared" si="151"/>
        <v>10000000</v>
      </c>
      <c r="CJ80" s="32">
        <f t="shared" si="151"/>
        <v>10000000</v>
      </c>
      <c r="CK80" s="32">
        <f t="shared" si="151"/>
        <v>10000000</v>
      </c>
      <c r="CL80" s="32">
        <f t="shared" si="151"/>
        <v>10000000</v>
      </c>
      <c r="CM80" s="32">
        <f t="shared" si="151"/>
        <v>10000000</v>
      </c>
      <c r="CN80" s="32">
        <f t="shared" si="151"/>
        <v>10000000</v>
      </c>
      <c r="CO80" s="32">
        <f t="shared" si="151"/>
        <v>10000000</v>
      </c>
      <c r="CP80" s="32">
        <f t="shared" si="151"/>
        <v>10000000</v>
      </c>
      <c r="CQ80" s="32">
        <f t="shared" si="151"/>
        <v>10000000</v>
      </c>
      <c r="CR80" s="32">
        <f t="shared" si="151"/>
        <v>10000000</v>
      </c>
      <c r="CS80" s="32">
        <f t="shared" si="151"/>
        <v>10000000</v>
      </c>
      <c r="CT80" s="32">
        <f t="shared" si="151"/>
        <v>10000000</v>
      </c>
      <c r="CU80" s="32">
        <f t="shared" si="151"/>
        <v>10000000</v>
      </c>
      <c r="CV80" s="32">
        <f t="shared" si="151"/>
        <v>10000000</v>
      </c>
      <c r="CW80" s="32">
        <f t="shared" si="151"/>
        <v>10000000</v>
      </c>
      <c r="CX80" s="32">
        <f t="shared" si="151"/>
        <v>10000000</v>
      </c>
      <c r="CY80" s="32">
        <f t="shared" si="151"/>
        <v>10000000</v>
      </c>
      <c r="CZ80" s="32">
        <f t="shared" si="151"/>
        <v>10000000</v>
      </c>
      <c r="DA80" s="32">
        <f t="shared" si="151"/>
        <v>10000000</v>
      </c>
      <c r="DB80" s="32">
        <f t="shared" si="151"/>
        <v>10000000</v>
      </c>
      <c r="DC80" s="32">
        <f t="shared" si="151"/>
        <v>10000000</v>
      </c>
      <c r="DD80" s="32">
        <f t="shared" si="151"/>
        <v>10000000</v>
      </c>
      <c r="DE80" s="32">
        <f t="shared" si="151"/>
        <v>10000000</v>
      </c>
      <c r="DF80" s="32">
        <f t="shared" si="151"/>
        <v>10000000</v>
      </c>
      <c r="DG80" s="32">
        <f t="shared" si="151"/>
        <v>10000000</v>
      </c>
      <c r="DH80" s="32">
        <f t="shared" si="151"/>
        <v>10000000</v>
      </c>
      <c r="DI80" s="32">
        <f t="shared" si="151"/>
        <v>10000000</v>
      </c>
      <c r="DJ80" s="32">
        <f t="shared" si="151"/>
        <v>10000000</v>
      </c>
      <c r="DK80" s="32">
        <f t="shared" si="151"/>
        <v>10000000</v>
      </c>
      <c r="DL80" s="32">
        <f t="shared" si="151"/>
        <v>10000000</v>
      </c>
      <c r="DM80" s="32">
        <f t="shared" si="151"/>
        <v>10000000</v>
      </c>
      <c r="DN80" s="32">
        <f t="shared" si="151"/>
        <v>10000000</v>
      </c>
      <c r="DO80" s="32">
        <f t="shared" si="151"/>
        <v>10000000</v>
      </c>
      <c r="DP80" s="32">
        <f t="shared" si="151"/>
        <v>10000000</v>
      </c>
      <c r="DQ80" s="32">
        <f t="shared" si="151"/>
        <v>10000000</v>
      </c>
      <c r="DR80" s="32">
        <f t="shared" si="151"/>
        <v>10000000</v>
      </c>
      <c r="DS80" s="32">
        <f t="shared" si="151"/>
        <v>10000000</v>
      </c>
      <c r="DT80" s="32">
        <f t="shared" si="151"/>
        <v>10000000</v>
      </c>
      <c r="DU80" s="32">
        <f t="shared" si="151"/>
        <v>10000000</v>
      </c>
      <c r="DV80" s="32">
        <f t="shared" si="151"/>
        <v>10000000</v>
      </c>
      <c r="DW80" s="32">
        <f t="shared" si="151"/>
        <v>10000000</v>
      </c>
      <c r="DX80" s="32">
        <f t="shared" si="151"/>
        <v>10000000</v>
      </c>
      <c r="DY80" s="32">
        <f t="shared" si="151"/>
        <v>10000000</v>
      </c>
      <c r="DZ80" s="32">
        <f t="shared" ref="DZ80:EO80" si="152">SUM(DZ78:DZ79)</f>
        <v>10000000</v>
      </c>
      <c r="EA80" s="32">
        <f t="shared" si="152"/>
        <v>10000000</v>
      </c>
      <c r="EB80" s="32">
        <f t="shared" si="152"/>
        <v>10000000</v>
      </c>
      <c r="EC80" s="32">
        <f t="shared" si="152"/>
        <v>10000000</v>
      </c>
      <c r="ED80" s="32">
        <f t="shared" si="152"/>
        <v>10000000</v>
      </c>
      <c r="EE80" s="32">
        <f t="shared" si="152"/>
        <v>10000000</v>
      </c>
      <c r="EF80" s="32">
        <f t="shared" si="152"/>
        <v>10000000</v>
      </c>
      <c r="EG80" s="32">
        <f t="shared" si="152"/>
        <v>10000000</v>
      </c>
      <c r="EH80" s="32">
        <f t="shared" si="152"/>
        <v>10000000</v>
      </c>
      <c r="EI80" s="32">
        <f t="shared" si="152"/>
        <v>10000000</v>
      </c>
      <c r="EJ80" s="32">
        <f t="shared" si="152"/>
        <v>10000000</v>
      </c>
      <c r="EK80" s="32">
        <f t="shared" si="152"/>
        <v>10000000</v>
      </c>
      <c r="EL80" s="32">
        <f t="shared" si="152"/>
        <v>10000000</v>
      </c>
      <c r="EM80" s="32">
        <f t="shared" si="152"/>
        <v>10000000</v>
      </c>
      <c r="EN80" s="32">
        <f t="shared" si="152"/>
        <v>10000000</v>
      </c>
      <c r="EO80" s="32">
        <f t="shared" si="152"/>
        <v>10000000</v>
      </c>
      <c r="EP80" s="32"/>
      <c r="EQ80" s="33">
        <f t="shared" ref="EQ80:EX80" si="153">SUM(EQ78:EQ79)</f>
        <v>20000000</v>
      </c>
      <c r="ER80" s="33">
        <f t="shared" si="153"/>
        <v>20000000</v>
      </c>
      <c r="ES80" s="33">
        <f t="shared" si="153"/>
        <v>15000000</v>
      </c>
      <c r="ET80" s="33">
        <f t="shared" si="153"/>
        <v>10000000</v>
      </c>
      <c r="EU80" s="33">
        <f t="shared" si="153"/>
        <v>10000000</v>
      </c>
      <c r="EV80" s="33">
        <f t="shared" si="153"/>
        <v>10000000</v>
      </c>
      <c r="EW80" s="33">
        <f t="shared" si="153"/>
        <v>10000000</v>
      </c>
      <c r="EX80" s="33">
        <f t="shared" si="153"/>
        <v>10000000</v>
      </c>
      <c r="EY80" s="33">
        <f>SUM(EY78:EY79)</f>
        <v>10000000</v>
      </c>
      <c r="EZ80" s="33">
        <f>SUM(EZ78:EZ79)</f>
        <v>10000000</v>
      </c>
      <c r="FA80" s="33">
        <f>SUM(FA78:FA79)</f>
        <v>10000000</v>
      </c>
      <c r="FB80" s="33">
        <f>SUM(FB78:FB79)</f>
        <v>10000000</v>
      </c>
      <c r="FD80" s="32">
        <f t="shared" ref="FD80:FK80" si="154">SUM(FD78:FD79)</f>
        <v>20000000</v>
      </c>
      <c r="FE80" s="32">
        <f t="shared" si="154"/>
        <v>20000000</v>
      </c>
      <c r="FF80" s="32">
        <f t="shared" si="154"/>
        <v>10000000</v>
      </c>
      <c r="FG80" s="32">
        <f t="shared" si="154"/>
        <v>10000000</v>
      </c>
      <c r="FH80" s="32">
        <f t="shared" si="154"/>
        <v>10000000</v>
      </c>
      <c r="FI80" s="32">
        <f t="shared" si="154"/>
        <v>10000000</v>
      </c>
      <c r="FJ80" s="32">
        <f t="shared" si="154"/>
        <v>10000000</v>
      </c>
      <c r="FK80" s="32">
        <f t="shared" si="154"/>
        <v>10000000</v>
      </c>
      <c r="FL80" s="32">
        <f>SUM(FL78:FL79)</f>
        <v>10000000</v>
      </c>
      <c r="FM80" s="32">
        <f>SUM(FM78:FM79)</f>
        <v>10000000</v>
      </c>
      <c r="FN80" s="32">
        <f>SUM(FN78:FN79)</f>
        <v>10000000</v>
      </c>
      <c r="FO80" s="32">
        <f>SUM(FO78:FO79)</f>
        <v>10000000</v>
      </c>
    </row>
    <row r="81" spans="1:171" ht="13.5" thickTop="1">
      <c r="A81" s="30"/>
      <c r="B81" s="2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7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7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F81" s="8"/>
      <c r="FG81" s="8"/>
      <c r="FH81" s="8"/>
      <c r="FI81" s="8"/>
      <c r="FJ81" s="8"/>
      <c r="FK81" s="8"/>
      <c r="FL81" s="8"/>
      <c r="FM81" s="8"/>
      <c r="FN81" s="8"/>
      <c r="FO81" s="8"/>
    </row>
    <row r="82" spans="1:171" ht="13.5" thickBot="1">
      <c r="A82" s="3" t="s">
        <v>34</v>
      </c>
      <c r="B82" s="24">
        <f>+B75+B80</f>
        <v>2122303308</v>
      </c>
      <c r="C82" s="24">
        <f t="shared" ref="C82:BN82" si="155">+C75+C80</f>
        <v>2122303308</v>
      </c>
      <c r="D82" s="24">
        <f t="shared" si="155"/>
        <v>2122303308</v>
      </c>
      <c r="E82" s="24">
        <f t="shared" si="155"/>
        <v>2122303308</v>
      </c>
      <c r="F82" s="24">
        <f t="shared" si="155"/>
        <v>2122303308</v>
      </c>
      <c r="G82" s="24">
        <f t="shared" si="155"/>
        <v>2572303308</v>
      </c>
      <c r="H82" s="24">
        <f t="shared" si="155"/>
        <v>2572303308</v>
      </c>
      <c r="I82" s="24">
        <f t="shared" si="155"/>
        <v>2172303308</v>
      </c>
      <c r="J82" s="24">
        <f t="shared" si="155"/>
        <v>2172303308</v>
      </c>
      <c r="K82" s="24">
        <f t="shared" si="155"/>
        <v>2172303308</v>
      </c>
      <c r="L82" s="24">
        <f t="shared" si="155"/>
        <v>2172303308</v>
      </c>
      <c r="M82" s="24">
        <f t="shared" si="155"/>
        <v>2172303308</v>
      </c>
      <c r="N82" s="24">
        <f t="shared" si="155"/>
        <v>2172303308</v>
      </c>
      <c r="O82" s="24">
        <f t="shared" si="155"/>
        <v>2172303308</v>
      </c>
      <c r="P82" s="24">
        <f t="shared" si="155"/>
        <v>2172303308</v>
      </c>
      <c r="Q82" s="24">
        <f t="shared" si="155"/>
        <v>2172303308</v>
      </c>
      <c r="R82" s="24">
        <f t="shared" si="155"/>
        <v>2172303308</v>
      </c>
      <c r="S82" s="24">
        <f t="shared" si="155"/>
        <v>2172303308</v>
      </c>
      <c r="T82" s="24">
        <f t="shared" si="155"/>
        <v>2172303308</v>
      </c>
      <c r="U82" s="24">
        <f t="shared" si="155"/>
        <v>2172303308</v>
      </c>
      <c r="V82" s="24">
        <f t="shared" si="155"/>
        <v>2172303308</v>
      </c>
      <c r="W82" s="24">
        <f t="shared" si="155"/>
        <v>2172303308</v>
      </c>
      <c r="X82" s="24">
        <f t="shared" si="155"/>
        <v>2172303308</v>
      </c>
      <c r="Y82" s="24">
        <f t="shared" si="155"/>
        <v>2172303308</v>
      </c>
      <c r="Z82" s="24">
        <f t="shared" si="155"/>
        <v>2172303308</v>
      </c>
      <c r="AA82" s="24">
        <f t="shared" si="155"/>
        <v>2172303308</v>
      </c>
      <c r="AB82" s="24">
        <f t="shared" si="155"/>
        <v>2172303308</v>
      </c>
      <c r="AC82" s="24">
        <f t="shared" si="155"/>
        <v>2172303308</v>
      </c>
      <c r="AD82" s="24">
        <f t="shared" si="155"/>
        <v>2172303308</v>
      </c>
      <c r="AE82" s="24">
        <f t="shared" si="155"/>
        <v>2172303308</v>
      </c>
      <c r="AF82" s="24">
        <f t="shared" si="155"/>
        <v>2162303308</v>
      </c>
      <c r="AG82" s="24">
        <f t="shared" si="155"/>
        <v>1812303308</v>
      </c>
      <c r="AH82" s="24">
        <f t="shared" si="155"/>
        <v>2212303308</v>
      </c>
      <c r="AI82" s="24">
        <f t="shared" si="155"/>
        <v>2212303308</v>
      </c>
      <c r="AJ82" s="24">
        <f t="shared" si="155"/>
        <v>2212303308</v>
      </c>
      <c r="AK82" s="24">
        <f t="shared" si="155"/>
        <v>2212303308</v>
      </c>
      <c r="AL82" s="24">
        <f t="shared" si="155"/>
        <v>2212303308</v>
      </c>
      <c r="AM82" s="24">
        <f t="shared" si="155"/>
        <v>2212303308</v>
      </c>
      <c r="AN82" s="24">
        <f t="shared" si="155"/>
        <v>2210000000</v>
      </c>
      <c r="AO82" s="24">
        <f t="shared" si="155"/>
        <v>2210000000</v>
      </c>
      <c r="AP82" s="24">
        <f t="shared" si="155"/>
        <v>2210000000</v>
      </c>
      <c r="AQ82" s="24">
        <f t="shared" si="155"/>
        <v>2210000000</v>
      </c>
      <c r="AR82" s="24">
        <f t="shared" si="155"/>
        <v>2210000000</v>
      </c>
      <c r="AS82" s="24">
        <f t="shared" si="155"/>
        <v>2210000000</v>
      </c>
      <c r="AT82" s="24">
        <f t="shared" si="155"/>
        <v>2210000000</v>
      </c>
      <c r="AU82" s="24">
        <f t="shared" si="155"/>
        <v>2210000000</v>
      </c>
      <c r="AV82" s="24">
        <f t="shared" si="155"/>
        <v>1960000000</v>
      </c>
      <c r="AW82" s="24">
        <f t="shared" si="155"/>
        <v>1960000000</v>
      </c>
      <c r="AX82" s="24">
        <f t="shared" si="155"/>
        <v>1960000000</v>
      </c>
      <c r="AY82" s="24">
        <f t="shared" si="155"/>
        <v>1960000000</v>
      </c>
      <c r="AZ82" s="24">
        <f t="shared" si="155"/>
        <v>1960000000</v>
      </c>
      <c r="BA82" s="24">
        <f t="shared" si="155"/>
        <v>1960000000</v>
      </c>
      <c r="BB82" s="24">
        <f t="shared" si="155"/>
        <v>1960000000</v>
      </c>
      <c r="BC82" s="24">
        <f t="shared" si="155"/>
        <v>1960000000</v>
      </c>
      <c r="BD82" s="24">
        <f t="shared" si="155"/>
        <v>1960000000</v>
      </c>
      <c r="BE82" s="24">
        <f t="shared" si="155"/>
        <v>1960000000</v>
      </c>
      <c r="BF82" s="24">
        <f t="shared" si="155"/>
        <v>1960000000</v>
      </c>
      <c r="BG82" s="24">
        <f t="shared" si="155"/>
        <v>1960000000</v>
      </c>
      <c r="BH82" s="24">
        <f t="shared" si="155"/>
        <v>1960000000</v>
      </c>
      <c r="BI82" s="24">
        <f t="shared" si="155"/>
        <v>1960000000</v>
      </c>
      <c r="BJ82" s="24">
        <f t="shared" si="155"/>
        <v>1960000000</v>
      </c>
      <c r="BK82" s="24">
        <f t="shared" si="155"/>
        <v>1960000000</v>
      </c>
      <c r="BL82" s="24">
        <f t="shared" si="155"/>
        <v>1960000000</v>
      </c>
      <c r="BM82" s="24">
        <f t="shared" si="155"/>
        <v>1960000000</v>
      </c>
      <c r="BN82" s="24">
        <f t="shared" si="155"/>
        <v>1960000000</v>
      </c>
      <c r="BO82" s="24">
        <f t="shared" ref="BO82:DZ82" si="156">+BO75+BO80</f>
        <v>1960000000</v>
      </c>
      <c r="BP82" s="24">
        <f t="shared" si="156"/>
        <v>1960000000</v>
      </c>
      <c r="BQ82" s="24">
        <f t="shared" si="156"/>
        <v>1960000000</v>
      </c>
      <c r="BR82" s="24">
        <f t="shared" si="156"/>
        <v>1960000000</v>
      </c>
      <c r="BS82" s="24">
        <f t="shared" si="156"/>
        <v>1960000000</v>
      </c>
      <c r="BT82" s="24">
        <f t="shared" si="156"/>
        <v>1960000000</v>
      </c>
      <c r="BU82" s="24">
        <f t="shared" si="156"/>
        <v>1960000000</v>
      </c>
      <c r="BV82" s="24">
        <f t="shared" si="156"/>
        <v>1460000000</v>
      </c>
      <c r="BW82" s="24">
        <f t="shared" si="156"/>
        <v>1460000000</v>
      </c>
      <c r="BX82" s="24">
        <f t="shared" si="156"/>
        <v>1460000000</v>
      </c>
      <c r="BY82" s="24">
        <f t="shared" si="156"/>
        <v>1460000000</v>
      </c>
      <c r="BZ82" s="24">
        <f t="shared" si="156"/>
        <v>1460000000</v>
      </c>
      <c r="CA82" s="24">
        <f t="shared" si="156"/>
        <v>1460000000</v>
      </c>
      <c r="CB82" s="24">
        <f t="shared" si="156"/>
        <v>1460000000</v>
      </c>
      <c r="CC82" s="24">
        <f t="shared" si="156"/>
        <v>1460000000</v>
      </c>
      <c r="CD82" s="24">
        <f t="shared" si="156"/>
        <v>1460000000</v>
      </c>
      <c r="CE82" s="24">
        <f t="shared" si="156"/>
        <v>1460000000</v>
      </c>
      <c r="CF82" s="24">
        <f t="shared" si="156"/>
        <v>1460000000</v>
      </c>
      <c r="CG82" s="24">
        <f t="shared" si="156"/>
        <v>1460000000</v>
      </c>
      <c r="CH82" s="24">
        <f t="shared" si="156"/>
        <v>1460000000</v>
      </c>
      <c r="CI82" s="24">
        <f t="shared" si="156"/>
        <v>1460000000</v>
      </c>
      <c r="CJ82" s="24">
        <f t="shared" si="156"/>
        <v>1460000000</v>
      </c>
      <c r="CK82" s="24">
        <f t="shared" si="156"/>
        <v>1460000000</v>
      </c>
      <c r="CL82" s="24">
        <f t="shared" si="156"/>
        <v>1460000000</v>
      </c>
      <c r="CM82" s="24">
        <f t="shared" si="156"/>
        <v>1460000000</v>
      </c>
      <c r="CN82" s="24">
        <f t="shared" si="156"/>
        <v>1460000000</v>
      </c>
      <c r="CO82" s="24">
        <f t="shared" si="156"/>
        <v>1460000000</v>
      </c>
      <c r="CP82" s="24">
        <f t="shared" si="156"/>
        <v>1460000000</v>
      </c>
      <c r="CQ82" s="24">
        <f t="shared" si="156"/>
        <v>1460000000</v>
      </c>
      <c r="CR82" s="24">
        <f t="shared" si="156"/>
        <v>1460000000</v>
      </c>
      <c r="CS82" s="24">
        <f t="shared" si="156"/>
        <v>1460000000</v>
      </c>
      <c r="CT82" s="24">
        <f t="shared" si="156"/>
        <v>1460000000</v>
      </c>
      <c r="CU82" s="24">
        <f t="shared" si="156"/>
        <v>1460000000</v>
      </c>
      <c r="CV82" s="24">
        <f t="shared" si="156"/>
        <v>1460000000</v>
      </c>
      <c r="CW82" s="24">
        <f t="shared" si="156"/>
        <v>1460000000</v>
      </c>
      <c r="CX82" s="24">
        <f t="shared" si="156"/>
        <v>1460000000</v>
      </c>
      <c r="CY82" s="24">
        <f t="shared" si="156"/>
        <v>1460000000</v>
      </c>
      <c r="CZ82" s="24">
        <f t="shared" si="156"/>
        <v>1460000000</v>
      </c>
      <c r="DA82" s="24">
        <f t="shared" si="156"/>
        <v>1460000000</v>
      </c>
      <c r="DB82" s="24">
        <f t="shared" si="156"/>
        <v>1210000000</v>
      </c>
      <c r="DC82" s="24">
        <f t="shared" si="156"/>
        <v>1210000000</v>
      </c>
      <c r="DD82" s="24">
        <f t="shared" si="156"/>
        <v>1210000000</v>
      </c>
      <c r="DE82" s="24">
        <f t="shared" si="156"/>
        <v>1210000000</v>
      </c>
      <c r="DF82" s="24">
        <f t="shared" si="156"/>
        <v>1210000000</v>
      </c>
      <c r="DG82" s="24">
        <f t="shared" si="156"/>
        <v>1210000000</v>
      </c>
      <c r="DH82" s="24">
        <f t="shared" si="156"/>
        <v>1210000000</v>
      </c>
      <c r="DI82" s="24">
        <f t="shared" si="156"/>
        <v>1210000000</v>
      </c>
      <c r="DJ82" s="24">
        <f t="shared" si="156"/>
        <v>1210000000</v>
      </c>
      <c r="DK82" s="24">
        <f t="shared" si="156"/>
        <v>1210000000</v>
      </c>
      <c r="DL82" s="24">
        <f t="shared" si="156"/>
        <v>1210000000</v>
      </c>
      <c r="DM82" s="24">
        <f t="shared" si="156"/>
        <v>1210000000</v>
      </c>
      <c r="DN82" s="24">
        <f t="shared" si="156"/>
        <v>1210000000</v>
      </c>
      <c r="DO82" s="24">
        <f t="shared" si="156"/>
        <v>1210000000</v>
      </c>
      <c r="DP82" s="24">
        <f t="shared" si="156"/>
        <v>1210000000</v>
      </c>
      <c r="DQ82" s="24">
        <f t="shared" si="156"/>
        <v>1210000000</v>
      </c>
      <c r="DR82" s="24">
        <f t="shared" si="156"/>
        <v>1210000000</v>
      </c>
      <c r="DS82" s="24">
        <f t="shared" si="156"/>
        <v>1210000000</v>
      </c>
      <c r="DT82" s="24">
        <f t="shared" si="156"/>
        <v>1210000000</v>
      </c>
      <c r="DU82" s="24">
        <f t="shared" si="156"/>
        <v>1210000000</v>
      </c>
      <c r="DV82" s="24">
        <f t="shared" si="156"/>
        <v>1210000000</v>
      </c>
      <c r="DW82" s="24">
        <f t="shared" si="156"/>
        <v>760000000</v>
      </c>
      <c r="DX82" s="24">
        <f t="shared" si="156"/>
        <v>760000000</v>
      </c>
      <c r="DY82" s="24">
        <f t="shared" si="156"/>
        <v>760000000</v>
      </c>
      <c r="DZ82" s="24">
        <f t="shared" si="156"/>
        <v>760000000</v>
      </c>
      <c r="EA82" s="24">
        <f t="shared" ref="EA82:EO82" si="157">+EA75+EA80</f>
        <v>760000000</v>
      </c>
      <c r="EB82" s="24">
        <f t="shared" si="157"/>
        <v>760000000</v>
      </c>
      <c r="EC82" s="24">
        <f t="shared" si="157"/>
        <v>760000000</v>
      </c>
      <c r="ED82" s="24">
        <f t="shared" si="157"/>
        <v>760000000</v>
      </c>
      <c r="EE82" s="24">
        <f t="shared" si="157"/>
        <v>760000000</v>
      </c>
      <c r="EF82" s="24">
        <f t="shared" si="157"/>
        <v>760000000</v>
      </c>
      <c r="EG82" s="24">
        <f t="shared" si="157"/>
        <v>760000000</v>
      </c>
      <c r="EH82" s="24">
        <f t="shared" si="157"/>
        <v>760000000</v>
      </c>
      <c r="EI82" s="24">
        <f t="shared" si="157"/>
        <v>760000000</v>
      </c>
      <c r="EJ82" s="24">
        <f t="shared" si="157"/>
        <v>760000000</v>
      </c>
      <c r="EK82" s="24">
        <f t="shared" si="157"/>
        <v>760000000</v>
      </c>
      <c r="EL82" s="24">
        <f t="shared" si="157"/>
        <v>760000000</v>
      </c>
      <c r="EM82" s="24">
        <f t="shared" si="157"/>
        <v>760000000</v>
      </c>
      <c r="EN82" s="24">
        <f t="shared" si="157"/>
        <v>760000000</v>
      </c>
      <c r="EO82" s="24">
        <f t="shared" si="157"/>
        <v>760000000</v>
      </c>
      <c r="EP82" s="24"/>
      <c r="EQ82" s="25">
        <f t="shared" ref="EQ82:FB82" si="158">+EQ75+EQ80</f>
        <v>2218136641.333333</v>
      </c>
      <c r="ER82" s="25">
        <f t="shared" si="158"/>
        <v>2172303308</v>
      </c>
      <c r="ES82" s="25">
        <f t="shared" si="158"/>
        <v>2421469974.6666665</v>
      </c>
      <c r="ET82" s="25">
        <f t="shared" si="158"/>
        <v>2168717218</v>
      </c>
      <c r="EU82" s="25">
        <f t="shared" si="158"/>
        <v>1960000000</v>
      </c>
      <c r="EV82" s="25">
        <f t="shared" si="158"/>
        <v>1960000000</v>
      </c>
      <c r="EW82" s="25">
        <f t="shared" si="158"/>
        <v>1460000000</v>
      </c>
      <c r="EX82" s="25">
        <f t="shared" si="158"/>
        <v>1460000000</v>
      </c>
      <c r="EY82" s="25">
        <f t="shared" si="158"/>
        <v>1376666666.6666665</v>
      </c>
      <c r="EZ82" s="25">
        <f t="shared" si="158"/>
        <v>1210000000</v>
      </c>
      <c r="FA82" s="25">
        <f t="shared" si="158"/>
        <v>947500000</v>
      </c>
      <c r="FB82" s="25">
        <f t="shared" si="158"/>
        <v>760000000</v>
      </c>
      <c r="FD82" s="24">
        <f>+FD75+FD80</f>
        <v>2172303308</v>
      </c>
      <c r="FE82" s="24">
        <f t="shared" ref="FE82:FK82" si="159">+FE75+FE80</f>
        <v>2172303308</v>
      </c>
      <c r="FF82" s="24">
        <f t="shared" si="159"/>
        <v>2212303308</v>
      </c>
      <c r="FG82" s="24">
        <f t="shared" si="159"/>
        <v>1960000000</v>
      </c>
      <c r="FH82" s="24">
        <f t="shared" si="159"/>
        <v>1960000000</v>
      </c>
      <c r="FI82" s="24">
        <f t="shared" si="159"/>
        <v>1960000000</v>
      </c>
      <c r="FJ82" s="24">
        <f t="shared" si="159"/>
        <v>1460000000</v>
      </c>
      <c r="FK82" s="24">
        <f t="shared" si="159"/>
        <v>1460000000</v>
      </c>
      <c r="FL82" s="24">
        <f>+FL75+FL80</f>
        <v>1210000000</v>
      </c>
      <c r="FM82" s="24">
        <f>+FM75+FM80</f>
        <v>1210000000</v>
      </c>
      <c r="FN82" s="24">
        <f>+FN75+FN80</f>
        <v>760000000</v>
      </c>
      <c r="FO82" s="24">
        <f>+FO75+FO80</f>
        <v>760000000</v>
      </c>
    </row>
    <row r="83" spans="1:171" ht="13.5" thickTop="1">
      <c r="B83" s="2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7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F83" s="8"/>
      <c r="FG83" s="8"/>
      <c r="FH83" s="8"/>
      <c r="FI83" s="8"/>
      <c r="FJ83" s="8"/>
      <c r="FK83" s="8"/>
      <c r="FL83" s="8"/>
      <c r="FM83" s="8"/>
      <c r="FN83" s="8"/>
      <c r="FO83" s="8"/>
    </row>
    <row r="84" spans="1:171">
      <c r="A84" s="37" t="s">
        <v>35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40">
        <v>0</v>
      </c>
      <c r="AN84" s="40">
        <v>0</v>
      </c>
      <c r="AO84" s="40">
        <v>0</v>
      </c>
      <c r="AP84" s="40">
        <v>0</v>
      </c>
      <c r="AQ84" s="40">
        <v>0</v>
      </c>
      <c r="AR84" s="40">
        <v>0</v>
      </c>
      <c r="AS84" s="40">
        <v>0</v>
      </c>
      <c r="AT84" s="40">
        <v>0</v>
      </c>
      <c r="AU84" s="40">
        <v>0</v>
      </c>
      <c r="AV84" s="40">
        <v>0</v>
      </c>
      <c r="AW84" s="40">
        <v>0</v>
      </c>
      <c r="AX84" s="40">
        <v>0</v>
      </c>
      <c r="AY84" s="40">
        <v>0</v>
      </c>
      <c r="AZ84" s="40">
        <v>0</v>
      </c>
      <c r="BA84" s="40">
        <v>500000000</v>
      </c>
      <c r="BB84" s="40">
        <v>500000000</v>
      </c>
      <c r="BC84" s="40">
        <v>500000000</v>
      </c>
      <c r="BD84" s="40">
        <v>500000000</v>
      </c>
      <c r="BE84" s="40">
        <v>500000000</v>
      </c>
      <c r="BF84" s="40">
        <v>500000000</v>
      </c>
      <c r="BG84" s="40">
        <v>500000000</v>
      </c>
      <c r="BH84" s="40">
        <v>500000000</v>
      </c>
      <c r="BI84" s="40">
        <v>500000000</v>
      </c>
      <c r="BJ84" s="40">
        <v>500000000</v>
      </c>
      <c r="BK84" s="40">
        <v>500000000</v>
      </c>
      <c r="BL84" s="40">
        <v>500000000</v>
      </c>
      <c r="BM84" s="40">
        <v>500000000</v>
      </c>
      <c r="BN84" s="40">
        <v>500000000</v>
      </c>
      <c r="BO84" s="40">
        <v>500000000</v>
      </c>
      <c r="BP84" s="40">
        <v>500000000</v>
      </c>
      <c r="BQ84" s="40">
        <v>500000000</v>
      </c>
      <c r="BR84" s="40">
        <v>500000000</v>
      </c>
      <c r="BS84" s="40">
        <v>500000000</v>
      </c>
      <c r="BT84" s="40">
        <v>500000000</v>
      </c>
      <c r="BU84" s="40">
        <v>500000000</v>
      </c>
      <c r="BV84" s="40">
        <v>1000000000</v>
      </c>
      <c r="BW84" s="40">
        <v>1000000000</v>
      </c>
      <c r="BX84" s="40">
        <v>1000000000</v>
      </c>
      <c r="BY84" s="40">
        <v>1000000000</v>
      </c>
      <c r="BZ84" s="40">
        <v>1000000000</v>
      </c>
      <c r="CA84" s="40">
        <v>1000000000</v>
      </c>
      <c r="CB84" s="40">
        <v>1000000000</v>
      </c>
      <c r="CC84" s="40">
        <v>1000000000</v>
      </c>
      <c r="CD84" s="40">
        <v>1000000000</v>
      </c>
      <c r="CE84" s="40">
        <v>1000000000</v>
      </c>
      <c r="CF84" s="40">
        <v>1000000000</v>
      </c>
      <c r="CG84" s="40">
        <v>1000000000</v>
      </c>
      <c r="CH84" s="40">
        <v>1000000000</v>
      </c>
      <c r="CI84" s="40">
        <v>1000000000</v>
      </c>
      <c r="CJ84" s="40">
        <v>1000000000</v>
      </c>
      <c r="CK84" s="40">
        <v>1000000000</v>
      </c>
      <c r="CL84" s="40">
        <v>1000000000</v>
      </c>
      <c r="CM84" s="40">
        <v>1000000000</v>
      </c>
      <c r="CN84" s="40">
        <v>1000000000</v>
      </c>
      <c r="CO84" s="40">
        <v>1000000000</v>
      </c>
      <c r="CP84" s="40">
        <v>1000000000</v>
      </c>
      <c r="CQ84" s="40">
        <v>1000000000</v>
      </c>
      <c r="CR84" s="40">
        <v>1000000000</v>
      </c>
      <c r="CS84" s="40">
        <v>1000000000</v>
      </c>
      <c r="CT84" s="40">
        <v>1000000000</v>
      </c>
      <c r="CU84" s="40">
        <v>1000000000</v>
      </c>
      <c r="CV84" s="40">
        <v>1000000000</v>
      </c>
      <c r="CW84" s="40">
        <v>1000000000</v>
      </c>
      <c r="CX84" s="40">
        <v>1000000000</v>
      </c>
      <c r="CY84" s="40">
        <v>1000000000</v>
      </c>
      <c r="CZ84" s="40">
        <v>1000000000</v>
      </c>
      <c r="DA84" s="40">
        <v>1000000000</v>
      </c>
      <c r="DB84" s="40">
        <v>1250000000</v>
      </c>
      <c r="DC84" s="40">
        <v>1250000000</v>
      </c>
      <c r="DD84" s="40">
        <v>1250000000</v>
      </c>
      <c r="DE84" s="40">
        <v>1250000000</v>
      </c>
      <c r="DF84" s="40">
        <v>1250000000</v>
      </c>
      <c r="DG84" s="40">
        <v>1250000000</v>
      </c>
      <c r="DH84" s="40">
        <v>1250000000</v>
      </c>
      <c r="DI84" s="40">
        <v>1250000000</v>
      </c>
      <c r="DJ84" s="40">
        <v>1250000000</v>
      </c>
      <c r="DK84" s="40">
        <v>1250000000</v>
      </c>
      <c r="DL84" s="40">
        <v>1250000000</v>
      </c>
      <c r="DM84" s="40">
        <v>1250000000</v>
      </c>
      <c r="DN84" s="40">
        <v>1250000000</v>
      </c>
      <c r="DO84" s="40">
        <v>1250000000</v>
      </c>
      <c r="DP84" s="40">
        <v>1250000000</v>
      </c>
      <c r="DQ84" s="40">
        <v>1250000000</v>
      </c>
      <c r="DR84" s="40">
        <v>1250000000</v>
      </c>
      <c r="DS84" s="40">
        <v>1250000000</v>
      </c>
      <c r="DT84" s="40">
        <v>1250000000</v>
      </c>
      <c r="DU84" s="40">
        <v>1250000000</v>
      </c>
      <c r="DV84" s="40">
        <v>1250000000</v>
      </c>
      <c r="DW84" s="40">
        <v>1700000000</v>
      </c>
      <c r="DX84" s="40">
        <v>1700000000</v>
      </c>
      <c r="DY84" s="40">
        <v>1700000000</v>
      </c>
      <c r="DZ84" s="40">
        <v>1700000000</v>
      </c>
      <c r="EA84" s="40">
        <v>1700000000</v>
      </c>
      <c r="EB84" s="40">
        <v>1700000000</v>
      </c>
      <c r="EC84" s="40">
        <v>1700000000</v>
      </c>
      <c r="ED84" s="40">
        <v>1700000000</v>
      </c>
      <c r="EE84" s="40">
        <v>1700000000</v>
      </c>
      <c r="EF84" s="40">
        <v>1700000000</v>
      </c>
      <c r="EG84" s="40">
        <v>1700000000</v>
      </c>
      <c r="EH84" s="40">
        <v>1700000000</v>
      </c>
      <c r="EI84" s="40">
        <v>1700000000</v>
      </c>
      <c r="EJ84" s="40">
        <v>1700000000</v>
      </c>
      <c r="EK84" s="40">
        <v>1700000000</v>
      </c>
      <c r="EL84" s="40">
        <v>1700000000</v>
      </c>
      <c r="EM84" s="40">
        <v>1700000000</v>
      </c>
      <c r="EN84" s="40">
        <v>1700000000</v>
      </c>
      <c r="EO84" s="40">
        <v>1700000000</v>
      </c>
      <c r="EP84" s="40"/>
      <c r="EQ84" s="62">
        <f>AVERAGE(B84:M84)</f>
        <v>0</v>
      </c>
      <c r="ER84" s="62">
        <f>AVERAGE(N84:Y84)</f>
        <v>0</v>
      </c>
      <c r="ES84" s="62">
        <f>AVERAGE(Z84:AK84)</f>
        <v>0</v>
      </c>
      <c r="ET84" s="62">
        <f>AVERAGE(AL84:AW84)</f>
        <v>0</v>
      </c>
      <c r="EU84" s="62">
        <f>AVERAGE(AX84:BI84)</f>
        <v>375000000</v>
      </c>
      <c r="EV84" s="62">
        <f>AVERAGE(BJ84:BU84)</f>
        <v>500000000</v>
      </c>
      <c r="EW84" s="62">
        <f>AVERAGE(BV84:CG84)</f>
        <v>1000000000</v>
      </c>
      <c r="EX84" s="62">
        <f>AVERAGE(CH84:CS84)</f>
        <v>1000000000</v>
      </c>
      <c r="EY84" s="62">
        <f>AVERAGE(CT84:DE84)</f>
        <v>1083333333.3333333</v>
      </c>
      <c r="EZ84" s="62">
        <f>AVERAGE(DF84:DQ84)</f>
        <v>1250000000</v>
      </c>
      <c r="FA84" s="62">
        <f>AVERAGE(DR84:EC84)</f>
        <v>1512500000</v>
      </c>
      <c r="FB84" s="62">
        <f>AVERAGE(ED84:EO84)</f>
        <v>1700000000</v>
      </c>
      <c r="FD84" s="21">
        <f>M84</f>
        <v>0</v>
      </c>
      <c r="FE84" s="21">
        <f>Y84</f>
        <v>0</v>
      </c>
      <c r="FF84" s="21">
        <f>AK84</f>
        <v>0</v>
      </c>
      <c r="FG84" s="21">
        <f>AW84</f>
        <v>0</v>
      </c>
      <c r="FH84" s="21">
        <f>BI84</f>
        <v>500000000</v>
      </c>
      <c r="FI84" s="21">
        <f>BU84</f>
        <v>500000000</v>
      </c>
      <c r="FJ84" s="21">
        <f>CG84</f>
        <v>1000000000</v>
      </c>
      <c r="FK84" s="21">
        <f>CS84</f>
        <v>1000000000</v>
      </c>
      <c r="FL84" s="21">
        <f>DE84</f>
        <v>1250000000</v>
      </c>
      <c r="FM84" s="21">
        <f>DQ84</f>
        <v>1250000000</v>
      </c>
      <c r="FN84" s="21">
        <f>EC84</f>
        <v>1700000000</v>
      </c>
      <c r="FO84" s="21">
        <f>EO84</f>
        <v>1700000000</v>
      </c>
    </row>
    <row r="85" spans="1:171">
      <c r="A85" s="30"/>
      <c r="B85" s="2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7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7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F85" s="8"/>
      <c r="FG85" s="8"/>
      <c r="FH85" s="8"/>
      <c r="FI85" s="8"/>
      <c r="FJ85" s="8"/>
      <c r="FK85" s="8"/>
      <c r="FL85" s="8"/>
      <c r="FM85" s="8"/>
      <c r="FN85" s="8"/>
      <c r="FO85" s="8"/>
    </row>
    <row r="86" spans="1:171" ht="13.5" thickBot="1">
      <c r="A86" s="3" t="s">
        <v>36</v>
      </c>
      <c r="B86" s="43">
        <f>+B82+B84</f>
        <v>2122303308</v>
      </c>
      <c r="C86" s="43">
        <f t="shared" ref="C86:BN86" si="160">+C82+C84</f>
        <v>2122303308</v>
      </c>
      <c r="D86" s="43">
        <f t="shared" si="160"/>
        <v>2122303308</v>
      </c>
      <c r="E86" s="43">
        <f t="shared" si="160"/>
        <v>2122303308</v>
      </c>
      <c r="F86" s="43">
        <f t="shared" si="160"/>
        <v>2122303308</v>
      </c>
      <c r="G86" s="43">
        <f t="shared" si="160"/>
        <v>2572303308</v>
      </c>
      <c r="H86" s="43">
        <f t="shared" si="160"/>
        <v>2572303308</v>
      </c>
      <c r="I86" s="43">
        <f t="shared" si="160"/>
        <v>2172303308</v>
      </c>
      <c r="J86" s="43">
        <f t="shared" si="160"/>
        <v>2172303308</v>
      </c>
      <c r="K86" s="43">
        <f t="shared" si="160"/>
        <v>2172303308</v>
      </c>
      <c r="L86" s="43">
        <f t="shared" si="160"/>
        <v>2172303308</v>
      </c>
      <c r="M86" s="43">
        <f t="shared" si="160"/>
        <v>2172303308</v>
      </c>
      <c r="N86" s="43">
        <f t="shared" si="160"/>
        <v>2172303308</v>
      </c>
      <c r="O86" s="43">
        <f t="shared" si="160"/>
        <v>2172303308</v>
      </c>
      <c r="P86" s="43">
        <f t="shared" si="160"/>
        <v>2172303308</v>
      </c>
      <c r="Q86" s="43">
        <f t="shared" si="160"/>
        <v>2172303308</v>
      </c>
      <c r="R86" s="43">
        <f t="shared" si="160"/>
        <v>2172303308</v>
      </c>
      <c r="S86" s="43">
        <f t="shared" si="160"/>
        <v>2172303308</v>
      </c>
      <c r="T86" s="43">
        <f t="shared" si="160"/>
        <v>2172303308</v>
      </c>
      <c r="U86" s="43">
        <f t="shared" si="160"/>
        <v>2172303308</v>
      </c>
      <c r="V86" s="43">
        <f t="shared" si="160"/>
        <v>2172303308</v>
      </c>
      <c r="W86" s="43">
        <f t="shared" si="160"/>
        <v>2172303308</v>
      </c>
      <c r="X86" s="43">
        <f t="shared" si="160"/>
        <v>2172303308</v>
      </c>
      <c r="Y86" s="43">
        <f t="shared" si="160"/>
        <v>2172303308</v>
      </c>
      <c r="Z86" s="43">
        <f t="shared" si="160"/>
        <v>2172303308</v>
      </c>
      <c r="AA86" s="43">
        <f t="shared" si="160"/>
        <v>2172303308</v>
      </c>
      <c r="AB86" s="43">
        <f t="shared" si="160"/>
        <v>2172303308</v>
      </c>
      <c r="AC86" s="43">
        <f t="shared" si="160"/>
        <v>2172303308</v>
      </c>
      <c r="AD86" s="43">
        <f t="shared" si="160"/>
        <v>2172303308</v>
      </c>
      <c r="AE86" s="43">
        <f t="shared" si="160"/>
        <v>2172303308</v>
      </c>
      <c r="AF86" s="43">
        <f t="shared" si="160"/>
        <v>2162303308</v>
      </c>
      <c r="AG86" s="43">
        <f t="shared" si="160"/>
        <v>1812303308</v>
      </c>
      <c r="AH86" s="43">
        <f t="shared" si="160"/>
        <v>2212303308</v>
      </c>
      <c r="AI86" s="43">
        <f t="shared" si="160"/>
        <v>2212303308</v>
      </c>
      <c r="AJ86" s="43">
        <f t="shared" si="160"/>
        <v>2212303308</v>
      </c>
      <c r="AK86" s="43">
        <f t="shared" si="160"/>
        <v>2212303308</v>
      </c>
      <c r="AL86" s="43">
        <f t="shared" si="160"/>
        <v>2212303308</v>
      </c>
      <c r="AM86" s="43">
        <f t="shared" si="160"/>
        <v>2212303308</v>
      </c>
      <c r="AN86" s="43">
        <f t="shared" si="160"/>
        <v>2210000000</v>
      </c>
      <c r="AO86" s="43">
        <f t="shared" si="160"/>
        <v>2210000000</v>
      </c>
      <c r="AP86" s="43">
        <f t="shared" si="160"/>
        <v>2210000000</v>
      </c>
      <c r="AQ86" s="43">
        <f t="shared" si="160"/>
        <v>2210000000</v>
      </c>
      <c r="AR86" s="43">
        <f t="shared" si="160"/>
        <v>2210000000</v>
      </c>
      <c r="AS86" s="43">
        <f t="shared" si="160"/>
        <v>2210000000</v>
      </c>
      <c r="AT86" s="43">
        <f t="shared" si="160"/>
        <v>2210000000</v>
      </c>
      <c r="AU86" s="43">
        <f t="shared" si="160"/>
        <v>2210000000</v>
      </c>
      <c r="AV86" s="43">
        <f t="shared" si="160"/>
        <v>1960000000</v>
      </c>
      <c r="AW86" s="43">
        <f t="shared" si="160"/>
        <v>1960000000</v>
      </c>
      <c r="AX86" s="43">
        <f t="shared" si="160"/>
        <v>1960000000</v>
      </c>
      <c r="AY86" s="43">
        <f t="shared" si="160"/>
        <v>1960000000</v>
      </c>
      <c r="AZ86" s="43">
        <f t="shared" si="160"/>
        <v>1960000000</v>
      </c>
      <c r="BA86" s="43">
        <f t="shared" si="160"/>
        <v>2460000000</v>
      </c>
      <c r="BB86" s="43">
        <f t="shared" si="160"/>
        <v>2460000000</v>
      </c>
      <c r="BC86" s="43">
        <f t="shared" si="160"/>
        <v>2460000000</v>
      </c>
      <c r="BD86" s="43">
        <f t="shared" si="160"/>
        <v>2460000000</v>
      </c>
      <c r="BE86" s="43">
        <f t="shared" si="160"/>
        <v>2460000000</v>
      </c>
      <c r="BF86" s="43">
        <f t="shared" si="160"/>
        <v>2460000000</v>
      </c>
      <c r="BG86" s="43">
        <f t="shared" si="160"/>
        <v>2460000000</v>
      </c>
      <c r="BH86" s="43">
        <f t="shared" si="160"/>
        <v>2460000000</v>
      </c>
      <c r="BI86" s="43">
        <f t="shared" si="160"/>
        <v>2460000000</v>
      </c>
      <c r="BJ86" s="43">
        <f t="shared" si="160"/>
        <v>2460000000</v>
      </c>
      <c r="BK86" s="43">
        <f t="shared" si="160"/>
        <v>2460000000</v>
      </c>
      <c r="BL86" s="43">
        <f t="shared" si="160"/>
        <v>2460000000</v>
      </c>
      <c r="BM86" s="43">
        <f t="shared" si="160"/>
        <v>2460000000</v>
      </c>
      <c r="BN86" s="43">
        <f t="shared" si="160"/>
        <v>2460000000</v>
      </c>
      <c r="BO86" s="43">
        <f t="shared" ref="BO86:DZ86" si="161">+BO82+BO84</f>
        <v>2460000000</v>
      </c>
      <c r="BP86" s="43">
        <f t="shared" si="161"/>
        <v>2460000000</v>
      </c>
      <c r="BQ86" s="43">
        <f t="shared" si="161"/>
        <v>2460000000</v>
      </c>
      <c r="BR86" s="43">
        <f t="shared" si="161"/>
        <v>2460000000</v>
      </c>
      <c r="BS86" s="43">
        <f t="shared" si="161"/>
        <v>2460000000</v>
      </c>
      <c r="BT86" s="43">
        <f t="shared" si="161"/>
        <v>2460000000</v>
      </c>
      <c r="BU86" s="43">
        <f t="shared" si="161"/>
        <v>2460000000</v>
      </c>
      <c r="BV86" s="43">
        <f t="shared" si="161"/>
        <v>2460000000</v>
      </c>
      <c r="BW86" s="43">
        <f t="shared" si="161"/>
        <v>2460000000</v>
      </c>
      <c r="BX86" s="43">
        <f t="shared" si="161"/>
        <v>2460000000</v>
      </c>
      <c r="BY86" s="43">
        <f t="shared" si="161"/>
        <v>2460000000</v>
      </c>
      <c r="BZ86" s="43">
        <f t="shared" si="161"/>
        <v>2460000000</v>
      </c>
      <c r="CA86" s="43">
        <f t="shared" si="161"/>
        <v>2460000000</v>
      </c>
      <c r="CB86" s="43">
        <f t="shared" si="161"/>
        <v>2460000000</v>
      </c>
      <c r="CC86" s="43">
        <f t="shared" si="161"/>
        <v>2460000000</v>
      </c>
      <c r="CD86" s="43">
        <f t="shared" si="161"/>
        <v>2460000000</v>
      </c>
      <c r="CE86" s="43">
        <f t="shared" si="161"/>
        <v>2460000000</v>
      </c>
      <c r="CF86" s="43">
        <f t="shared" si="161"/>
        <v>2460000000</v>
      </c>
      <c r="CG86" s="43">
        <f t="shared" si="161"/>
        <v>2460000000</v>
      </c>
      <c r="CH86" s="43">
        <f t="shared" si="161"/>
        <v>2460000000</v>
      </c>
      <c r="CI86" s="43">
        <f t="shared" si="161"/>
        <v>2460000000</v>
      </c>
      <c r="CJ86" s="43">
        <f t="shared" si="161"/>
        <v>2460000000</v>
      </c>
      <c r="CK86" s="43">
        <f t="shared" si="161"/>
        <v>2460000000</v>
      </c>
      <c r="CL86" s="43">
        <f t="shared" si="161"/>
        <v>2460000000</v>
      </c>
      <c r="CM86" s="43">
        <f t="shared" si="161"/>
        <v>2460000000</v>
      </c>
      <c r="CN86" s="43">
        <f t="shared" si="161"/>
        <v>2460000000</v>
      </c>
      <c r="CO86" s="43">
        <f t="shared" si="161"/>
        <v>2460000000</v>
      </c>
      <c r="CP86" s="43">
        <f t="shared" si="161"/>
        <v>2460000000</v>
      </c>
      <c r="CQ86" s="43">
        <f t="shared" si="161"/>
        <v>2460000000</v>
      </c>
      <c r="CR86" s="43">
        <f t="shared" si="161"/>
        <v>2460000000</v>
      </c>
      <c r="CS86" s="43">
        <f t="shared" si="161"/>
        <v>2460000000</v>
      </c>
      <c r="CT86" s="43">
        <f t="shared" si="161"/>
        <v>2460000000</v>
      </c>
      <c r="CU86" s="43">
        <f t="shared" si="161"/>
        <v>2460000000</v>
      </c>
      <c r="CV86" s="43">
        <f t="shared" si="161"/>
        <v>2460000000</v>
      </c>
      <c r="CW86" s="43">
        <f t="shared" si="161"/>
        <v>2460000000</v>
      </c>
      <c r="CX86" s="43">
        <f t="shared" si="161"/>
        <v>2460000000</v>
      </c>
      <c r="CY86" s="43">
        <f t="shared" si="161"/>
        <v>2460000000</v>
      </c>
      <c r="CZ86" s="43">
        <f t="shared" si="161"/>
        <v>2460000000</v>
      </c>
      <c r="DA86" s="43">
        <f t="shared" si="161"/>
        <v>2460000000</v>
      </c>
      <c r="DB86" s="43">
        <f t="shared" si="161"/>
        <v>2460000000</v>
      </c>
      <c r="DC86" s="43">
        <f t="shared" si="161"/>
        <v>2460000000</v>
      </c>
      <c r="DD86" s="43">
        <f t="shared" si="161"/>
        <v>2460000000</v>
      </c>
      <c r="DE86" s="43">
        <f t="shared" si="161"/>
        <v>2460000000</v>
      </c>
      <c r="DF86" s="43">
        <f t="shared" si="161"/>
        <v>2460000000</v>
      </c>
      <c r="DG86" s="43">
        <f t="shared" si="161"/>
        <v>2460000000</v>
      </c>
      <c r="DH86" s="43">
        <f t="shared" si="161"/>
        <v>2460000000</v>
      </c>
      <c r="DI86" s="43">
        <f t="shared" si="161"/>
        <v>2460000000</v>
      </c>
      <c r="DJ86" s="43">
        <f t="shared" si="161"/>
        <v>2460000000</v>
      </c>
      <c r="DK86" s="43">
        <f t="shared" si="161"/>
        <v>2460000000</v>
      </c>
      <c r="DL86" s="43">
        <f t="shared" si="161"/>
        <v>2460000000</v>
      </c>
      <c r="DM86" s="43">
        <f t="shared" si="161"/>
        <v>2460000000</v>
      </c>
      <c r="DN86" s="43">
        <f t="shared" si="161"/>
        <v>2460000000</v>
      </c>
      <c r="DO86" s="43">
        <f t="shared" si="161"/>
        <v>2460000000</v>
      </c>
      <c r="DP86" s="43">
        <f t="shared" si="161"/>
        <v>2460000000</v>
      </c>
      <c r="DQ86" s="43">
        <f t="shared" si="161"/>
        <v>2460000000</v>
      </c>
      <c r="DR86" s="43">
        <f t="shared" si="161"/>
        <v>2460000000</v>
      </c>
      <c r="DS86" s="43">
        <f t="shared" si="161"/>
        <v>2460000000</v>
      </c>
      <c r="DT86" s="43">
        <f t="shared" si="161"/>
        <v>2460000000</v>
      </c>
      <c r="DU86" s="43">
        <f t="shared" si="161"/>
        <v>2460000000</v>
      </c>
      <c r="DV86" s="43">
        <f t="shared" si="161"/>
        <v>2460000000</v>
      </c>
      <c r="DW86" s="43">
        <f t="shared" si="161"/>
        <v>2460000000</v>
      </c>
      <c r="DX86" s="43">
        <f t="shared" si="161"/>
        <v>2460000000</v>
      </c>
      <c r="DY86" s="43">
        <f t="shared" si="161"/>
        <v>2460000000</v>
      </c>
      <c r="DZ86" s="43">
        <f t="shared" si="161"/>
        <v>2460000000</v>
      </c>
      <c r="EA86" s="43">
        <f t="shared" ref="EA86:EO86" si="162">+EA82+EA84</f>
        <v>2460000000</v>
      </c>
      <c r="EB86" s="43">
        <f t="shared" si="162"/>
        <v>2460000000</v>
      </c>
      <c r="EC86" s="43">
        <f t="shared" si="162"/>
        <v>2460000000</v>
      </c>
      <c r="ED86" s="43">
        <f t="shared" si="162"/>
        <v>2460000000</v>
      </c>
      <c r="EE86" s="43">
        <f t="shared" si="162"/>
        <v>2460000000</v>
      </c>
      <c r="EF86" s="43">
        <f t="shared" si="162"/>
        <v>2460000000</v>
      </c>
      <c r="EG86" s="43">
        <f t="shared" si="162"/>
        <v>2460000000</v>
      </c>
      <c r="EH86" s="43">
        <f t="shared" si="162"/>
        <v>2460000000</v>
      </c>
      <c r="EI86" s="43">
        <f t="shared" si="162"/>
        <v>2460000000</v>
      </c>
      <c r="EJ86" s="43">
        <f t="shared" si="162"/>
        <v>2460000000</v>
      </c>
      <c r="EK86" s="43">
        <f t="shared" si="162"/>
        <v>2460000000</v>
      </c>
      <c r="EL86" s="43">
        <f t="shared" si="162"/>
        <v>2460000000</v>
      </c>
      <c r="EM86" s="43">
        <f t="shared" si="162"/>
        <v>2460000000</v>
      </c>
      <c r="EN86" s="43">
        <f t="shared" si="162"/>
        <v>2460000000</v>
      </c>
      <c r="EO86" s="43">
        <f t="shared" si="162"/>
        <v>2460000000</v>
      </c>
      <c r="EP86" s="43"/>
      <c r="EQ86" s="63">
        <f t="shared" ref="EQ86:FB86" si="163">+EQ82+EQ84</f>
        <v>2218136641.333333</v>
      </c>
      <c r="ER86" s="63">
        <f t="shared" si="163"/>
        <v>2172303308</v>
      </c>
      <c r="ES86" s="63">
        <f t="shared" si="163"/>
        <v>2421469974.6666665</v>
      </c>
      <c r="ET86" s="63">
        <f t="shared" si="163"/>
        <v>2168717218</v>
      </c>
      <c r="EU86" s="63">
        <f t="shared" si="163"/>
        <v>2335000000</v>
      </c>
      <c r="EV86" s="63">
        <f t="shared" si="163"/>
        <v>2460000000</v>
      </c>
      <c r="EW86" s="63">
        <f t="shared" si="163"/>
        <v>2460000000</v>
      </c>
      <c r="EX86" s="63">
        <f t="shared" si="163"/>
        <v>2460000000</v>
      </c>
      <c r="EY86" s="63">
        <f t="shared" si="163"/>
        <v>2460000000</v>
      </c>
      <c r="EZ86" s="63">
        <f t="shared" si="163"/>
        <v>2460000000</v>
      </c>
      <c r="FA86" s="63">
        <f t="shared" si="163"/>
        <v>2460000000</v>
      </c>
      <c r="FB86" s="63">
        <f t="shared" si="163"/>
        <v>2460000000</v>
      </c>
      <c r="FD86" s="43">
        <f>+FD82+FD84</f>
        <v>2172303308</v>
      </c>
      <c r="FE86" s="43">
        <f>+FE82+FE84</f>
        <v>2172303308</v>
      </c>
      <c r="FF86" s="43">
        <f t="shared" ref="FF86:FK86" si="164">+FF82+FF84</f>
        <v>2212303308</v>
      </c>
      <c r="FG86" s="43">
        <f t="shared" si="164"/>
        <v>1960000000</v>
      </c>
      <c r="FH86" s="43">
        <f t="shared" si="164"/>
        <v>2460000000</v>
      </c>
      <c r="FI86" s="43">
        <f t="shared" si="164"/>
        <v>2460000000</v>
      </c>
      <c r="FJ86" s="43">
        <f t="shared" si="164"/>
        <v>2460000000</v>
      </c>
      <c r="FK86" s="43">
        <f t="shared" si="164"/>
        <v>2460000000</v>
      </c>
      <c r="FL86" s="43">
        <f>+FL82+FL84</f>
        <v>2460000000</v>
      </c>
      <c r="FM86" s="43">
        <f>+FM82+FM84</f>
        <v>2460000000</v>
      </c>
      <c r="FN86" s="43">
        <f>+FN82+FN84</f>
        <v>2460000000</v>
      </c>
      <c r="FO86" s="43">
        <f>+FO82+FO84</f>
        <v>2460000000</v>
      </c>
    </row>
    <row r="87" spans="1:171" ht="13.5" thickTop="1">
      <c r="A87" s="26"/>
      <c r="B87" s="2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7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7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</row>
    <row r="88" spans="1:171">
      <c r="A88" s="3" t="s">
        <v>37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</row>
    <row r="89" spans="1:171">
      <c r="A89" s="26" t="s">
        <v>38</v>
      </c>
      <c r="B89" s="27">
        <v>654760.57999999996</v>
      </c>
      <c r="C89" s="27">
        <v>654760.57999999996</v>
      </c>
      <c r="D89" s="27">
        <v>654760.57999999996</v>
      </c>
      <c r="E89" s="27">
        <v>589284.35</v>
      </c>
      <c r="F89" s="27">
        <v>589284.35</v>
      </c>
      <c r="G89" s="27">
        <v>589284.35</v>
      </c>
      <c r="H89" s="27">
        <v>589284.35</v>
      </c>
      <c r="I89" s="27">
        <v>589284.35</v>
      </c>
      <c r="J89" s="27">
        <v>589284.35</v>
      </c>
      <c r="K89" s="27">
        <f t="shared" ref="K89:BF89" si="165">+J89+(E89-D89)</f>
        <v>523808.12</v>
      </c>
      <c r="L89" s="27">
        <f t="shared" si="165"/>
        <v>523808.12</v>
      </c>
      <c r="M89" s="27">
        <f t="shared" si="165"/>
        <v>523808.12</v>
      </c>
      <c r="N89" s="27">
        <f t="shared" si="165"/>
        <v>523808.12</v>
      </c>
      <c r="O89" s="27">
        <f t="shared" si="165"/>
        <v>523808.12</v>
      </c>
      <c r="P89" s="27">
        <f t="shared" si="165"/>
        <v>523808.12</v>
      </c>
      <c r="Q89" s="27">
        <f t="shared" si="165"/>
        <v>458331.89</v>
      </c>
      <c r="R89" s="27">
        <f t="shared" si="165"/>
        <v>458331.89</v>
      </c>
      <c r="S89" s="27">
        <f t="shared" si="165"/>
        <v>458331.89</v>
      </c>
      <c r="T89" s="27">
        <f t="shared" si="165"/>
        <v>458331.89</v>
      </c>
      <c r="U89" s="27">
        <f t="shared" si="165"/>
        <v>458331.89</v>
      </c>
      <c r="V89" s="27">
        <f t="shared" si="165"/>
        <v>458331.89</v>
      </c>
      <c r="W89" s="27">
        <f t="shared" si="165"/>
        <v>392855.66000000003</v>
      </c>
      <c r="X89" s="27">
        <f t="shared" si="165"/>
        <v>392855.66000000003</v>
      </c>
      <c r="Y89" s="27">
        <f t="shared" si="165"/>
        <v>392855.66000000003</v>
      </c>
      <c r="Z89" s="27">
        <f t="shared" si="165"/>
        <v>392855.66000000003</v>
      </c>
      <c r="AA89" s="27">
        <f t="shared" si="165"/>
        <v>392855.66000000003</v>
      </c>
      <c r="AB89" s="27">
        <f t="shared" si="165"/>
        <v>392855.66000000003</v>
      </c>
      <c r="AC89" s="27">
        <f t="shared" si="165"/>
        <v>327379.43000000005</v>
      </c>
      <c r="AD89" s="27">
        <f t="shared" si="165"/>
        <v>327379.43000000005</v>
      </c>
      <c r="AE89" s="27">
        <f t="shared" si="165"/>
        <v>327379.43000000005</v>
      </c>
      <c r="AF89" s="27">
        <f t="shared" si="165"/>
        <v>327379.43000000005</v>
      </c>
      <c r="AG89" s="27">
        <f t="shared" si="165"/>
        <v>327379.43000000005</v>
      </c>
      <c r="AH89" s="27">
        <f t="shared" si="165"/>
        <v>327379.43000000005</v>
      </c>
      <c r="AI89" s="27">
        <f t="shared" si="165"/>
        <v>261903.20000000007</v>
      </c>
      <c r="AJ89" s="27">
        <f t="shared" si="165"/>
        <v>261903.20000000007</v>
      </c>
      <c r="AK89" s="27">
        <f t="shared" si="165"/>
        <v>261903.20000000007</v>
      </c>
      <c r="AL89" s="27">
        <f t="shared" si="165"/>
        <v>261903.20000000007</v>
      </c>
      <c r="AM89" s="27">
        <f t="shared" si="165"/>
        <v>261903.20000000007</v>
      </c>
      <c r="AN89" s="27">
        <f t="shared" si="165"/>
        <v>261903.20000000007</v>
      </c>
      <c r="AO89" s="27">
        <f t="shared" si="165"/>
        <v>196426.97000000009</v>
      </c>
      <c r="AP89" s="27">
        <f t="shared" si="165"/>
        <v>196426.97000000009</v>
      </c>
      <c r="AQ89" s="27">
        <f t="shared" si="165"/>
        <v>196426.97000000009</v>
      </c>
      <c r="AR89" s="27">
        <f t="shared" si="165"/>
        <v>196426.97000000009</v>
      </c>
      <c r="AS89" s="27">
        <f t="shared" si="165"/>
        <v>196426.97000000009</v>
      </c>
      <c r="AT89" s="27">
        <f t="shared" si="165"/>
        <v>196426.97000000009</v>
      </c>
      <c r="AU89" s="27">
        <f t="shared" si="165"/>
        <v>130950.74000000011</v>
      </c>
      <c r="AV89" s="27">
        <f t="shared" si="165"/>
        <v>130950.74000000011</v>
      </c>
      <c r="AW89" s="27">
        <f t="shared" si="165"/>
        <v>130950.74000000011</v>
      </c>
      <c r="AX89" s="27">
        <f t="shared" si="165"/>
        <v>130950.74000000011</v>
      </c>
      <c r="AY89" s="27">
        <f t="shared" si="165"/>
        <v>130950.74000000011</v>
      </c>
      <c r="AZ89" s="27">
        <f t="shared" si="165"/>
        <v>130950.74000000011</v>
      </c>
      <c r="BA89" s="27">
        <f t="shared" si="165"/>
        <v>65474.510000000126</v>
      </c>
      <c r="BB89" s="27">
        <f t="shared" si="165"/>
        <v>65474.510000000126</v>
      </c>
      <c r="BC89" s="27">
        <f t="shared" si="165"/>
        <v>65474.510000000126</v>
      </c>
      <c r="BD89" s="27">
        <f t="shared" si="165"/>
        <v>65474.510000000126</v>
      </c>
      <c r="BE89" s="27">
        <f t="shared" si="165"/>
        <v>65474.510000000126</v>
      </c>
      <c r="BF89" s="27">
        <f t="shared" si="165"/>
        <v>65474.510000000126</v>
      </c>
      <c r="BG89" s="27">
        <v>0</v>
      </c>
      <c r="BH89" s="27">
        <v>0</v>
      </c>
      <c r="BI89" s="27">
        <v>0</v>
      </c>
      <c r="BJ89" s="27">
        <v>0</v>
      </c>
      <c r="BK89" s="27">
        <v>0</v>
      </c>
      <c r="BL89" s="27">
        <v>0</v>
      </c>
      <c r="BM89" s="27">
        <v>0</v>
      </c>
      <c r="BN89" s="27">
        <v>0</v>
      </c>
      <c r="BO89" s="27">
        <v>0</v>
      </c>
      <c r="BP89" s="27">
        <v>0</v>
      </c>
      <c r="BQ89" s="27">
        <v>0</v>
      </c>
      <c r="BR89" s="27">
        <v>0</v>
      </c>
      <c r="BS89" s="27">
        <v>0</v>
      </c>
      <c r="BT89" s="27">
        <v>0</v>
      </c>
      <c r="BU89" s="27">
        <v>0</v>
      </c>
      <c r="BV89" s="27">
        <v>0</v>
      </c>
      <c r="BW89" s="27">
        <v>0</v>
      </c>
      <c r="BX89" s="27">
        <v>0</v>
      </c>
      <c r="BY89" s="27">
        <v>0</v>
      </c>
      <c r="BZ89" s="27">
        <v>0</v>
      </c>
      <c r="CA89" s="27">
        <v>0</v>
      </c>
      <c r="CB89" s="27">
        <v>0</v>
      </c>
      <c r="CC89" s="27">
        <v>0</v>
      </c>
      <c r="CD89" s="27">
        <v>0</v>
      </c>
      <c r="CE89" s="27">
        <v>0</v>
      </c>
      <c r="CF89" s="27">
        <v>0</v>
      </c>
      <c r="CG89" s="27">
        <v>0</v>
      </c>
      <c r="CH89" s="27">
        <v>0</v>
      </c>
      <c r="CI89" s="27">
        <v>0</v>
      </c>
      <c r="CJ89" s="27">
        <v>0</v>
      </c>
      <c r="CK89" s="27">
        <v>0</v>
      </c>
      <c r="CL89" s="27">
        <v>0</v>
      </c>
      <c r="CM89" s="27">
        <v>0</v>
      </c>
      <c r="CN89" s="27">
        <v>0</v>
      </c>
      <c r="CO89" s="27">
        <v>0</v>
      </c>
      <c r="CP89" s="27">
        <v>0</v>
      </c>
      <c r="CQ89" s="27">
        <v>0</v>
      </c>
      <c r="CR89" s="27">
        <v>0</v>
      </c>
      <c r="CS89" s="27">
        <v>0</v>
      </c>
      <c r="CT89" s="27">
        <v>0</v>
      </c>
      <c r="CU89" s="27">
        <v>0</v>
      </c>
      <c r="CV89" s="27">
        <v>0</v>
      </c>
      <c r="CW89" s="27">
        <v>0</v>
      </c>
      <c r="CX89" s="27">
        <v>0</v>
      </c>
      <c r="CY89" s="27">
        <v>0</v>
      </c>
      <c r="CZ89" s="27">
        <v>0</v>
      </c>
      <c r="DA89" s="27">
        <v>0</v>
      </c>
      <c r="DB89" s="27">
        <v>0</v>
      </c>
      <c r="DC89" s="27">
        <v>0</v>
      </c>
      <c r="DD89" s="27">
        <v>0</v>
      </c>
      <c r="DE89" s="27">
        <v>0</v>
      </c>
      <c r="DF89" s="27">
        <v>0</v>
      </c>
      <c r="DG89" s="27">
        <v>0</v>
      </c>
      <c r="DH89" s="27">
        <v>0</v>
      </c>
      <c r="DI89" s="27">
        <v>0</v>
      </c>
      <c r="DJ89" s="27">
        <v>0</v>
      </c>
      <c r="DK89" s="27">
        <v>0</v>
      </c>
      <c r="DL89" s="27">
        <v>0</v>
      </c>
      <c r="DM89" s="27">
        <v>0</v>
      </c>
      <c r="DN89" s="27">
        <v>0</v>
      </c>
      <c r="DO89" s="27">
        <v>0</v>
      </c>
      <c r="DP89" s="27">
        <v>0</v>
      </c>
      <c r="DQ89" s="27">
        <v>0</v>
      </c>
      <c r="DR89" s="27">
        <v>0</v>
      </c>
      <c r="DS89" s="27">
        <v>0</v>
      </c>
      <c r="DT89" s="27">
        <v>0</v>
      </c>
      <c r="DU89" s="27">
        <v>0</v>
      </c>
      <c r="DV89" s="27">
        <v>0</v>
      </c>
      <c r="DW89" s="27">
        <v>0</v>
      </c>
      <c r="DX89" s="27">
        <v>0</v>
      </c>
      <c r="DY89" s="27">
        <v>0</v>
      </c>
      <c r="DZ89" s="27">
        <v>0</v>
      </c>
      <c r="EA89" s="27">
        <v>0</v>
      </c>
      <c r="EB89" s="27">
        <v>0</v>
      </c>
      <c r="EC89" s="27">
        <v>0</v>
      </c>
      <c r="ED89" s="27">
        <v>0</v>
      </c>
      <c r="EE89" s="27">
        <v>0</v>
      </c>
      <c r="EF89" s="27">
        <v>0</v>
      </c>
      <c r="EG89" s="27">
        <v>0</v>
      </c>
      <c r="EH89" s="27">
        <v>0</v>
      </c>
      <c r="EI89" s="27">
        <v>0</v>
      </c>
      <c r="EJ89" s="27">
        <v>0</v>
      </c>
      <c r="EK89" s="27">
        <v>0</v>
      </c>
      <c r="EL89" s="27">
        <v>0</v>
      </c>
      <c r="EM89" s="27">
        <v>0</v>
      </c>
      <c r="EN89" s="27">
        <v>0</v>
      </c>
      <c r="EO89" s="27">
        <v>0</v>
      </c>
      <c r="EP89" s="27"/>
      <c r="EQ89" s="21">
        <f>AVERAGE(B89:M89)</f>
        <v>589284.35</v>
      </c>
      <c r="ER89" s="21">
        <f>AVERAGE(N89:Y89)</f>
        <v>458331.89000000007</v>
      </c>
      <c r="ES89" s="21">
        <f>AVERAGE(Z89:AK89)</f>
        <v>327379.43000000011</v>
      </c>
      <c r="ET89" s="21">
        <f>AVERAGE(AL89:AW89)</f>
        <v>196426.97000000018</v>
      </c>
      <c r="EU89" s="21">
        <f>AVERAGE(AX89:BI89)</f>
        <v>65474.94000000009</v>
      </c>
      <c r="EV89" s="21">
        <f>AVERAGE(BJ89:BU89)</f>
        <v>0</v>
      </c>
      <c r="EW89" s="21">
        <f>AVERAGE(BV89:CG89)</f>
        <v>0</v>
      </c>
      <c r="EX89" s="21">
        <f>AVERAGE(CH89:CS89)</f>
        <v>0</v>
      </c>
      <c r="EY89" s="21">
        <f>AVERAGE(CT89:DE89)</f>
        <v>0</v>
      </c>
      <c r="EZ89" s="21">
        <f>AVERAGE(DF89:DQ89)</f>
        <v>0</v>
      </c>
      <c r="FA89" s="21">
        <f>AVERAGE(DR89:EC89)</f>
        <v>0</v>
      </c>
      <c r="FB89" s="21">
        <f>AVERAGE(ED89:EO89)</f>
        <v>0</v>
      </c>
      <c r="FD89" s="21">
        <f>M89</f>
        <v>523808.12</v>
      </c>
      <c r="FE89" s="21">
        <f>Y89</f>
        <v>392855.66000000003</v>
      </c>
      <c r="FF89" s="21">
        <f>AK89</f>
        <v>261903.20000000007</v>
      </c>
      <c r="FG89" s="21">
        <f>AW89</f>
        <v>130950.74000000011</v>
      </c>
      <c r="FH89" s="21">
        <f>BI89</f>
        <v>0</v>
      </c>
      <c r="FI89" s="21">
        <f>BU89</f>
        <v>0</v>
      </c>
      <c r="FJ89" s="21">
        <f>CG89</f>
        <v>0</v>
      </c>
      <c r="FK89" s="21">
        <f>CS89</f>
        <v>0</v>
      </c>
      <c r="FL89" s="21">
        <f>DE89</f>
        <v>0</v>
      </c>
      <c r="FM89" s="21">
        <f>DQ89</f>
        <v>0</v>
      </c>
      <c r="FN89" s="21">
        <f>EC89</f>
        <v>0</v>
      </c>
      <c r="FO89" s="21">
        <f>EO89</f>
        <v>0</v>
      </c>
    </row>
    <row r="90" spans="1:171">
      <c r="A90" s="26" t="s">
        <v>39</v>
      </c>
      <c r="B90" s="64">
        <v>561437.13</v>
      </c>
      <c r="C90" s="64">
        <v>468890.21</v>
      </c>
      <c r="D90" s="64">
        <v>375935.31</v>
      </c>
      <c r="E90" s="64">
        <v>282570.64</v>
      </c>
      <c r="F90" s="64">
        <v>188794.39</v>
      </c>
      <c r="G90" s="64">
        <v>94604.74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64">
        <v>0</v>
      </c>
      <c r="AW90" s="64">
        <v>0</v>
      </c>
      <c r="AX90" s="64">
        <v>0</v>
      </c>
      <c r="AY90" s="64">
        <v>0</v>
      </c>
      <c r="AZ90" s="64">
        <v>0</v>
      </c>
      <c r="BA90" s="64">
        <v>0</v>
      </c>
      <c r="BB90" s="64">
        <v>0</v>
      </c>
      <c r="BC90" s="64">
        <v>0</v>
      </c>
      <c r="BD90" s="64">
        <v>0</v>
      </c>
      <c r="BE90" s="64">
        <v>0</v>
      </c>
      <c r="BF90" s="64">
        <v>0</v>
      </c>
      <c r="BG90" s="64">
        <v>0</v>
      </c>
      <c r="BH90" s="64">
        <v>0</v>
      </c>
      <c r="BI90" s="64">
        <v>0</v>
      </c>
      <c r="BJ90" s="64">
        <v>0</v>
      </c>
      <c r="BK90" s="64">
        <v>0</v>
      </c>
      <c r="BL90" s="64">
        <v>0</v>
      </c>
      <c r="BM90" s="64">
        <v>0</v>
      </c>
      <c r="BN90" s="64">
        <v>0</v>
      </c>
      <c r="BO90" s="64">
        <v>0</v>
      </c>
      <c r="BP90" s="64">
        <v>0</v>
      </c>
      <c r="BQ90" s="64">
        <v>0</v>
      </c>
      <c r="BR90" s="64">
        <v>0</v>
      </c>
      <c r="BS90" s="64">
        <v>0</v>
      </c>
      <c r="BT90" s="64">
        <v>0</v>
      </c>
      <c r="BU90" s="64">
        <v>0</v>
      </c>
      <c r="BV90" s="64">
        <v>0</v>
      </c>
      <c r="BW90" s="64">
        <v>0</v>
      </c>
      <c r="BX90" s="64">
        <v>0</v>
      </c>
      <c r="BY90" s="64">
        <v>0</v>
      </c>
      <c r="BZ90" s="64">
        <v>0</v>
      </c>
      <c r="CA90" s="64">
        <v>0</v>
      </c>
      <c r="CB90" s="64">
        <v>0</v>
      </c>
      <c r="CC90" s="64">
        <v>0</v>
      </c>
      <c r="CD90" s="64">
        <v>0</v>
      </c>
      <c r="CE90" s="64">
        <v>0</v>
      </c>
      <c r="CF90" s="64">
        <v>0</v>
      </c>
      <c r="CG90" s="64">
        <v>0</v>
      </c>
      <c r="CH90" s="64">
        <v>0</v>
      </c>
      <c r="CI90" s="64">
        <v>0</v>
      </c>
      <c r="CJ90" s="64">
        <v>0</v>
      </c>
      <c r="CK90" s="64">
        <v>0</v>
      </c>
      <c r="CL90" s="64">
        <v>0</v>
      </c>
      <c r="CM90" s="64">
        <v>0</v>
      </c>
      <c r="CN90" s="64">
        <v>0</v>
      </c>
      <c r="CO90" s="64">
        <v>0</v>
      </c>
      <c r="CP90" s="64">
        <v>0</v>
      </c>
      <c r="CQ90" s="64">
        <v>0</v>
      </c>
      <c r="CR90" s="64">
        <v>0</v>
      </c>
      <c r="CS90" s="64">
        <v>0</v>
      </c>
      <c r="CT90" s="64">
        <v>0</v>
      </c>
      <c r="CU90" s="64">
        <v>0</v>
      </c>
      <c r="CV90" s="64">
        <v>0</v>
      </c>
      <c r="CW90" s="64">
        <v>0</v>
      </c>
      <c r="CX90" s="64">
        <v>0</v>
      </c>
      <c r="CY90" s="64">
        <v>0</v>
      </c>
      <c r="CZ90" s="64">
        <v>0</v>
      </c>
      <c r="DA90" s="64">
        <v>0</v>
      </c>
      <c r="DB90" s="64">
        <v>0</v>
      </c>
      <c r="DC90" s="64">
        <v>0</v>
      </c>
      <c r="DD90" s="64">
        <v>0</v>
      </c>
      <c r="DE90" s="64">
        <v>0</v>
      </c>
      <c r="DF90" s="64">
        <v>0</v>
      </c>
      <c r="DG90" s="64">
        <v>0</v>
      </c>
      <c r="DH90" s="64">
        <v>0</v>
      </c>
      <c r="DI90" s="64">
        <v>0</v>
      </c>
      <c r="DJ90" s="64">
        <v>0</v>
      </c>
      <c r="DK90" s="64">
        <v>0</v>
      </c>
      <c r="DL90" s="64">
        <v>0</v>
      </c>
      <c r="DM90" s="64">
        <v>0</v>
      </c>
      <c r="DN90" s="64">
        <v>0</v>
      </c>
      <c r="DO90" s="64">
        <v>0</v>
      </c>
      <c r="DP90" s="64">
        <v>0</v>
      </c>
      <c r="DQ90" s="64">
        <v>0</v>
      </c>
      <c r="DR90" s="64">
        <v>0</v>
      </c>
      <c r="DS90" s="64">
        <v>0</v>
      </c>
      <c r="DT90" s="64">
        <v>0</v>
      </c>
      <c r="DU90" s="64">
        <v>0</v>
      </c>
      <c r="DV90" s="64">
        <v>0</v>
      </c>
      <c r="DW90" s="64">
        <v>0</v>
      </c>
      <c r="DX90" s="64">
        <v>0</v>
      </c>
      <c r="DY90" s="64">
        <v>0</v>
      </c>
      <c r="DZ90" s="64">
        <v>0</v>
      </c>
      <c r="EA90" s="64">
        <v>0</v>
      </c>
      <c r="EB90" s="64">
        <v>0</v>
      </c>
      <c r="EC90" s="64">
        <v>0</v>
      </c>
      <c r="ED90" s="64">
        <v>0</v>
      </c>
      <c r="EE90" s="64">
        <v>0</v>
      </c>
      <c r="EF90" s="64">
        <v>0</v>
      </c>
      <c r="EG90" s="64">
        <v>0</v>
      </c>
      <c r="EH90" s="64">
        <v>0</v>
      </c>
      <c r="EI90" s="64">
        <v>0</v>
      </c>
      <c r="EJ90" s="64">
        <v>0</v>
      </c>
      <c r="EK90" s="64">
        <v>0</v>
      </c>
      <c r="EL90" s="64">
        <v>0</v>
      </c>
      <c r="EM90" s="64">
        <v>0</v>
      </c>
      <c r="EN90" s="64">
        <v>0</v>
      </c>
      <c r="EO90" s="64">
        <v>0</v>
      </c>
      <c r="EP90" s="64"/>
      <c r="EQ90" s="21">
        <f>AVERAGE(B90:M90)</f>
        <v>164352.70166666669</v>
      </c>
      <c r="ER90" s="21">
        <f>AVERAGE(N90:Y90)</f>
        <v>0</v>
      </c>
      <c r="ES90" s="21">
        <f>AVERAGE(Z90:AK90)</f>
        <v>0</v>
      </c>
      <c r="ET90" s="21">
        <f>AVERAGE(AL90:AW90)</f>
        <v>0</v>
      </c>
      <c r="EU90" s="21">
        <f>AVERAGE(AX90:BI90)</f>
        <v>0</v>
      </c>
      <c r="EV90" s="21">
        <f>AVERAGE(BJ90:BU90)</f>
        <v>0</v>
      </c>
      <c r="EW90" s="21">
        <f>AVERAGE(BV90:CG90)</f>
        <v>0</v>
      </c>
      <c r="EX90" s="21">
        <f>AVERAGE(CH90:CS90)</f>
        <v>0</v>
      </c>
      <c r="EY90" s="21">
        <f>AVERAGE(CT90:DE90)</f>
        <v>0</v>
      </c>
      <c r="EZ90" s="21">
        <f>AVERAGE(DF90:DQ90)</f>
        <v>0</v>
      </c>
      <c r="FA90" s="21">
        <f>AVERAGE(DR90:EC90)</f>
        <v>0</v>
      </c>
      <c r="FB90" s="21">
        <f>AVERAGE(ED90:EO90)</f>
        <v>0</v>
      </c>
      <c r="FD90" s="21">
        <f>M90</f>
        <v>0</v>
      </c>
      <c r="FE90" s="21">
        <f>Y90</f>
        <v>0</v>
      </c>
      <c r="FF90" s="21">
        <f>AK90</f>
        <v>0</v>
      </c>
      <c r="FG90" s="21">
        <f>AW90</f>
        <v>0</v>
      </c>
      <c r="FH90" s="21">
        <f>BI90</f>
        <v>0</v>
      </c>
      <c r="FI90" s="21">
        <f>BU90</f>
        <v>0</v>
      </c>
      <c r="FJ90" s="21">
        <f>CG90</f>
        <v>0</v>
      </c>
      <c r="FK90" s="21">
        <f>CS90</f>
        <v>0</v>
      </c>
      <c r="FL90" s="21">
        <f>DE90</f>
        <v>0</v>
      </c>
      <c r="FM90" s="21">
        <f>DQ90</f>
        <v>0</v>
      </c>
      <c r="FN90" s="21">
        <f>EC90</f>
        <v>0</v>
      </c>
      <c r="FO90" s="21">
        <f>EO90</f>
        <v>0</v>
      </c>
    </row>
    <row r="91" spans="1:171" ht="13.5" thickBot="1">
      <c r="A91" s="30" t="s">
        <v>30</v>
      </c>
      <c r="B91" s="65">
        <f t="shared" ref="B91:BM91" si="166">SUM(B89:B90)</f>
        <v>1216197.71</v>
      </c>
      <c r="C91" s="65">
        <f t="shared" si="166"/>
        <v>1123650.79</v>
      </c>
      <c r="D91" s="65">
        <f t="shared" si="166"/>
        <v>1030695.8899999999</v>
      </c>
      <c r="E91" s="65">
        <f t="shared" si="166"/>
        <v>871854.99</v>
      </c>
      <c r="F91" s="65">
        <f t="shared" si="166"/>
        <v>778078.74</v>
      </c>
      <c r="G91" s="65">
        <f t="shared" si="166"/>
        <v>683889.09</v>
      </c>
      <c r="H91" s="65">
        <f t="shared" si="166"/>
        <v>589284.35</v>
      </c>
      <c r="I91" s="65">
        <f t="shared" si="166"/>
        <v>589284.35</v>
      </c>
      <c r="J91" s="65">
        <f t="shared" si="166"/>
        <v>589284.35</v>
      </c>
      <c r="K91" s="65">
        <f t="shared" si="166"/>
        <v>523808.12</v>
      </c>
      <c r="L91" s="65">
        <f t="shared" si="166"/>
        <v>523808.12</v>
      </c>
      <c r="M91" s="65">
        <f t="shared" si="166"/>
        <v>523808.12</v>
      </c>
      <c r="N91" s="65">
        <f t="shared" si="166"/>
        <v>523808.12</v>
      </c>
      <c r="O91" s="65">
        <f t="shared" si="166"/>
        <v>523808.12</v>
      </c>
      <c r="P91" s="65">
        <f t="shared" si="166"/>
        <v>523808.12</v>
      </c>
      <c r="Q91" s="65">
        <f t="shared" si="166"/>
        <v>458331.89</v>
      </c>
      <c r="R91" s="65">
        <f t="shared" si="166"/>
        <v>458331.89</v>
      </c>
      <c r="S91" s="65">
        <f t="shared" si="166"/>
        <v>458331.89</v>
      </c>
      <c r="T91" s="65">
        <f t="shared" si="166"/>
        <v>458331.89</v>
      </c>
      <c r="U91" s="65">
        <f t="shared" si="166"/>
        <v>458331.89</v>
      </c>
      <c r="V91" s="65">
        <f t="shared" si="166"/>
        <v>458331.89</v>
      </c>
      <c r="W91" s="65">
        <f t="shared" si="166"/>
        <v>392855.66000000003</v>
      </c>
      <c r="X91" s="65">
        <f t="shared" si="166"/>
        <v>392855.66000000003</v>
      </c>
      <c r="Y91" s="65">
        <f t="shared" si="166"/>
        <v>392855.66000000003</v>
      </c>
      <c r="Z91" s="65">
        <f t="shared" si="166"/>
        <v>392855.66000000003</v>
      </c>
      <c r="AA91" s="65">
        <f t="shared" si="166"/>
        <v>392855.66000000003</v>
      </c>
      <c r="AB91" s="65">
        <f t="shared" si="166"/>
        <v>392855.66000000003</v>
      </c>
      <c r="AC91" s="65">
        <f t="shared" si="166"/>
        <v>327379.43000000005</v>
      </c>
      <c r="AD91" s="65">
        <f t="shared" si="166"/>
        <v>327379.43000000005</v>
      </c>
      <c r="AE91" s="65">
        <f t="shared" si="166"/>
        <v>327379.43000000005</v>
      </c>
      <c r="AF91" s="65">
        <f t="shared" si="166"/>
        <v>327379.43000000005</v>
      </c>
      <c r="AG91" s="65">
        <f t="shared" si="166"/>
        <v>327379.43000000005</v>
      </c>
      <c r="AH91" s="65">
        <f t="shared" si="166"/>
        <v>327379.43000000005</v>
      </c>
      <c r="AI91" s="65">
        <f t="shared" si="166"/>
        <v>261903.20000000007</v>
      </c>
      <c r="AJ91" s="65">
        <f t="shared" si="166"/>
        <v>261903.20000000007</v>
      </c>
      <c r="AK91" s="65">
        <f t="shared" si="166"/>
        <v>261903.20000000007</v>
      </c>
      <c r="AL91" s="65">
        <f t="shared" si="166"/>
        <v>261903.20000000007</v>
      </c>
      <c r="AM91" s="65">
        <f t="shared" si="166"/>
        <v>261903.20000000007</v>
      </c>
      <c r="AN91" s="65">
        <f t="shared" si="166"/>
        <v>261903.20000000007</v>
      </c>
      <c r="AO91" s="65">
        <f t="shared" si="166"/>
        <v>196426.97000000009</v>
      </c>
      <c r="AP91" s="65">
        <f t="shared" si="166"/>
        <v>196426.97000000009</v>
      </c>
      <c r="AQ91" s="65">
        <f t="shared" si="166"/>
        <v>196426.97000000009</v>
      </c>
      <c r="AR91" s="65">
        <f t="shared" si="166"/>
        <v>196426.97000000009</v>
      </c>
      <c r="AS91" s="65">
        <f t="shared" si="166"/>
        <v>196426.97000000009</v>
      </c>
      <c r="AT91" s="65">
        <f t="shared" si="166"/>
        <v>196426.97000000009</v>
      </c>
      <c r="AU91" s="65">
        <f t="shared" si="166"/>
        <v>130950.74000000011</v>
      </c>
      <c r="AV91" s="65">
        <f t="shared" si="166"/>
        <v>130950.74000000011</v>
      </c>
      <c r="AW91" s="65">
        <f t="shared" si="166"/>
        <v>130950.74000000011</v>
      </c>
      <c r="AX91" s="65">
        <f t="shared" si="166"/>
        <v>130950.74000000011</v>
      </c>
      <c r="AY91" s="65">
        <f t="shared" si="166"/>
        <v>130950.74000000011</v>
      </c>
      <c r="AZ91" s="65">
        <f t="shared" si="166"/>
        <v>130950.74000000011</v>
      </c>
      <c r="BA91" s="65">
        <f t="shared" si="166"/>
        <v>65474.510000000126</v>
      </c>
      <c r="BB91" s="65">
        <f t="shared" si="166"/>
        <v>65474.510000000126</v>
      </c>
      <c r="BC91" s="65">
        <f t="shared" si="166"/>
        <v>65474.510000000126</v>
      </c>
      <c r="BD91" s="65">
        <f t="shared" si="166"/>
        <v>65474.510000000126</v>
      </c>
      <c r="BE91" s="65">
        <f t="shared" si="166"/>
        <v>65474.510000000126</v>
      </c>
      <c r="BF91" s="65">
        <f t="shared" si="166"/>
        <v>65474.510000000126</v>
      </c>
      <c r="BG91" s="65">
        <f t="shared" si="166"/>
        <v>0</v>
      </c>
      <c r="BH91" s="65">
        <f t="shared" si="166"/>
        <v>0</v>
      </c>
      <c r="BI91" s="65">
        <f t="shared" si="166"/>
        <v>0</v>
      </c>
      <c r="BJ91" s="65">
        <f t="shared" si="166"/>
        <v>0</v>
      </c>
      <c r="BK91" s="65">
        <f t="shared" si="166"/>
        <v>0</v>
      </c>
      <c r="BL91" s="65">
        <f t="shared" si="166"/>
        <v>0</v>
      </c>
      <c r="BM91" s="65">
        <f t="shared" si="166"/>
        <v>0</v>
      </c>
      <c r="BN91" s="65">
        <f t="shared" ref="BN91:DY91" si="167">SUM(BN89:BN90)</f>
        <v>0</v>
      </c>
      <c r="BO91" s="65">
        <f t="shared" si="167"/>
        <v>0</v>
      </c>
      <c r="BP91" s="65">
        <f t="shared" si="167"/>
        <v>0</v>
      </c>
      <c r="BQ91" s="65">
        <f t="shared" si="167"/>
        <v>0</v>
      </c>
      <c r="BR91" s="65">
        <f t="shared" si="167"/>
        <v>0</v>
      </c>
      <c r="BS91" s="65">
        <f t="shared" si="167"/>
        <v>0</v>
      </c>
      <c r="BT91" s="65">
        <f t="shared" si="167"/>
        <v>0</v>
      </c>
      <c r="BU91" s="65">
        <f t="shared" si="167"/>
        <v>0</v>
      </c>
      <c r="BV91" s="65">
        <f t="shared" si="167"/>
        <v>0</v>
      </c>
      <c r="BW91" s="65">
        <f t="shared" si="167"/>
        <v>0</v>
      </c>
      <c r="BX91" s="65">
        <f t="shared" si="167"/>
        <v>0</v>
      </c>
      <c r="BY91" s="65">
        <f t="shared" si="167"/>
        <v>0</v>
      </c>
      <c r="BZ91" s="65">
        <f t="shared" si="167"/>
        <v>0</v>
      </c>
      <c r="CA91" s="65">
        <f t="shared" si="167"/>
        <v>0</v>
      </c>
      <c r="CB91" s="65">
        <f t="shared" si="167"/>
        <v>0</v>
      </c>
      <c r="CC91" s="65">
        <f t="shared" si="167"/>
        <v>0</v>
      </c>
      <c r="CD91" s="65">
        <f t="shared" si="167"/>
        <v>0</v>
      </c>
      <c r="CE91" s="65">
        <f t="shared" si="167"/>
        <v>0</v>
      </c>
      <c r="CF91" s="65">
        <f t="shared" si="167"/>
        <v>0</v>
      </c>
      <c r="CG91" s="65">
        <f t="shared" si="167"/>
        <v>0</v>
      </c>
      <c r="CH91" s="65">
        <f t="shared" si="167"/>
        <v>0</v>
      </c>
      <c r="CI91" s="65">
        <f t="shared" si="167"/>
        <v>0</v>
      </c>
      <c r="CJ91" s="65">
        <f t="shared" si="167"/>
        <v>0</v>
      </c>
      <c r="CK91" s="65">
        <f t="shared" si="167"/>
        <v>0</v>
      </c>
      <c r="CL91" s="65">
        <f t="shared" si="167"/>
        <v>0</v>
      </c>
      <c r="CM91" s="65">
        <f t="shared" si="167"/>
        <v>0</v>
      </c>
      <c r="CN91" s="65">
        <f t="shared" si="167"/>
        <v>0</v>
      </c>
      <c r="CO91" s="65">
        <f t="shared" si="167"/>
        <v>0</v>
      </c>
      <c r="CP91" s="65">
        <f t="shared" si="167"/>
        <v>0</v>
      </c>
      <c r="CQ91" s="65">
        <f t="shared" si="167"/>
        <v>0</v>
      </c>
      <c r="CR91" s="65">
        <f t="shared" si="167"/>
        <v>0</v>
      </c>
      <c r="CS91" s="65">
        <f t="shared" si="167"/>
        <v>0</v>
      </c>
      <c r="CT91" s="65">
        <f t="shared" si="167"/>
        <v>0</v>
      </c>
      <c r="CU91" s="65">
        <f t="shared" si="167"/>
        <v>0</v>
      </c>
      <c r="CV91" s="65">
        <f t="shared" si="167"/>
        <v>0</v>
      </c>
      <c r="CW91" s="65">
        <f t="shared" si="167"/>
        <v>0</v>
      </c>
      <c r="CX91" s="65">
        <f t="shared" si="167"/>
        <v>0</v>
      </c>
      <c r="CY91" s="65">
        <f t="shared" si="167"/>
        <v>0</v>
      </c>
      <c r="CZ91" s="65">
        <f t="shared" si="167"/>
        <v>0</v>
      </c>
      <c r="DA91" s="65">
        <f t="shared" si="167"/>
        <v>0</v>
      </c>
      <c r="DB91" s="65">
        <f t="shared" si="167"/>
        <v>0</v>
      </c>
      <c r="DC91" s="65">
        <f t="shared" si="167"/>
        <v>0</v>
      </c>
      <c r="DD91" s="65">
        <f t="shared" si="167"/>
        <v>0</v>
      </c>
      <c r="DE91" s="65">
        <f t="shared" si="167"/>
        <v>0</v>
      </c>
      <c r="DF91" s="65">
        <f t="shared" si="167"/>
        <v>0</v>
      </c>
      <c r="DG91" s="65">
        <f t="shared" si="167"/>
        <v>0</v>
      </c>
      <c r="DH91" s="65">
        <f t="shared" si="167"/>
        <v>0</v>
      </c>
      <c r="DI91" s="65">
        <f t="shared" si="167"/>
        <v>0</v>
      </c>
      <c r="DJ91" s="65">
        <f t="shared" si="167"/>
        <v>0</v>
      </c>
      <c r="DK91" s="65">
        <f t="shared" si="167"/>
        <v>0</v>
      </c>
      <c r="DL91" s="65">
        <f t="shared" si="167"/>
        <v>0</v>
      </c>
      <c r="DM91" s="65">
        <f t="shared" si="167"/>
        <v>0</v>
      </c>
      <c r="DN91" s="65">
        <f t="shared" si="167"/>
        <v>0</v>
      </c>
      <c r="DO91" s="65">
        <f t="shared" si="167"/>
        <v>0</v>
      </c>
      <c r="DP91" s="65">
        <f t="shared" si="167"/>
        <v>0</v>
      </c>
      <c r="DQ91" s="65">
        <f t="shared" si="167"/>
        <v>0</v>
      </c>
      <c r="DR91" s="65">
        <f t="shared" si="167"/>
        <v>0</v>
      </c>
      <c r="DS91" s="65">
        <f t="shared" si="167"/>
        <v>0</v>
      </c>
      <c r="DT91" s="65">
        <f t="shared" si="167"/>
        <v>0</v>
      </c>
      <c r="DU91" s="65">
        <f t="shared" si="167"/>
        <v>0</v>
      </c>
      <c r="DV91" s="65">
        <f t="shared" si="167"/>
        <v>0</v>
      </c>
      <c r="DW91" s="65">
        <f t="shared" si="167"/>
        <v>0</v>
      </c>
      <c r="DX91" s="65">
        <f t="shared" si="167"/>
        <v>0</v>
      </c>
      <c r="DY91" s="65">
        <f t="shared" si="167"/>
        <v>0</v>
      </c>
      <c r="DZ91" s="65">
        <f t="shared" ref="DZ91:EO91" si="168">SUM(DZ89:DZ90)</f>
        <v>0</v>
      </c>
      <c r="EA91" s="65">
        <f t="shared" si="168"/>
        <v>0</v>
      </c>
      <c r="EB91" s="65">
        <f t="shared" si="168"/>
        <v>0</v>
      </c>
      <c r="EC91" s="65">
        <f t="shared" si="168"/>
        <v>0</v>
      </c>
      <c r="ED91" s="65">
        <f t="shared" si="168"/>
        <v>0</v>
      </c>
      <c r="EE91" s="65">
        <f t="shared" si="168"/>
        <v>0</v>
      </c>
      <c r="EF91" s="65">
        <f t="shared" si="168"/>
        <v>0</v>
      </c>
      <c r="EG91" s="65">
        <f t="shared" si="168"/>
        <v>0</v>
      </c>
      <c r="EH91" s="65">
        <f t="shared" si="168"/>
        <v>0</v>
      </c>
      <c r="EI91" s="65">
        <f t="shared" si="168"/>
        <v>0</v>
      </c>
      <c r="EJ91" s="65">
        <f t="shared" si="168"/>
        <v>0</v>
      </c>
      <c r="EK91" s="65">
        <f t="shared" si="168"/>
        <v>0</v>
      </c>
      <c r="EL91" s="65">
        <f t="shared" si="168"/>
        <v>0</v>
      </c>
      <c r="EM91" s="65">
        <f t="shared" si="168"/>
        <v>0</v>
      </c>
      <c r="EN91" s="65">
        <f t="shared" si="168"/>
        <v>0</v>
      </c>
      <c r="EO91" s="65">
        <f t="shared" si="168"/>
        <v>0</v>
      </c>
      <c r="EP91" s="65"/>
      <c r="EQ91" s="33">
        <f t="shared" ref="EQ91:EX91" si="169">SUM(EQ89:EQ90)</f>
        <v>753637.05166666664</v>
      </c>
      <c r="ER91" s="33">
        <f t="shared" si="169"/>
        <v>458331.89000000007</v>
      </c>
      <c r="ES91" s="33">
        <f t="shared" si="169"/>
        <v>327379.43000000011</v>
      </c>
      <c r="ET91" s="33">
        <f t="shared" si="169"/>
        <v>196426.97000000018</v>
      </c>
      <c r="EU91" s="33">
        <f t="shared" si="169"/>
        <v>65474.94000000009</v>
      </c>
      <c r="EV91" s="33">
        <f t="shared" si="169"/>
        <v>0</v>
      </c>
      <c r="EW91" s="33">
        <f t="shared" si="169"/>
        <v>0</v>
      </c>
      <c r="EX91" s="33">
        <f t="shared" si="169"/>
        <v>0</v>
      </c>
      <c r="EY91" s="33">
        <f>SUM(EY89:EY90)</f>
        <v>0</v>
      </c>
      <c r="EZ91" s="33">
        <f>SUM(EZ89:EZ90)</f>
        <v>0</v>
      </c>
      <c r="FA91" s="33">
        <f>SUM(FA89:FA90)</f>
        <v>0</v>
      </c>
      <c r="FB91" s="33">
        <f>SUM(FB89:FB90)</f>
        <v>0</v>
      </c>
      <c r="FD91" s="65">
        <f t="shared" ref="FD91:FK91" si="170">SUM(FD89:FD90)</f>
        <v>523808.12</v>
      </c>
      <c r="FE91" s="65">
        <f t="shared" si="170"/>
        <v>392855.66000000003</v>
      </c>
      <c r="FF91" s="65">
        <f t="shared" si="170"/>
        <v>261903.20000000007</v>
      </c>
      <c r="FG91" s="65">
        <f t="shared" si="170"/>
        <v>130950.74000000011</v>
      </c>
      <c r="FH91" s="65">
        <f t="shared" si="170"/>
        <v>0</v>
      </c>
      <c r="FI91" s="65">
        <f t="shared" si="170"/>
        <v>0</v>
      </c>
      <c r="FJ91" s="65">
        <f t="shared" si="170"/>
        <v>0</v>
      </c>
      <c r="FK91" s="65">
        <f t="shared" si="170"/>
        <v>0</v>
      </c>
      <c r="FL91" s="65">
        <f>SUM(FL89:FL90)</f>
        <v>0</v>
      </c>
      <c r="FM91" s="65">
        <f>SUM(FM89:FM90)</f>
        <v>0</v>
      </c>
      <c r="FN91" s="65">
        <f>SUM(FN89:FN90)</f>
        <v>0</v>
      </c>
      <c r="FO91" s="65">
        <f>SUM(FO89:FO90)</f>
        <v>0</v>
      </c>
    </row>
    <row r="92" spans="1:171" ht="13.5" thickTop="1">
      <c r="A92" s="26"/>
      <c r="B92" s="2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7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7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</row>
    <row r="93" spans="1:171">
      <c r="A93" s="36"/>
      <c r="C93" s="2"/>
      <c r="D93" s="2"/>
      <c r="E93" s="2"/>
      <c r="F93" s="2"/>
      <c r="G93" s="2"/>
      <c r="H93" s="2"/>
      <c r="I93" s="2"/>
      <c r="J93" s="36"/>
      <c r="K93" s="36"/>
      <c r="L93" s="36"/>
      <c r="M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</row>
    <row r="94" spans="1:171" ht="13.5" thickBot="1">
      <c r="A94" s="30" t="s">
        <v>40</v>
      </c>
      <c r="B94" s="48">
        <f t="shared" ref="B94:BM94" si="171">+B86+B91</f>
        <v>2123519505.71</v>
      </c>
      <c r="C94" s="48">
        <f t="shared" si="171"/>
        <v>2123426958.79</v>
      </c>
      <c r="D94" s="48">
        <f t="shared" si="171"/>
        <v>2123334003.8900001</v>
      </c>
      <c r="E94" s="48">
        <f t="shared" si="171"/>
        <v>2123175162.99</v>
      </c>
      <c r="F94" s="48">
        <f t="shared" si="171"/>
        <v>2123081386.74</v>
      </c>
      <c r="G94" s="48">
        <f t="shared" si="171"/>
        <v>2572987197.0900002</v>
      </c>
      <c r="H94" s="48">
        <f t="shared" si="171"/>
        <v>2572892592.3499999</v>
      </c>
      <c r="I94" s="48">
        <f t="shared" si="171"/>
        <v>2172892592.3499999</v>
      </c>
      <c r="J94" s="48">
        <f t="shared" si="171"/>
        <v>2172892592.3499999</v>
      </c>
      <c r="K94" s="48">
        <f t="shared" si="171"/>
        <v>2172827116.1199999</v>
      </c>
      <c r="L94" s="48">
        <f t="shared" si="171"/>
        <v>2172827116.1199999</v>
      </c>
      <c r="M94" s="48">
        <f t="shared" si="171"/>
        <v>2172827116.1199999</v>
      </c>
      <c r="N94" s="48">
        <f t="shared" si="171"/>
        <v>2172827116.1199999</v>
      </c>
      <c r="O94" s="48">
        <f t="shared" si="171"/>
        <v>2172827116.1199999</v>
      </c>
      <c r="P94" s="48">
        <f t="shared" si="171"/>
        <v>2172827116.1199999</v>
      </c>
      <c r="Q94" s="48">
        <f t="shared" si="171"/>
        <v>2172761639.8899999</v>
      </c>
      <c r="R94" s="48">
        <f t="shared" si="171"/>
        <v>2172761639.8899999</v>
      </c>
      <c r="S94" s="48">
        <f t="shared" si="171"/>
        <v>2172761639.8899999</v>
      </c>
      <c r="T94" s="48">
        <f t="shared" si="171"/>
        <v>2172761639.8899999</v>
      </c>
      <c r="U94" s="48">
        <f t="shared" si="171"/>
        <v>2172761639.8899999</v>
      </c>
      <c r="V94" s="48">
        <f t="shared" si="171"/>
        <v>2172761639.8899999</v>
      </c>
      <c r="W94" s="48">
        <f t="shared" si="171"/>
        <v>2172696163.6599998</v>
      </c>
      <c r="X94" s="48">
        <f t="shared" si="171"/>
        <v>2172696163.6599998</v>
      </c>
      <c r="Y94" s="48">
        <f t="shared" si="171"/>
        <v>2172696163.6599998</v>
      </c>
      <c r="Z94" s="48">
        <f t="shared" si="171"/>
        <v>2172696163.6599998</v>
      </c>
      <c r="AA94" s="48">
        <f t="shared" si="171"/>
        <v>2172696163.6599998</v>
      </c>
      <c r="AB94" s="48">
        <f t="shared" si="171"/>
        <v>2172696163.6599998</v>
      </c>
      <c r="AC94" s="48">
        <f t="shared" si="171"/>
        <v>2172630687.4299998</v>
      </c>
      <c r="AD94" s="48">
        <f t="shared" si="171"/>
        <v>2172630687.4299998</v>
      </c>
      <c r="AE94" s="48">
        <f t="shared" si="171"/>
        <v>2172630687.4299998</v>
      </c>
      <c r="AF94" s="48">
        <f t="shared" si="171"/>
        <v>2162630687.4299998</v>
      </c>
      <c r="AG94" s="48">
        <f t="shared" si="171"/>
        <v>1812630687.4300001</v>
      </c>
      <c r="AH94" s="48">
        <f t="shared" si="171"/>
        <v>2212630687.4299998</v>
      </c>
      <c r="AI94" s="48">
        <f t="shared" si="171"/>
        <v>2212565211.1999998</v>
      </c>
      <c r="AJ94" s="48">
        <f t="shared" si="171"/>
        <v>2212565211.1999998</v>
      </c>
      <c r="AK94" s="48">
        <f t="shared" si="171"/>
        <v>2212565211.1999998</v>
      </c>
      <c r="AL94" s="48">
        <f t="shared" si="171"/>
        <v>2212565211.1999998</v>
      </c>
      <c r="AM94" s="48">
        <f t="shared" si="171"/>
        <v>2212565211.1999998</v>
      </c>
      <c r="AN94" s="48">
        <f t="shared" si="171"/>
        <v>2210261903.1999998</v>
      </c>
      <c r="AO94" s="48">
        <f t="shared" si="171"/>
        <v>2210196426.9699998</v>
      </c>
      <c r="AP94" s="48">
        <f t="shared" si="171"/>
        <v>2210196426.9699998</v>
      </c>
      <c r="AQ94" s="48">
        <f t="shared" si="171"/>
        <v>2210196426.9699998</v>
      </c>
      <c r="AR94" s="48">
        <f t="shared" si="171"/>
        <v>2210196426.9699998</v>
      </c>
      <c r="AS94" s="48">
        <f t="shared" si="171"/>
        <v>2210196426.9699998</v>
      </c>
      <c r="AT94" s="48">
        <f t="shared" si="171"/>
        <v>2210196426.9699998</v>
      </c>
      <c r="AU94" s="48">
        <f t="shared" si="171"/>
        <v>2210130950.7399998</v>
      </c>
      <c r="AV94" s="48">
        <f t="shared" si="171"/>
        <v>1960130950.74</v>
      </c>
      <c r="AW94" s="48">
        <f t="shared" si="171"/>
        <v>1960130950.74</v>
      </c>
      <c r="AX94" s="48">
        <f t="shared" si="171"/>
        <v>1960130950.74</v>
      </c>
      <c r="AY94" s="48">
        <f t="shared" si="171"/>
        <v>1960130950.74</v>
      </c>
      <c r="AZ94" s="48">
        <f t="shared" si="171"/>
        <v>1960130950.74</v>
      </c>
      <c r="BA94" s="48">
        <f t="shared" si="171"/>
        <v>2460065474.5100002</v>
      </c>
      <c r="BB94" s="48">
        <f t="shared" si="171"/>
        <v>2460065474.5100002</v>
      </c>
      <c r="BC94" s="48">
        <f t="shared" si="171"/>
        <v>2460065474.5100002</v>
      </c>
      <c r="BD94" s="48">
        <f t="shared" si="171"/>
        <v>2460065474.5100002</v>
      </c>
      <c r="BE94" s="48">
        <f t="shared" si="171"/>
        <v>2460065474.5100002</v>
      </c>
      <c r="BF94" s="48">
        <f t="shared" si="171"/>
        <v>2460065474.5100002</v>
      </c>
      <c r="BG94" s="48">
        <f t="shared" si="171"/>
        <v>2460000000</v>
      </c>
      <c r="BH94" s="48">
        <f t="shared" si="171"/>
        <v>2460000000</v>
      </c>
      <c r="BI94" s="48">
        <f t="shared" si="171"/>
        <v>2460000000</v>
      </c>
      <c r="BJ94" s="48">
        <f t="shared" si="171"/>
        <v>2460000000</v>
      </c>
      <c r="BK94" s="48">
        <f t="shared" si="171"/>
        <v>2460000000</v>
      </c>
      <c r="BL94" s="48">
        <f t="shared" si="171"/>
        <v>2460000000</v>
      </c>
      <c r="BM94" s="48">
        <f t="shared" si="171"/>
        <v>2460000000</v>
      </c>
      <c r="BN94" s="48">
        <f t="shared" ref="BN94:DY94" si="172">+BN86+BN91</f>
        <v>2460000000</v>
      </c>
      <c r="BO94" s="48">
        <f t="shared" si="172"/>
        <v>2460000000</v>
      </c>
      <c r="BP94" s="48">
        <f t="shared" si="172"/>
        <v>2460000000</v>
      </c>
      <c r="BQ94" s="48">
        <f t="shared" si="172"/>
        <v>2460000000</v>
      </c>
      <c r="BR94" s="48">
        <f t="shared" si="172"/>
        <v>2460000000</v>
      </c>
      <c r="BS94" s="48">
        <f t="shared" si="172"/>
        <v>2460000000</v>
      </c>
      <c r="BT94" s="48">
        <f t="shared" si="172"/>
        <v>2460000000</v>
      </c>
      <c r="BU94" s="48">
        <f t="shared" si="172"/>
        <v>2460000000</v>
      </c>
      <c r="BV94" s="48">
        <f t="shared" si="172"/>
        <v>2460000000</v>
      </c>
      <c r="BW94" s="48">
        <f t="shared" si="172"/>
        <v>2460000000</v>
      </c>
      <c r="BX94" s="48">
        <f t="shared" si="172"/>
        <v>2460000000</v>
      </c>
      <c r="BY94" s="48">
        <f t="shared" si="172"/>
        <v>2460000000</v>
      </c>
      <c r="BZ94" s="48">
        <f t="shared" si="172"/>
        <v>2460000000</v>
      </c>
      <c r="CA94" s="48">
        <f t="shared" si="172"/>
        <v>2460000000</v>
      </c>
      <c r="CB94" s="48">
        <f t="shared" si="172"/>
        <v>2460000000</v>
      </c>
      <c r="CC94" s="48">
        <f t="shared" si="172"/>
        <v>2460000000</v>
      </c>
      <c r="CD94" s="48">
        <f t="shared" si="172"/>
        <v>2460000000</v>
      </c>
      <c r="CE94" s="48">
        <f t="shared" si="172"/>
        <v>2460000000</v>
      </c>
      <c r="CF94" s="48">
        <f t="shared" si="172"/>
        <v>2460000000</v>
      </c>
      <c r="CG94" s="48">
        <f t="shared" si="172"/>
        <v>2460000000</v>
      </c>
      <c r="CH94" s="48">
        <f t="shared" si="172"/>
        <v>2460000000</v>
      </c>
      <c r="CI94" s="48">
        <f t="shared" si="172"/>
        <v>2460000000</v>
      </c>
      <c r="CJ94" s="48">
        <f t="shared" si="172"/>
        <v>2460000000</v>
      </c>
      <c r="CK94" s="48">
        <f t="shared" si="172"/>
        <v>2460000000</v>
      </c>
      <c r="CL94" s="48">
        <f t="shared" si="172"/>
        <v>2460000000</v>
      </c>
      <c r="CM94" s="48">
        <f t="shared" si="172"/>
        <v>2460000000</v>
      </c>
      <c r="CN94" s="48">
        <f t="shared" si="172"/>
        <v>2460000000</v>
      </c>
      <c r="CO94" s="48">
        <f t="shared" si="172"/>
        <v>2460000000</v>
      </c>
      <c r="CP94" s="48">
        <f t="shared" si="172"/>
        <v>2460000000</v>
      </c>
      <c r="CQ94" s="48">
        <f t="shared" si="172"/>
        <v>2460000000</v>
      </c>
      <c r="CR94" s="48">
        <f t="shared" si="172"/>
        <v>2460000000</v>
      </c>
      <c r="CS94" s="48">
        <f t="shared" si="172"/>
        <v>2460000000</v>
      </c>
      <c r="CT94" s="48">
        <f t="shared" si="172"/>
        <v>2460000000</v>
      </c>
      <c r="CU94" s="48">
        <f t="shared" si="172"/>
        <v>2460000000</v>
      </c>
      <c r="CV94" s="48">
        <f t="shared" si="172"/>
        <v>2460000000</v>
      </c>
      <c r="CW94" s="48">
        <f t="shared" si="172"/>
        <v>2460000000</v>
      </c>
      <c r="CX94" s="48">
        <f t="shared" si="172"/>
        <v>2460000000</v>
      </c>
      <c r="CY94" s="48">
        <f t="shared" si="172"/>
        <v>2460000000</v>
      </c>
      <c r="CZ94" s="48">
        <f t="shared" si="172"/>
        <v>2460000000</v>
      </c>
      <c r="DA94" s="48">
        <f t="shared" si="172"/>
        <v>2460000000</v>
      </c>
      <c r="DB94" s="48">
        <f t="shared" si="172"/>
        <v>2460000000</v>
      </c>
      <c r="DC94" s="48">
        <f t="shared" si="172"/>
        <v>2460000000</v>
      </c>
      <c r="DD94" s="48">
        <f t="shared" si="172"/>
        <v>2460000000</v>
      </c>
      <c r="DE94" s="48">
        <f t="shared" si="172"/>
        <v>2460000000</v>
      </c>
      <c r="DF94" s="48">
        <f t="shared" si="172"/>
        <v>2460000000</v>
      </c>
      <c r="DG94" s="48">
        <f t="shared" si="172"/>
        <v>2460000000</v>
      </c>
      <c r="DH94" s="48">
        <f t="shared" si="172"/>
        <v>2460000000</v>
      </c>
      <c r="DI94" s="48">
        <f t="shared" si="172"/>
        <v>2460000000</v>
      </c>
      <c r="DJ94" s="48">
        <f t="shared" si="172"/>
        <v>2460000000</v>
      </c>
      <c r="DK94" s="48">
        <f t="shared" si="172"/>
        <v>2460000000</v>
      </c>
      <c r="DL94" s="48">
        <f t="shared" si="172"/>
        <v>2460000000</v>
      </c>
      <c r="DM94" s="48">
        <f t="shared" si="172"/>
        <v>2460000000</v>
      </c>
      <c r="DN94" s="48">
        <f t="shared" si="172"/>
        <v>2460000000</v>
      </c>
      <c r="DO94" s="48">
        <f t="shared" si="172"/>
        <v>2460000000</v>
      </c>
      <c r="DP94" s="48">
        <f t="shared" si="172"/>
        <v>2460000000</v>
      </c>
      <c r="DQ94" s="48">
        <f t="shared" si="172"/>
        <v>2460000000</v>
      </c>
      <c r="DR94" s="48">
        <f t="shared" si="172"/>
        <v>2460000000</v>
      </c>
      <c r="DS94" s="48">
        <f t="shared" si="172"/>
        <v>2460000000</v>
      </c>
      <c r="DT94" s="48">
        <f t="shared" si="172"/>
        <v>2460000000</v>
      </c>
      <c r="DU94" s="48">
        <f t="shared" si="172"/>
        <v>2460000000</v>
      </c>
      <c r="DV94" s="48">
        <f t="shared" si="172"/>
        <v>2460000000</v>
      </c>
      <c r="DW94" s="48">
        <f t="shared" si="172"/>
        <v>2460000000</v>
      </c>
      <c r="DX94" s="48">
        <f t="shared" si="172"/>
        <v>2460000000</v>
      </c>
      <c r="DY94" s="48">
        <f t="shared" si="172"/>
        <v>2460000000</v>
      </c>
      <c r="DZ94" s="48">
        <f t="shared" ref="DZ94:EO94" si="173">+DZ86+DZ91</f>
        <v>2460000000</v>
      </c>
      <c r="EA94" s="48">
        <f t="shared" si="173"/>
        <v>2460000000</v>
      </c>
      <c r="EB94" s="48">
        <f t="shared" si="173"/>
        <v>2460000000</v>
      </c>
      <c r="EC94" s="48">
        <f t="shared" si="173"/>
        <v>2460000000</v>
      </c>
      <c r="ED94" s="48">
        <f t="shared" si="173"/>
        <v>2460000000</v>
      </c>
      <c r="EE94" s="48">
        <f t="shared" si="173"/>
        <v>2460000000</v>
      </c>
      <c r="EF94" s="48">
        <f t="shared" si="173"/>
        <v>2460000000</v>
      </c>
      <c r="EG94" s="48">
        <f t="shared" si="173"/>
        <v>2460000000</v>
      </c>
      <c r="EH94" s="48">
        <f t="shared" si="173"/>
        <v>2460000000</v>
      </c>
      <c r="EI94" s="48">
        <f t="shared" si="173"/>
        <v>2460000000</v>
      </c>
      <c r="EJ94" s="48">
        <f t="shared" si="173"/>
        <v>2460000000</v>
      </c>
      <c r="EK94" s="48">
        <f t="shared" si="173"/>
        <v>2460000000</v>
      </c>
      <c r="EL94" s="48">
        <f t="shared" si="173"/>
        <v>2460000000</v>
      </c>
      <c r="EM94" s="48">
        <f t="shared" si="173"/>
        <v>2460000000</v>
      </c>
      <c r="EN94" s="48">
        <f t="shared" si="173"/>
        <v>2460000000</v>
      </c>
      <c r="EO94" s="48">
        <f t="shared" si="173"/>
        <v>2460000000</v>
      </c>
      <c r="EP94" s="48"/>
      <c r="EQ94" s="66">
        <f t="shared" ref="EQ94:EX94" si="174">+EQ86+EQ91</f>
        <v>2218890278.3849998</v>
      </c>
      <c r="ER94" s="48">
        <f t="shared" si="174"/>
        <v>2172761639.8899999</v>
      </c>
      <c r="ES94" s="48">
        <f t="shared" si="174"/>
        <v>2421797354.0966663</v>
      </c>
      <c r="ET94" s="48">
        <f t="shared" si="174"/>
        <v>2168913644.9699998</v>
      </c>
      <c r="EU94" s="48">
        <f t="shared" si="174"/>
        <v>2335065474.9400001</v>
      </c>
      <c r="EV94" s="48">
        <f t="shared" si="174"/>
        <v>2460000000</v>
      </c>
      <c r="EW94" s="48">
        <f t="shared" si="174"/>
        <v>2460000000</v>
      </c>
      <c r="EX94" s="48">
        <f t="shared" si="174"/>
        <v>2460000000</v>
      </c>
      <c r="EY94" s="48">
        <f>+EY86+EY91</f>
        <v>2460000000</v>
      </c>
      <c r="EZ94" s="48">
        <f>+EZ86+EZ91</f>
        <v>2460000000</v>
      </c>
      <c r="FA94" s="48">
        <f>+FA86+FA91</f>
        <v>2460000000</v>
      </c>
      <c r="FB94" s="48">
        <f>+FB86+FB91</f>
        <v>2460000000</v>
      </c>
      <c r="FD94" s="48">
        <f>+FD86+FD91</f>
        <v>2172827116.1199999</v>
      </c>
      <c r="FE94" s="48">
        <f>+FE86+FE91</f>
        <v>2172696163.6599998</v>
      </c>
      <c r="FF94" s="48">
        <f t="shared" ref="FF94:FK94" si="175">+FF86+FF91</f>
        <v>2212565211.1999998</v>
      </c>
      <c r="FG94" s="48">
        <f t="shared" si="175"/>
        <v>1960130950.74</v>
      </c>
      <c r="FH94" s="48">
        <f t="shared" si="175"/>
        <v>2460000000</v>
      </c>
      <c r="FI94" s="48">
        <f t="shared" si="175"/>
        <v>2460000000</v>
      </c>
      <c r="FJ94" s="48">
        <f t="shared" si="175"/>
        <v>2460000000</v>
      </c>
      <c r="FK94" s="48">
        <f t="shared" si="175"/>
        <v>2460000000</v>
      </c>
      <c r="FL94" s="48">
        <f>+FL86+FL91</f>
        <v>2460000000</v>
      </c>
      <c r="FM94" s="48">
        <f>+FM86+FM91</f>
        <v>2460000000</v>
      </c>
      <c r="FN94" s="48">
        <f>+FN86+FN91</f>
        <v>2460000000</v>
      </c>
      <c r="FO94" s="48">
        <f>+FO86+FO91</f>
        <v>2460000000</v>
      </c>
    </row>
    <row r="95" spans="1:171" ht="13.5" thickTop="1"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FD95" s="9"/>
      <c r="FE95" s="9"/>
    </row>
    <row r="96" spans="1:171">
      <c r="A96" s="3" t="s">
        <v>75</v>
      </c>
      <c r="B96" s="36">
        <v>2992096.2188888909</v>
      </c>
      <c r="C96" s="36">
        <v>2949439.2144444464</v>
      </c>
      <c r="D96" s="36">
        <v>2906782.2100000018</v>
      </c>
      <c r="E96" s="36">
        <v>2864125.2055555573</v>
      </c>
      <c r="F96" s="36">
        <v>2821468.2011111132</v>
      </c>
      <c r="G96" s="36">
        <v>3620311.1966666686</v>
      </c>
      <c r="H96" s="36">
        <v>3570641.6922222245</v>
      </c>
      <c r="I96" s="36">
        <v>3520972.18777778</v>
      </c>
      <c r="J96" s="36">
        <v>3471302.6833333359</v>
      </c>
      <c r="K96" s="36">
        <v>3421633.1788888914</v>
      </c>
      <c r="L96" s="36">
        <v>3371963.6744444468</v>
      </c>
      <c r="M96" s="36">
        <v>3296160.8366666688</v>
      </c>
      <c r="N96" s="36">
        <v>3272624.6588888909</v>
      </c>
      <c r="O96" s="36">
        <v>3249088.4877777793</v>
      </c>
      <c r="P96" s="36">
        <v>3225552.3166666683</v>
      </c>
      <c r="Q96" s="36">
        <v>3202016.1455555572</v>
      </c>
      <c r="R96" s="36">
        <v>3178479.9744444462</v>
      </c>
      <c r="S96" s="36">
        <v>3154943.8033333351</v>
      </c>
      <c r="T96" s="36">
        <v>3131407.632222224</v>
      </c>
      <c r="U96" s="36">
        <v>3107871.4611111125</v>
      </c>
      <c r="V96" s="36">
        <v>3084335.2900000019</v>
      </c>
      <c r="W96" s="36">
        <v>3060799.1188888908</v>
      </c>
      <c r="X96" s="36">
        <v>3037262.9477777798</v>
      </c>
      <c r="Y96" s="36">
        <v>3013726.7766666682</v>
      </c>
      <c r="Z96" s="36">
        <v>2990190.6055555576</v>
      </c>
      <c r="AA96" s="36">
        <v>2966654.4344444461</v>
      </c>
      <c r="AB96" s="36">
        <v>2943118.2633333351</v>
      </c>
      <c r="AC96" s="36">
        <v>2919582.092222224</v>
      </c>
      <c r="AD96" s="36">
        <v>2896045.9211111129</v>
      </c>
      <c r="AE96" s="36">
        <v>2872509.7500000019</v>
      </c>
      <c r="AF96" s="36">
        <v>2848973.5788888908</v>
      </c>
      <c r="AG96" s="36">
        <v>2827187.4077777797</v>
      </c>
      <c r="AH96" s="36">
        <v>4089823.2366666687</v>
      </c>
      <c r="AI96" s="36">
        <v>4064459.0655555576</v>
      </c>
      <c r="AJ96" s="36">
        <v>4039094.8944444461</v>
      </c>
      <c r="AK96" s="36">
        <v>4013730.7233333355</v>
      </c>
      <c r="AL96" s="36">
        <v>3988366.552222224</v>
      </c>
      <c r="AM96" s="36">
        <v>3963002.3811111134</v>
      </c>
      <c r="AN96" s="36">
        <v>3937638.2100000018</v>
      </c>
      <c r="AO96" s="36">
        <v>3912274.0388888908</v>
      </c>
      <c r="AP96" s="36">
        <v>3886909.8677777797</v>
      </c>
      <c r="AQ96" s="36">
        <v>3861545.6966666686</v>
      </c>
      <c r="AR96" s="36">
        <v>3836181.5255555576</v>
      </c>
      <c r="AS96" s="36">
        <v>3810817.3544444465</v>
      </c>
      <c r="AT96" s="36">
        <v>3785453.1833333354</v>
      </c>
      <c r="AU96" s="36">
        <v>3760089.0122222244</v>
      </c>
      <c r="AV96" s="36">
        <v>3734724.8411111133</v>
      </c>
      <c r="AW96" s="36">
        <v>3702277.3366666688</v>
      </c>
      <c r="AX96" s="36">
        <v>3678683.9988888912</v>
      </c>
      <c r="AY96" s="36">
        <v>3655090.6611111136</v>
      </c>
      <c r="AZ96" s="36">
        <v>3631497.323333336</v>
      </c>
      <c r="BA96" s="36">
        <v>4545292.8744444465</v>
      </c>
      <c r="BB96" s="36">
        <v>4519088.4255555579</v>
      </c>
      <c r="BC96" s="36">
        <v>4492883.9766666694</v>
      </c>
      <c r="BD96" s="36">
        <v>4466679.5277777798</v>
      </c>
      <c r="BE96" s="36">
        <v>4440475.0788888913</v>
      </c>
      <c r="BF96" s="36">
        <v>4414270.6300000027</v>
      </c>
      <c r="BG96" s="36">
        <v>4388066.1811111132</v>
      </c>
      <c r="BH96" s="36">
        <v>4361861.7322222246</v>
      </c>
      <c r="BI96" s="36">
        <v>4335657.283333336</v>
      </c>
      <c r="BJ96" s="36">
        <v>4309452.8344444474</v>
      </c>
      <c r="BK96" s="36">
        <v>4283248.3855555579</v>
      </c>
      <c r="BL96" s="36">
        <v>4257043.9366666693</v>
      </c>
      <c r="BM96" s="36">
        <v>4230839.4877777798</v>
      </c>
      <c r="BN96" s="36">
        <v>4204635.0388888912</v>
      </c>
      <c r="BO96" s="36">
        <v>4178430.5900000026</v>
      </c>
      <c r="BP96" s="36">
        <v>4152226.1411111136</v>
      </c>
      <c r="BQ96" s="36">
        <v>4126021.692222225</v>
      </c>
      <c r="BR96" s="36">
        <v>4099817.243333336</v>
      </c>
      <c r="BS96" s="36">
        <v>4073612.7944444469</v>
      </c>
      <c r="BT96" s="36">
        <v>4047408.3455555583</v>
      </c>
      <c r="BU96" s="36">
        <v>4021203.8966666698</v>
      </c>
      <c r="BV96" s="36">
        <v>4932680.0666666692</v>
      </c>
      <c r="BW96" s="36">
        <v>4904156.2366666691</v>
      </c>
      <c r="BX96" s="36">
        <v>4875632.40666667</v>
      </c>
      <c r="BY96" s="36">
        <v>4847108.5766666699</v>
      </c>
      <c r="BZ96" s="36">
        <v>4818584.7466666689</v>
      </c>
      <c r="CA96" s="36">
        <v>4790060.9166666698</v>
      </c>
      <c r="CB96" s="36">
        <v>4761537.0866666697</v>
      </c>
      <c r="CC96" s="36">
        <v>4733013.2566666696</v>
      </c>
      <c r="CD96" s="36">
        <v>4704489.4266666695</v>
      </c>
      <c r="CE96" s="36">
        <v>4675965.5966666695</v>
      </c>
      <c r="CF96" s="36">
        <v>4647441.7666666694</v>
      </c>
      <c r="CG96" s="36">
        <v>4618917.9366666693</v>
      </c>
      <c r="CH96" s="36">
        <v>4590394.1066666692</v>
      </c>
      <c r="CI96" s="36">
        <v>4561870.2766666692</v>
      </c>
      <c r="CJ96" s="36">
        <v>4533346.44666667</v>
      </c>
      <c r="CK96" s="36">
        <v>4504822.616666669</v>
      </c>
      <c r="CL96" s="36">
        <v>4476298.7866666699</v>
      </c>
      <c r="CM96" s="36">
        <v>4447774.9566666698</v>
      </c>
      <c r="CN96" s="36">
        <v>4419251.1266666697</v>
      </c>
      <c r="CO96" s="36">
        <v>4390727.2966666697</v>
      </c>
      <c r="CP96" s="36">
        <v>4362203.4666666696</v>
      </c>
      <c r="CQ96" s="36">
        <v>4333679.6366666695</v>
      </c>
      <c r="CR96" s="36">
        <v>4305155.8066666694</v>
      </c>
      <c r="CS96" s="36">
        <v>4276631.9766666703</v>
      </c>
      <c r="CT96" s="36">
        <v>4248108.1466666693</v>
      </c>
      <c r="CU96" s="36">
        <v>4219584.3166666692</v>
      </c>
      <c r="CV96" s="36">
        <v>4191060.4866666696</v>
      </c>
      <c r="CW96" s="36">
        <v>4162536.6566666695</v>
      </c>
      <c r="CX96" s="36">
        <v>4134012.8266666695</v>
      </c>
      <c r="CY96" s="36">
        <v>4105488.9966666698</v>
      </c>
      <c r="CZ96" s="36">
        <v>4076965.1666666693</v>
      </c>
      <c r="DA96" s="36">
        <v>4048441.3366666692</v>
      </c>
      <c r="DB96" s="36">
        <v>4019917.5066666696</v>
      </c>
      <c r="DC96" s="36">
        <v>3997039.1066666692</v>
      </c>
      <c r="DD96" s="36">
        <v>3974161.1066666692</v>
      </c>
      <c r="DE96" s="36">
        <v>3951283.1066666697</v>
      </c>
      <c r="DF96" s="36">
        <v>3928405.1066666697</v>
      </c>
      <c r="DG96" s="36">
        <v>3905527.1066666692</v>
      </c>
      <c r="DH96" s="36">
        <v>3882649.1066666692</v>
      </c>
      <c r="DI96" s="36">
        <v>3859771.1066666697</v>
      </c>
      <c r="DJ96" s="36">
        <v>3836893.1066666692</v>
      </c>
      <c r="DK96" s="36">
        <v>3814015.1066666692</v>
      </c>
      <c r="DL96" s="36">
        <v>3791137.1066666692</v>
      </c>
      <c r="DM96" s="36">
        <v>3768259.1066666697</v>
      </c>
      <c r="DN96" s="36">
        <v>3745381.1066666697</v>
      </c>
      <c r="DO96" s="36">
        <v>3722503.1066666692</v>
      </c>
      <c r="DP96" s="36">
        <v>3699625.1066666692</v>
      </c>
      <c r="DQ96" s="36">
        <v>3676747.1066666697</v>
      </c>
      <c r="DR96" s="36">
        <v>3653869.1066666692</v>
      </c>
      <c r="DS96" s="36">
        <v>3630991.1066666692</v>
      </c>
      <c r="DT96" s="36">
        <v>3608113.1066666692</v>
      </c>
      <c r="DU96" s="36">
        <v>3585235.1066666692</v>
      </c>
      <c r="DV96" s="36">
        <v>3562357.1066666697</v>
      </c>
      <c r="DW96" s="36">
        <v>3539479.1066666692</v>
      </c>
      <c r="DX96" s="36">
        <v>3523613.6066666692</v>
      </c>
      <c r="DY96" s="36">
        <v>3507748.1066666692</v>
      </c>
      <c r="DZ96" s="36">
        <v>3491882.6066666692</v>
      </c>
      <c r="EA96" s="36">
        <v>3476017.1066666692</v>
      </c>
      <c r="EB96" s="36">
        <v>3460151.6066666692</v>
      </c>
      <c r="EC96" s="36">
        <v>3444286.1066666692</v>
      </c>
      <c r="ED96" s="36">
        <v>3428420.6066666697</v>
      </c>
      <c r="EE96" s="36">
        <v>3412555.1066666692</v>
      </c>
      <c r="EF96" s="36">
        <v>3396689.6066666692</v>
      </c>
      <c r="EG96" s="36">
        <v>3380824.1066666692</v>
      </c>
      <c r="EH96" s="36">
        <v>3364958.6066666692</v>
      </c>
      <c r="EI96" s="36">
        <v>3349093.1066666692</v>
      </c>
      <c r="EJ96" s="36">
        <v>3333227.6066666692</v>
      </c>
      <c r="EK96" s="36">
        <v>3317362.1066666692</v>
      </c>
      <c r="EL96" s="36">
        <v>3301496.6066666697</v>
      </c>
      <c r="EM96" s="36">
        <v>3285631.1066666692</v>
      </c>
      <c r="EN96" s="36">
        <v>3269765.6066666692</v>
      </c>
      <c r="EO96" s="36">
        <v>3253900.1066666692</v>
      </c>
      <c r="EP96" s="36"/>
      <c r="EQ96" s="21">
        <f>AVERAGE(B96:M96)</f>
        <v>3233908.0416666684</v>
      </c>
      <c r="ER96" s="21">
        <f>AVERAGE(N96:Y96)</f>
        <v>3143175.7177777798</v>
      </c>
      <c r="ES96" s="21">
        <f>AVERAGE(Z96:AK96)</f>
        <v>3289280.8311111126</v>
      </c>
      <c r="ET96" s="21">
        <f>AVERAGE(AL96:AW96)</f>
        <v>3848273.3333333354</v>
      </c>
      <c r="EU96" s="21">
        <f>AVERAGE(AX96:BI96)</f>
        <v>4244128.9744444471</v>
      </c>
      <c r="EV96" s="21">
        <f>AVERAGE(BJ96:BU96)</f>
        <v>4165328.3655555584</v>
      </c>
      <c r="EW96" s="21">
        <f>AVERAGE(BV96:CG96)</f>
        <v>4775799.0016666697</v>
      </c>
      <c r="EX96" s="21">
        <f>AVERAGE(CH96:CS96)</f>
        <v>4433513.0416666707</v>
      </c>
      <c r="EY96" s="21">
        <f>AVERAGE(CT96:DE96)</f>
        <v>4094049.8966666688</v>
      </c>
      <c r="EZ96" s="21">
        <f>AVERAGE(DF96:DQ96)</f>
        <v>3802576.1066666692</v>
      </c>
      <c r="FA96" s="21">
        <f>AVERAGE(DR96:EC96)</f>
        <v>3540311.9816666692</v>
      </c>
      <c r="FB96" s="21">
        <f>AVERAGE(ED96:EO96)</f>
        <v>3341160.3566666692</v>
      </c>
      <c r="FD96" s="21">
        <f>M96</f>
        <v>3296160.8366666688</v>
      </c>
      <c r="FE96" s="21">
        <f>Y96</f>
        <v>3013726.7766666682</v>
      </c>
      <c r="FF96" s="21">
        <f>AK96</f>
        <v>4013730.7233333355</v>
      </c>
      <c r="FG96" s="21">
        <f>AW96</f>
        <v>3702277.3366666688</v>
      </c>
      <c r="FH96" s="21">
        <f>BI96</f>
        <v>4335657.283333336</v>
      </c>
      <c r="FI96" s="21">
        <f>BU96</f>
        <v>4021203.8966666698</v>
      </c>
      <c r="FJ96" s="21">
        <f>CG96</f>
        <v>4618917.9366666693</v>
      </c>
      <c r="FK96" s="21">
        <f>CS96</f>
        <v>4276631.9766666703</v>
      </c>
      <c r="FL96" s="21">
        <f>DE96</f>
        <v>3951283.1066666697</v>
      </c>
      <c r="FM96" s="21">
        <f>DQ96</f>
        <v>3676747.1066666697</v>
      </c>
      <c r="FN96" s="21">
        <f>EC96</f>
        <v>3444286.1066666692</v>
      </c>
      <c r="FO96" s="21">
        <f>EO96</f>
        <v>3253900.1066666692</v>
      </c>
    </row>
    <row r="97" spans="1:171"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FD97" s="9"/>
      <c r="FE97" s="9"/>
    </row>
    <row r="98" spans="1:171" ht="13.5" thickBot="1">
      <c r="A98" s="3" t="s">
        <v>76</v>
      </c>
      <c r="B98" s="67">
        <f>+B94-B96</f>
        <v>2120527409.491111</v>
      </c>
      <c r="C98" s="67">
        <f t="shared" ref="C98:BN98" si="176">+C94-C96</f>
        <v>2120477519.5755556</v>
      </c>
      <c r="D98" s="67">
        <f t="shared" si="176"/>
        <v>2120427221.6800001</v>
      </c>
      <c r="E98" s="67">
        <f t="shared" si="176"/>
        <v>2120311037.7844446</v>
      </c>
      <c r="F98" s="67">
        <f t="shared" si="176"/>
        <v>2120259918.5388889</v>
      </c>
      <c r="G98" s="67">
        <f t="shared" si="176"/>
        <v>2569366885.8933334</v>
      </c>
      <c r="H98" s="67">
        <f t="shared" si="176"/>
        <v>2569321950.6577778</v>
      </c>
      <c r="I98" s="67">
        <f t="shared" si="176"/>
        <v>2169371620.1622219</v>
      </c>
      <c r="J98" s="67">
        <f t="shared" si="176"/>
        <v>2169421289.6666665</v>
      </c>
      <c r="K98" s="67">
        <f t="shared" si="176"/>
        <v>2169405482.9411111</v>
      </c>
      <c r="L98" s="67">
        <f t="shared" si="176"/>
        <v>2169455152.4455552</v>
      </c>
      <c r="M98" s="67">
        <f t="shared" si="176"/>
        <v>2169530955.2833333</v>
      </c>
      <c r="N98" s="67">
        <f t="shared" si="176"/>
        <v>2169554491.4611111</v>
      </c>
      <c r="O98" s="67">
        <f t="shared" si="176"/>
        <v>2169578027.6322222</v>
      </c>
      <c r="P98" s="67">
        <f t="shared" si="176"/>
        <v>2169601563.8033333</v>
      </c>
      <c r="Q98" s="67">
        <f t="shared" si="176"/>
        <v>2169559623.7444444</v>
      </c>
      <c r="R98" s="67">
        <f t="shared" si="176"/>
        <v>2169583159.9155555</v>
      </c>
      <c r="S98" s="67">
        <f t="shared" si="176"/>
        <v>2169606696.0866666</v>
      </c>
      <c r="T98" s="67">
        <f t="shared" si="176"/>
        <v>2169630232.2577777</v>
      </c>
      <c r="U98" s="67">
        <f t="shared" si="176"/>
        <v>2169653768.4288888</v>
      </c>
      <c r="V98" s="67">
        <f t="shared" si="176"/>
        <v>2169677304.5999999</v>
      </c>
      <c r="W98" s="67">
        <f t="shared" si="176"/>
        <v>2169635364.541111</v>
      </c>
      <c r="X98" s="67">
        <f t="shared" si="176"/>
        <v>2169658900.7122221</v>
      </c>
      <c r="Y98" s="67">
        <f t="shared" si="176"/>
        <v>2169682436.8833332</v>
      </c>
      <c r="Z98" s="67">
        <f t="shared" si="176"/>
        <v>2169705973.0544443</v>
      </c>
      <c r="AA98" s="67">
        <f t="shared" si="176"/>
        <v>2169729509.2255554</v>
      </c>
      <c r="AB98" s="67">
        <f t="shared" si="176"/>
        <v>2169753045.3966665</v>
      </c>
      <c r="AC98" s="67">
        <f t="shared" si="176"/>
        <v>2169711105.3377776</v>
      </c>
      <c r="AD98" s="67">
        <f t="shared" si="176"/>
        <v>2169734641.5088887</v>
      </c>
      <c r="AE98" s="67">
        <f t="shared" si="176"/>
        <v>2169758177.6799998</v>
      </c>
      <c r="AF98" s="67">
        <f t="shared" si="176"/>
        <v>2159781713.8511109</v>
      </c>
      <c r="AG98" s="67">
        <f t="shared" si="176"/>
        <v>1809803500.0222223</v>
      </c>
      <c r="AH98" s="67">
        <f t="shared" si="176"/>
        <v>2208540864.1933331</v>
      </c>
      <c r="AI98" s="67">
        <f t="shared" si="176"/>
        <v>2208500752.1344442</v>
      </c>
      <c r="AJ98" s="67">
        <f t="shared" si="176"/>
        <v>2208526116.3055553</v>
      </c>
      <c r="AK98" s="67">
        <f t="shared" si="176"/>
        <v>2208551480.4766665</v>
      </c>
      <c r="AL98" s="67">
        <f t="shared" si="176"/>
        <v>2208576844.6477776</v>
      </c>
      <c r="AM98" s="67">
        <f t="shared" si="176"/>
        <v>2208602208.8188887</v>
      </c>
      <c r="AN98" s="67">
        <f t="shared" si="176"/>
        <v>2206324264.9899998</v>
      </c>
      <c r="AO98" s="67">
        <f t="shared" si="176"/>
        <v>2206284152.9311109</v>
      </c>
      <c r="AP98" s="67">
        <f t="shared" si="176"/>
        <v>2206309517.102222</v>
      </c>
      <c r="AQ98" s="67">
        <f t="shared" si="176"/>
        <v>2206334881.2733331</v>
      </c>
      <c r="AR98" s="67">
        <f t="shared" si="176"/>
        <v>2206360245.4444442</v>
      </c>
      <c r="AS98" s="67">
        <f t="shared" si="176"/>
        <v>2206385609.6155553</v>
      </c>
      <c r="AT98" s="67">
        <f t="shared" si="176"/>
        <v>2206410973.7866664</v>
      </c>
      <c r="AU98" s="67">
        <f t="shared" si="176"/>
        <v>2206370861.7277775</v>
      </c>
      <c r="AV98" s="67">
        <f t="shared" si="176"/>
        <v>1956396225.8988888</v>
      </c>
      <c r="AW98" s="67">
        <f t="shared" si="176"/>
        <v>1956428673.4033334</v>
      </c>
      <c r="AX98" s="67">
        <f t="shared" si="176"/>
        <v>1956452266.741111</v>
      </c>
      <c r="AY98" s="67">
        <f t="shared" si="176"/>
        <v>1956475860.0788889</v>
      </c>
      <c r="AZ98" s="67">
        <f t="shared" si="176"/>
        <v>1956499453.4166667</v>
      </c>
      <c r="BA98" s="67">
        <f t="shared" si="176"/>
        <v>2455520181.6355557</v>
      </c>
      <c r="BB98" s="67">
        <f t="shared" si="176"/>
        <v>2455546386.0844445</v>
      </c>
      <c r="BC98" s="67">
        <f t="shared" si="176"/>
        <v>2455572590.5333338</v>
      </c>
      <c r="BD98" s="67">
        <f t="shared" si="176"/>
        <v>2455598794.9822226</v>
      </c>
      <c r="BE98" s="67">
        <f t="shared" si="176"/>
        <v>2455624999.4311113</v>
      </c>
      <c r="BF98" s="67">
        <f t="shared" si="176"/>
        <v>2455651203.8800001</v>
      </c>
      <c r="BG98" s="67">
        <f t="shared" si="176"/>
        <v>2455611933.8188887</v>
      </c>
      <c r="BH98" s="67">
        <f t="shared" si="176"/>
        <v>2455638138.2677779</v>
      </c>
      <c r="BI98" s="67">
        <f t="shared" si="176"/>
        <v>2455664342.7166667</v>
      </c>
      <c r="BJ98" s="67">
        <f t="shared" si="176"/>
        <v>2455690547.1655555</v>
      </c>
      <c r="BK98" s="67">
        <f t="shared" si="176"/>
        <v>2455716751.6144443</v>
      </c>
      <c r="BL98" s="67">
        <f t="shared" si="176"/>
        <v>2455742956.0633335</v>
      </c>
      <c r="BM98" s="67">
        <f t="shared" si="176"/>
        <v>2455769160.5122223</v>
      </c>
      <c r="BN98" s="67">
        <f t="shared" si="176"/>
        <v>2455795364.9611111</v>
      </c>
      <c r="BO98" s="67">
        <f t="shared" ref="BO98:DZ98" si="177">+BO94-BO96</f>
        <v>2455821569.4099998</v>
      </c>
      <c r="BP98" s="67">
        <f t="shared" si="177"/>
        <v>2455847773.8588891</v>
      </c>
      <c r="BQ98" s="67">
        <f t="shared" si="177"/>
        <v>2455873978.3077779</v>
      </c>
      <c r="BR98" s="67">
        <f t="shared" si="177"/>
        <v>2455900182.7566667</v>
      </c>
      <c r="BS98" s="67">
        <f t="shared" si="177"/>
        <v>2455926387.2055554</v>
      </c>
      <c r="BT98" s="67">
        <f t="shared" si="177"/>
        <v>2455952591.6544442</v>
      </c>
      <c r="BU98" s="67">
        <f t="shared" si="177"/>
        <v>2455978796.1033335</v>
      </c>
      <c r="BV98" s="67">
        <f t="shared" si="177"/>
        <v>2455067319.9333334</v>
      </c>
      <c r="BW98" s="67">
        <f t="shared" si="177"/>
        <v>2455095843.7633333</v>
      </c>
      <c r="BX98" s="67">
        <f t="shared" si="177"/>
        <v>2455124367.5933332</v>
      </c>
      <c r="BY98" s="67">
        <f t="shared" si="177"/>
        <v>2455152891.4233332</v>
      </c>
      <c r="BZ98" s="67">
        <f t="shared" si="177"/>
        <v>2455181415.2533336</v>
      </c>
      <c r="CA98" s="67">
        <f t="shared" si="177"/>
        <v>2455209939.0833335</v>
      </c>
      <c r="CB98" s="67">
        <f t="shared" si="177"/>
        <v>2455238462.9133334</v>
      </c>
      <c r="CC98" s="67">
        <f t="shared" si="177"/>
        <v>2455266986.7433333</v>
      </c>
      <c r="CD98" s="67">
        <f t="shared" si="177"/>
        <v>2455295510.5733333</v>
      </c>
      <c r="CE98" s="67">
        <f t="shared" si="177"/>
        <v>2455324034.4033332</v>
      </c>
      <c r="CF98" s="67">
        <f t="shared" si="177"/>
        <v>2455352558.2333331</v>
      </c>
      <c r="CG98" s="67">
        <f t="shared" si="177"/>
        <v>2455381082.0633335</v>
      </c>
      <c r="CH98" s="67">
        <f t="shared" si="177"/>
        <v>2455409605.8933334</v>
      </c>
      <c r="CI98" s="67">
        <f t="shared" si="177"/>
        <v>2455438129.7233334</v>
      </c>
      <c r="CJ98" s="67">
        <f t="shared" si="177"/>
        <v>2455466653.5533333</v>
      </c>
      <c r="CK98" s="67">
        <f t="shared" si="177"/>
        <v>2455495177.3833332</v>
      </c>
      <c r="CL98" s="67">
        <f t="shared" si="177"/>
        <v>2455523701.2133331</v>
      </c>
      <c r="CM98" s="67">
        <f t="shared" si="177"/>
        <v>2455552225.0433335</v>
      </c>
      <c r="CN98" s="67">
        <f t="shared" si="177"/>
        <v>2455580748.8733335</v>
      </c>
      <c r="CO98" s="67">
        <f t="shared" si="177"/>
        <v>2455609272.7033334</v>
      </c>
      <c r="CP98" s="67">
        <f t="shared" si="177"/>
        <v>2455637796.5333333</v>
      </c>
      <c r="CQ98" s="67">
        <f t="shared" si="177"/>
        <v>2455666320.3633332</v>
      </c>
      <c r="CR98" s="67">
        <f t="shared" si="177"/>
        <v>2455694844.1933331</v>
      </c>
      <c r="CS98" s="67">
        <f t="shared" si="177"/>
        <v>2455723368.0233335</v>
      </c>
      <c r="CT98" s="67">
        <f t="shared" si="177"/>
        <v>2455751891.8533335</v>
      </c>
      <c r="CU98" s="67">
        <f t="shared" si="177"/>
        <v>2455780415.6833334</v>
      </c>
      <c r="CV98" s="67">
        <f t="shared" si="177"/>
        <v>2455808939.5133333</v>
      </c>
      <c r="CW98" s="67">
        <f t="shared" si="177"/>
        <v>2455837463.3433332</v>
      </c>
      <c r="CX98" s="67">
        <f t="shared" si="177"/>
        <v>2455865987.1733332</v>
      </c>
      <c r="CY98" s="67">
        <f t="shared" si="177"/>
        <v>2455894511.0033331</v>
      </c>
      <c r="CZ98" s="67">
        <f t="shared" si="177"/>
        <v>2455923034.8333335</v>
      </c>
      <c r="DA98" s="67">
        <f t="shared" si="177"/>
        <v>2455951558.6633334</v>
      </c>
      <c r="DB98" s="67">
        <f t="shared" si="177"/>
        <v>2455980082.4933333</v>
      </c>
      <c r="DC98" s="67">
        <f t="shared" si="177"/>
        <v>2456002960.8933334</v>
      </c>
      <c r="DD98" s="67">
        <f t="shared" si="177"/>
        <v>2456025838.8933334</v>
      </c>
      <c r="DE98" s="67">
        <f t="shared" si="177"/>
        <v>2456048716.8933334</v>
      </c>
      <c r="DF98" s="67">
        <f t="shared" si="177"/>
        <v>2456071594.8933334</v>
      </c>
      <c r="DG98" s="67">
        <f t="shared" si="177"/>
        <v>2456094472.8933334</v>
      </c>
      <c r="DH98" s="67">
        <f t="shared" si="177"/>
        <v>2456117350.8933334</v>
      </c>
      <c r="DI98" s="67">
        <f t="shared" si="177"/>
        <v>2456140228.8933334</v>
      </c>
      <c r="DJ98" s="67">
        <f t="shared" si="177"/>
        <v>2456163106.8933334</v>
      </c>
      <c r="DK98" s="67">
        <f t="shared" si="177"/>
        <v>2456185984.8933334</v>
      </c>
      <c r="DL98" s="67">
        <f t="shared" si="177"/>
        <v>2456208862.8933334</v>
      </c>
      <c r="DM98" s="67">
        <f t="shared" si="177"/>
        <v>2456231740.8933334</v>
      </c>
      <c r="DN98" s="67">
        <f t="shared" si="177"/>
        <v>2456254618.8933334</v>
      </c>
      <c r="DO98" s="67">
        <f t="shared" si="177"/>
        <v>2456277496.8933334</v>
      </c>
      <c r="DP98" s="67">
        <f t="shared" si="177"/>
        <v>2456300374.8933334</v>
      </c>
      <c r="DQ98" s="67">
        <f t="shared" si="177"/>
        <v>2456323252.8933334</v>
      </c>
      <c r="DR98" s="67">
        <f t="shared" si="177"/>
        <v>2456346130.8933334</v>
      </c>
      <c r="DS98" s="67">
        <f t="shared" si="177"/>
        <v>2456369008.8933334</v>
      </c>
      <c r="DT98" s="67">
        <f t="shared" si="177"/>
        <v>2456391886.8933334</v>
      </c>
      <c r="DU98" s="67">
        <f t="shared" si="177"/>
        <v>2456414764.8933334</v>
      </c>
      <c r="DV98" s="67">
        <f t="shared" si="177"/>
        <v>2456437642.8933334</v>
      </c>
      <c r="DW98" s="67">
        <f t="shared" si="177"/>
        <v>2456460520.8933334</v>
      </c>
      <c r="DX98" s="67">
        <f t="shared" si="177"/>
        <v>2456476386.3933334</v>
      </c>
      <c r="DY98" s="67">
        <f t="shared" si="177"/>
        <v>2456492251.8933334</v>
      </c>
      <c r="DZ98" s="67">
        <f t="shared" si="177"/>
        <v>2456508117.3933334</v>
      </c>
      <c r="EA98" s="67">
        <f t="shared" ref="EA98:EN98" si="178">+EA94-EA96</f>
        <v>2456523982.8933334</v>
      </c>
      <c r="EB98" s="67">
        <f t="shared" si="178"/>
        <v>2456539848.3933334</v>
      </c>
      <c r="EC98" s="67">
        <f t="shared" si="178"/>
        <v>2456555713.8933334</v>
      </c>
      <c r="ED98" s="67">
        <f t="shared" si="178"/>
        <v>2456571579.3933334</v>
      </c>
      <c r="EE98" s="67">
        <f t="shared" si="178"/>
        <v>2456587444.8933334</v>
      </c>
      <c r="EF98" s="67">
        <f t="shared" si="178"/>
        <v>2456603310.3933334</v>
      </c>
      <c r="EG98" s="67">
        <f t="shared" si="178"/>
        <v>2456619175.8933334</v>
      </c>
      <c r="EH98" s="67">
        <f t="shared" si="178"/>
        <v>2456635041.3933334</v>
      </c>
      <c r="EI98" s="67">
        <f t="shared" si="178"/>
        <v>2456650906.8933334</v>
      </c>
      <c r="EJ98" s="67">
        <f t="shared" si="178"/>
        <v>2456666772.3933334</v>
      </c>
      <c r="EK98" s="67">
        <f t="shared" si="178"/>
        <v>2456682637.8933334</v>
      </c>
      <c r="EL98" s="67">
        <f t="shared" si="178"/>
        <v>2456698503.3933334</v>
      </c>
      <c r="EM98" s="67">
        <f t="shared" si="178"/>
        <v>2456714368.8933334</v>
      </c>
      <c r="EN98" s="67">
        <f t="shared" si="178"/>
        <v>2456730234.3933334</v>
      </c>
      <c r="EO98" s="67">
        <f>+EO94-EO96</f>
        <v>2456746099.8933334</v>
      </c>
      <c r="EP98" s="67"/>
      <c r="EQ98" s="67">
        <f t="shared" ref="EQ98:FB98" si="179">+EQ94-EQ96</f>
        <v>2215656370.3433332</v>
      </c>
      <c r="ER98" s="67">
        <f t="shared" si="179"/>
        <v>2169618464.1722221</v>
      </c>
      <c r="ES98" s="67">
        <f t="shared" si="179"/>
        <v>2418508073.2655554</v>
      </c>
      <c r="ET98" s="67">
        <f t="shared" si="179"/>
        <v>2165065371.6366663</v>
      </c>
      <c r="EU98" s="67">
        <f t="shared" si="179"/>
        <v>2330821345.9655557</v>
      </c>
      <c r="EV98" s="67">
        <f t="shared" si="179"/>
        <v>2455834671.6344442</v>
      </c>
      <c r="EW98" s="67">
        <f t="shared" si="179"/>
        <v>2455224200.9983335</v>
      </c>
      <c r="EX98" s="67">
        <f t="shared" si="179"/>
        <v>2455566486.9583335</v>
      </c>
      <c r="EY98" s="67">
        <f t="shared" si="179"/>
        <v>2455905950.1033335</v>
      </c>
      <c r="EZ98" s="67">
        <f t="shared" si="179"/>
        <v>2456197423.8933334</v>
      </c>
      <c r="FA98" s="67">
        <f t="shared" si="179"/>
        <v>2456459688.0183334</v>
      </c>
      <c r="FB98" s="67">
        <f t="shared" si="179"/>
        <v>2456658839.6433334</v>
      </c>
      <c r="FD98" s="67">
        <f>+FD94-FD96</f>
        <v>2169530955.2833333</v>
      </c>
      <c r="FE98" s="67">
        <f>+FE94-FE96</f>
        <v>2169682436.8833332</v>
      </c>
      <c r="FF98" s="67">
        <f t="shared" ref="FF98:FK98" si="180">+FF94-FF96</f>
        <v>2208551480.4766665</v>
      </c>
      <c r="FG98" s="67">
        <f t="shared" si="180"/>
        <v>1956428673.4033334</v>
      </c>
      <c r="FH98" s="67">
        <f t="shared" si="180"/>
        <v>2455664342.7166667</v>
      </c>
      <c r="FI98" s="67">
        <f t="shared" si="180"/>
        <v>2455978796.1033335</v>
      </c>
      <c r="FJ98" s="67">
        <f t="shared" si="180"/>
        <v>2455381082.0633335</v>
      </c>
      <c r="FK98" s="67">
        <f t="shared" si="180"/>
        <v>2455723368.0233335</v>
      </c>
      <c r="FL98" s="67">
        <f>+FL94-FL96</f>
        <v>2456048716.8933334</v>
      </c>
      <c r="FM98" s="67">
        <f>+FM94-FM96</f>
        <v>2456323252.8933334</v>
      </c>
      <c r="FN98" s="67">
        <f>+FN94-FN96</f>
        <v>2456555713.8933334</v>
      </c>
      <c r="FO98" s="67">
        <f>+FO94-FO96</f>
        <v>2456746099.8933334</v>
      </c>
    </row>
    <row r="99" spans="1:171" ht="13.5" thickBot="1">
      <c r="A99" s="3" t="s">
        <v>77</v>
      </c>
      <c r="B99" s="68">
        <f>+B86-B96</f>
        <v>2119311211.781111</v>
      </c>
      <c r="C99" s="68">
        <f t="shared" ref="C99:BN99" si="181">+C86-C96</f>
        <v>2119353868.7855556</v>
      </c>
      <c r="D99" s="68">
        <f t="shared" si="181"/>
        <v>2119396525.79</v>
      </c>
      <c r="E99" s="68">
        <f t="shared" si="181"/>
        <v>2119439182.7944446</v>
      </c>
      <c r="F99" s="68">
        <f t="shared" si="181"/>
        <v>2119481839.7988889</v>
      </c>
      <c r="G99" s="68">
        <f t="shared" si="181"/>
        <v>2568682996.8033333</v>
      </c>
      <c r="H99" s="68">
        <f t="shared" si="181"/>
        <v>2568732666.3077779</v>
      </c>
      <c r="I99" s="68">
        <f t="shared" si="181"/>
        <v>2168782335.812222</v>
      </c>
      <c r="J99" s="68">
        <f t="shared" si="181"/>
        <v>2168832005.3166666</v>
      </c>
      <c r="K99" s="68">
        <f t="shared" si="181"/>
        <v>2168881674.8211112</v>
      </c>
      <c r="L99" s="68">
        <f t="shared" si="181"/>
        <v>2168931344.3255553</v>
      </c>
      <c r="M99" s="68">
        <f t="shared" si="181"/>
        <v>2169007147.1633334</v>
      </c>
      <c r="N99" s="68">
        <f t="shared" si="181"/>
        <v>2169030683.3411112</v>
      </c>
      <c r="O99" s="68">
        <f t="shared" si="181"/>
        <v>2169054219.5122223</v>
      </c>
      <c r="P99" s="68">
        <f t="shared" si="181"/>
        <v>2169077755.6833334</v>
      </c>
      <c r="Q99" s="68">
        <f t="shared" si="181"/>
        <v>2169101291.8544445</v>
      </c>
      <c r="R99" s="68">
        <f t="shared" si="181"/>
        <v>2169124828.0255556</v>
      </c>
      <c r="S99" s="68">
        <f t="shared" si="181"/>
        <v>2169148364.1966667</v>
      </c>
      <c r="T99" s="68">
        <f t="shared" si="181"/>
        <v>2169171900.3677778</v>
      </c>
      <c r="U99" s="68">
        <f t="shared" si="181"/>
        <v>2169195436.5388889</v>
      </c>
      <c r="V99" s="68">
        <f t="shared" si="181"/>
        <v>2169218972.71</v>
      </c>
      <c r="W99" s="68">
        <f t="shared" si="181"/>
        <v>2169242508.8811111</v>
      </c>
      <c r="X99" s="68">
        <f t="shared" si="181"/>
        <v>2169266045.0522223</v>
      </c>
      <c r="Y99" s="68">
        <f t="shared" si="181"/>
        <v>2169289581.2233334</v>
      </c>
      <c r="Z99" s="68">
        <f t="shared" si="181"/>
        <v>2169313117.3944445</v>
      </c>
      <c r="AA99" s="68">
        <f t="shared" si="181"/>
        <v>2169336653.5655556</v>
      </c>
      <c r="AB99" s="68">
        <f t="shared" si="181"/>
        <v>2169360189.7366667</v>
      </c>
      <c r="AC99" s="68">
        <f t="shared" si="181"/>
        <v>2169383725.9077778</v>
      </c>
      <c r="AD99" s="68">
        <f t="shared" si="181"/>
        <v>2169407262.0788889</v>
      </c>
      <c r="AE99" s="68">
        <f t="shared" si="181"/>
        <v>2169430798.25</v>
      </c>
      <c r="AF99" s="68">
        <f t="shared" si="181"/>
        <v>2159454334.4211111</v>
      </c>
      <c r="AG99" s="68">
        <f t="shared" si="181"/>
        <v>1809476120.5922222</v>
      </c>
      <c r="AH99" s="68">
        <f t="shared" si="181"/>
        <v>2208213484.7633333</v>
      </c>
      <c r="AI99" s="68">
        <f t="shared" si="181"/>
        <v>2208238848.9344444</v>
      </c>
      <c r="AJ99" s="68">
        <f t="shared" si="181"/>
        <v>2208264213.1055555</v>
      </c>
      <c r="AK99" s="68">
        <f t="shared" si="181"/>
        <v>2208289577.2766666</v>
      </c>
      <c r="AL99" s="68">
        <f t="shared" si="181"/>
        <v>2208314941.4477777</v>
      </c>
      <c r="AM99" s="68">
        <f t="shared" si="181"/>
        <v>2208340305.6188889</v>
      </c>
      <c r="AN99" s="68">
        <f t="shared" si="181"/>
        <v>2206062361.79</v>
      </c>
      <c r="AO99" s="68">
        <f t="shared" si="181"/>
        <v>2206087725.9611111</v>
      </c>
      <c r="AP99" s="68">
        <f t="shared" si="181"/>
        <v>2206113090.1322222</v>
      </c>
      <c r="AQ99" s="68">
        <f t="shared" si="181"/>
        <v>2206138454.3033333</v>
      </c>
      <c r="AR99" s="68">
        <f t="shared" si="181"/>
        <v>2206163818.4744444</v>
      </c>
      <c r="AS99" s="68">
        <f t="shared" si="181"/>
        <v>2206189182.6455555</v>
      </c>
      <c r="AT99" s="68">
        <f t="shared" si="181"/>
        <v>2206214546.8166666</v>
      </c>
      <c r="AU99" s="68">
        <f t="shared" si="181"/>
        <v>2206239910.9877777</v>
      </c>
      <c r="AV99" s="68">
        <f t="shared" si="181"/>
        <v>1956265275.1588888</v>
      </c>
      <c r="AW99" s="68">
        <f t="shared" si="181"/>
        <v>1956297722.6633334</v>
      </c>
      <c r="AX99" s="68">
        <f t="shared" si="181"/>
        <v>1956321316.001111</v>
      </c>
      <c r="AY99" s="68">
        <f t="shared" si="181"/>
        <v>1956344909.3388889</v>
      </c>
      <c r="AZ99" s="68">
        <f t="shared" si="181"/>
        <v>1956368502.6766667</v>
      </c>
      <c r="BA99" s="68">
        <f t="shared" si="181"/>
        <v>2455454707.1255555</v>
      </c>
      <c r="BB99" s="68">
        <f t="shared" si="181"/>
        <v>2455480911.5744443</v>
      </c>
      <c r="BC99" s="68">
        <f t="shared" si="181"/>
        <v>2455507116.0233335</v>
      </c>
      <c r="BD99" s="68">
        <f t="shared" si="181"/>
        <v>2455533320.4722223</v>
      </c>
      <c r="BE99" s="68">
        <f t="shared" si="181"/>
        <v>2455559524.9211111</v>
      </c>
      <c r="BF99" s="68">
        <f t="shared" si="181"/>
        <v>2455585729.3699999</v>
      </c>
      <c r="BG99" s="68">
        <f t="shared" si="181"/>
        <v>2455611933.8188887</v>
      </c>
      <c r="BH99" s="68">
        <f t="shared" si="181"/>
        <v>2455638138.2677779</v>
      </c>
      <c r="BI99" s="68">
        <f t="shared" si="181"/>
        <v>2455664342.7166667</v>
      </c>
      <c r="BJ99" s="68">
        <f t="shared" si="181"/>
        <v>2455690547.1655555</v>
      </c>
      <c r="BK99" s="68">
        <f t="shared" si="181"/>
        <v>2455716751.6144443</v>
      </c>
      <c r="BL99" s="68">
        <f t="shared" si="181"/>
        <v>2455742956.0633335</v>
      </c>
      <c r="BM99" s="68">
        <f t="shared" si="181"/>
        <v>2455769160.5122223</v>
      </c>
      <c r="BN99" s="68">
        <f t="shared" si="181"/>
        <v>2455795364.9611111</v>
      </c>
      <c r="BO99" s="68">
        <f t="shared" ref="BO99:DZ99" si="182">+BO86-BO96</f>
        <v>2455821569.4099998</v>
      </c>
      <c r="BP99" s="68">
        <f t="shared" si="182"/>
        <v>2455847773.8588891</v>
      </c>
      <c r="BQ99" s="68">
        <f t="shared" si="182"/>
        <v>2455873978.3077779</v>
      </c>
      <c r="BR99" s="68">
        <f t="shared" si="182"/>
        <v>2455900182.7566667</v>
      </c>
      <c r="BS99" s="68">
        <f t="shared" si="182"/>
        <v>2455926387.2055554</v>
      </c>
      <c r="BT99" s="68">
        <f t="shared" si="182"/>
        <v>2455952591.6544442</v>
      </c>
      <c r="BU99" s="68">
        <f t="shared" si="182"/>
        <v>2455978796.1033335</v>
      </c>
      <c r="BV99" s="68">
        <f t="shared" si="182"/>
        <v>2455067319.9333334</v>
      </c>
      <c r="BW99" s="68">
        <f t="shared" si="182"/>
        <v>2455095843.7633333</v>
      </c>
      <c r="BX99" s="68">
        <f t="shared" si="182"/>
        <v>2455124367.5933332</v>
      </c>
      <c r="BY99" s="68">
        <f t="shared" si="182"/>
        <v>2455152891.4233332</v>
      </c>
      <c r="BZ99" s="68">
        <f t="shared" si="182"/>
        <v>2455181415.2533336</v>
      </c>
      <c r="CA99" s="68">
        <f t="shared" si="182"/>
        <v>2455209939.0833335</v>
      </c>
      <c r="CB99" s="68">
        <f t="shared" si="182"/>
        <v>2455238462.9133334</v>
      </c>
      <c r="CC99" s="68">
        <f t="shared" si="182"/>
        <v>2455266986.7433333</v>
      </c>
      <c r="CD99" s="68">
        <f t="shared" si="182"/>
        <v>2455295510.5733333</v>
      </c>
      <c r="CE99" s="68">
        <f t="shared" si="182"/>
        <v>2455324034.4033332</v>
      </c>
      <c r="CF99" s="68">
        <f t="shared" si="182"/>
        <v>2455352558.2333331</v>
      </c>
      <c r="CG99" s="68">
        <f t="shared" si="182"/>
        <v>2455381082.0633335</v>
      </c>
      <c r="CH99" s="68">
        <f t="shared" si="182"/>
        <v>2455409605.8933334</v>
      </c>
      <c r="CI99" s="68">
        <f t="shared" si="182"/>
        <v>2455438129.7233334</v>
      </c>
      <c r="CJ99" s="68">
        <f t="shared" si="182"/>
        <v>2455466653.5533333</v>
      </c>
      <c r="CK99" s="68">
        <f t="shared" si="182"/>
        <v>2455495177.3833332</v>
      </c>
      <c r="CL99" s="68">
        <f t="shared" si="182"/>
        <v>2455523701.2133331</v>
      </c>
      <c r="CM99" s="68">
        <f t="shared" si="182"/>
        <v>2455552225.0433335</v>
      </c>
      <c r="CN99" s="68">
        <f t="shared" si="182"/>
        <v>2455580748.8733335</v>
      </c>
      <c r="CO99" s="68">
        <f t="shared" si="182"/>
        <v>2455609272.7033334</v>
      </c>
      <c r="CP99" s="68">
        <f t="shared" si="182"/>
        <v>2455637796.5333333</v>
      </c>
      <c r="CQ99" s="68">
        <f t="shared" si="182"/>
        <v>2455666320.3633332</v>
      </c>
      <c r="CR99" s="68">
        <f t="shared" si="182"/>
        <v>2455694844.1933331</v>
      </c>
      <c r="CS99" s="68">
        <f t="shared" si="182"/>
        <v>2455723368.0233335</v>
      </c>
      <c r="CT99" s="68">
        <f t="shared" si="182"/>
        <v>2455751891.8533335</v>
      </c>
      <c r="CU99" s="68">
        <f t="shared" si="182"/>
        <v>2455780415.6833334</v>
      </c>
      <c r="CV99" s="68">
        <f t="shared" si="182"/>
        <v>2455808939.5133333</v>
      </c>
      <c r="CW99" s="68">
        <f t="shared" si="182"/>
        <v>2455837463.3433332</v>
      </c>
      <c r="CX99" s="68">
        <f t="shared" si="182"/>
        <v>2455865987.1733332</v>
      </c>
      <c r="CY99" s="68">
        <f t="shared" si="182"/>
        <v>2455894511.0033331</v>
      </c>
      <c r="CZ99" s="68">
        <f t="shared" si="182"/>
        <v>2455923034.8333335</v>
      </c>
      <c r="DA99" s="68">
        <f t="shared" si="182"/>
        <v>2455951558.6633334</v>
      </c>
      <c r="DB99" s="68">
        <f t="shared" si="182"/>
        <v>2455980082.4933333</v>
      </c>
      <c r="DC99" s="68">
        <f t="shared" si="182"/>
        <v>2456002960.8933334</v>
      </c>
      <c r="DD99" s="68">
        <f t="shared" si="182"/>
        <v>2456025838.8933334</v>
      </c>
      <c r="DE99" s="68">
        <f t="shared" si="182"/>
        <v>2456048716.8933334</v>
      </c>
      <c r="DF99" s="68">
        <f t="shared" si="182"/>
        <v>2456071594.8933334</v>
      </c>
      <c r="DG99" s="68">
        <f t="shared" si="182"/>
        <v>2456094472.8933334</v>
      </c>
      <c r="DH99" s="68">
        <f t="shared" si="182"/>
        <v>2456117350.8933334</v>
      </c>
      <c r="DI99" s="68">
        <f t="shared" si="182"/>
        <v>2456140228.8933334</v>
      </c>
      <c r="DJ99" s="68">
        <f t="shared" si="182"/>
        <v>2456163106.8933334</v>
      </c>
      <c r="DK99" s="68">
        <f t="shared" si="182"/>
        <v>2456185984.8933334</v>
      </c>
      <c r="DL99" s="68">
        <f t="shared" si="182"/>
        <v>2456208862.8933334</v>
      </c>
      <c r="DM99" s="68">
        <f t="shared" si="182"/>
        <v>2456231740.8933334</v>
      </c>
      <c r="DN99" s="68">
        <f t="shared" si="182"/>
        <v>2456254618.8933334</v>
      </c>
      <c r="DO99" s="68">
        <f t="shared" si="182"/>
        <v>2456277496.8933334</v>
      </c>
      <c r="DP99" s="68">
        <f t="shared" si="182"/>
        <v>2456300374.8933334</v>
      </c>
      <c r="DQ99" s="68">
        <f t="shared" si="182"/>
        <v>2456323252.8933334</v>
      </c>
      <c r="DR99" s="68">
        <f t="shared" si="182"/>
        <v>2456346130.8933334</v>
      </c>
      <c r="DS99" s="68">
        <f t="shared" si="182"/>
        <v>2456369008.8933334</v>
      </c>
      <c r="DT99" s="68">
        <f t="shared" si="182"/>
        <v>2456391886.8933334</v>
      </c>
      <c r="DU99" s="68">
        <f t="shared" si="182"/>
        <v>2456414764.8933334</v>
      </c>
      <c r="DV99" s="68">
        <f t="shared" si="182"/>
        <v>2456437642.8933334</v>
      </c>
      <c r="DW99" s="68">
        <f t="shared" si="182"/>
        <v>2456460520.8933334</v>
      </c>
      <c r="DX99" s="68">
        <f t="shared" si="182"/>
        <v>2456476386.3933334</v>
      </c>
      <c r="DY99" s="68">
        <f t="shared" si="182"/>
        <v>2456492251.8933334</v>
      </c>
      <c r="DZ99" s="68">
        <f t="shared" si="182"/>
        <v>2456508117.3933334</v>
      </c>
      <c r="EA99" s="68">
        <f t="shared" ref="EA99:EO99" si="183">+EA86-EA96</f>
        <v>2456523982.8933334</v>
      </c>
      <c r="EB99" s="68">
        <f t="shared" si="183"/>
        <v>2456539848.3933334</v>
      </c>
      <c r="EC99" s="68">
        <f t="shared" si="183"/>
        <v>2456555713.8933334</v>
      </c>
      <c r="ED99" s="68">
        <f t="shared" si="183"/>
        <v>2456571579.3933334</v>
      </c>
      <c r="EE99" s="68">
        <f t="shared" si="183"/>
        <v>2456587444.8933334</v>
      </c>
      <c r="EF99" s="68">
        <f t="shared" si="183"/>
        <v>2456603310.3933334</v>
      </c>
      <c r="EG99" s="68">
        <f t="shared" si="183"/>
        <v>2456619175.8933334</v>
      </c>
      <c r="EH99" s="68">
        <f t="shared" si="183"/>
        <v>2456635041.3933334</v>
      </c>
      <c r="EI99" s="68">
        <f t="shared" si="183"/>
        <v>2456650906.8933334</v>
      </c>
      <c r="EJ99" s="68">
        <f t="shared" si="183"/>
        <v>2456666772.3933334</v>
      </c>
      <c r="EK99" s="68">
        <f t="shared" si="183"/>
        <v>2456682637.8933334</v>
      </c>
      <c r="EL99" s="68">
        <f t="shared" si="183"/>
        <v>2456698503.3933334</v>
      </c>
      <c r="EM99" s="68">
        <f t="shared" si="183"/>
        <v>2456714368.8933334</v>
      </c>
      <c r="EN99" s="68">
        <f t="shared" si="183"/>
        <v>2456730234.3933334</v>
      </c>
      <c r="EO99" s="68">
        <f t="shared" si="183"/>
        <v>2456746099.8933334</v>
      </c>
      <c r="EP99" s="68"/>
      <c r="EQ99" s="68">
        <f t="shared" ref="EQ99:FB99" si="184">+EQ86-EQ96</f>
        <v>2214902733.2916665</v>
      </c>
      <c r="ER99" s="68">
        <f t="shared" si="184"/>
        <v>2169160132.2822223</v>
      </c>
      <c r="ES99" s="68">
        <f t="shared" si="184"/>
        <v>2418180693.8355556</v>
      </c>
      <c r="ET99" s="68">
        <f t="shared" si="184"/>
        <v>2164868944.6666665</v>
      </c>
      <c r="EU99" s="68">
        <f t="shared" si="184"/>
        <v>2330755871.0255556</v>
      </c>
      <c r="EV99" s="68">
        <f t="shared" si="184"/>
        <v>2455834671.6344442</v>
      </c>
      <c r="EW99" s="68">
        <f t="shared" si="184"/>
        <v>2455224200.9983335</v>
      </c>
      <c r="EX99" s="68">
        <f t="shared" si="184"/>
        <v>2455566486.9583335</v>
      </c>
      <c r="EY99" s="68">
        <f t="shared" si="184"/>
        <v>2455905950.1033335</v>
      </c>
      <c r="EZ99" s="68">
        <f t="shared" si="184"/>
        <v>2456197423.8933334</v>
      </c>
      <c r="FA99" s="68">
        <f t="shared" si="184"/>
        <v>2456459688.0183334</v>
      </c>
      <c r="FB99" s="68">
        <f t="shared" si="184"/>
        <v>2456658839.6433334</v>
      </c>
      <c r="FD99" s="68">
        <f>+FD86-FD96</f>
        <v>2169007147.1633334</v>
      </c>
      <c r="FE99" s="68">
        <f>+FE86-FE96</f>
        <v>2169289581.2233334</v>
      </c>
      <c r="FF99" s="68">
        <f t="shared" ref="FF99:FK99" si="185">+FF86-FF96</f>
        <v>2208289577.2766666</v>
      </c>
      <c r="FG99" s="68">
        <f t="shared" si="185"/>
        <v>1956297722.6633334</v>
      </c>
      <c r="FH99" s="68">
        <f t="shared" si="185"/>
        <v>2455664342.7166667</v>
      </c>
      <c r="FI99" s="68">
        <f t="shared" si="185"/>
        <v>2455978796.1033335</v>
      </c>
      <c r="FJ99" s="68">
        <f t="shared" si="185"/>
        <v>2455381082.0633335</v>
      </c>
      <c r="FK99" s="68">
        <f t="shared" si="185"/>
        <v>2455723368.0233335</v>
      </c>
      <c r="FL99" s="68">
        <f>+FL86-FL96</f>
        <v>2456048716.8933334</v>
      </c>
      <c r="FM99" s="68">
        <f>+FM86-FM96</f>
        <v>2456323252.8933334</v>
      </c>
      <c r="FN99" s="68">
        <f>+FN86-FN96</f>
        <v>2456555713.8933334</v>
      </c>
      <c r="FO99" s="68">
        <f>+FO86-FO96</f>
        <v>2456746099.8933334</v>
      </c>
    </row>
    <row r="100" spans="1:171">
      <c r="A100" s="3" t="s">
        <v>78</v>
      </c>
      <c r="B100" s="69"/>
      <c r="C100" s="69"/>
      <c r="D100" s="69"/>
      <c r="E100" s="69"/>
      <c r="F100" s="69"/>
      <c r="G100" s="69"/>
      <c r="H100" s="69"/>
      <c r="I100" s="69">
        <f t="shared" ref="I100:BT100" si="186">+I82-H82</f>
        <v>-400000000</v>
      </c>
      <c r="J100" s="69">
        <f t="shared" si="186"/>
        <v>0</v>
      </c>
      <c r="K100" s="69">
        <f t="shared" si="186"/>
        <v>0</v>
      </c>
      <c r="L100" s="69">
        <f t="shared" si="186"/>
        <v>0</v>
      </c>
      <c r="M100" s="69">
        <f t="shared" si="186"/>
        <v>0</v>
      </c>
      <c r="N100" s="69">
        <f t="shared" si="186"/>
        <v>0</v>
      </c>
      <c r="O100" s="69">
        <f t="shared" si="186"/>
        <v>0</v>
      </c>
      <c r="P100" s="69">
        <f t="shared" si="186"/>
        <v>0</v>
      </c>
      <c r="Q100" s="69">
        <f t="shared" si="186"/>
        <v>0</v>
      </c>
      <c r="R100" s="69">
        <f t="shared" si="186"/>
        <v>0</v>
      </c>
      <c r="S100" s="69">
        <f t="shared" si="186"/>
        <v>0</v>
      </c>
      <c r="T100" s="69">
        <f t="shared" si="186"/>
        <v>0</v>
      </c>
      <c r="U100" s="69">
        <f t="shared" si="186"/>
        <v>0</v>
      </c>
      <c r="V100" s="69">
        <f t="shared" si="186"/>
        <v>0</v>
      </c>
      <c r="W100" s="69">
        <f t="shared" si="186"/>
        <v>0</v>
      </c>
      <c r="X100" s="69">
        <f t="shared" si="186"/>
        <v>0</v>
      </c>
      <c r="Y100" s="69">
        <f t="shared" si="186"/>
        <v>0</v>
      </c>
      <c r="Z100" s="69">
        <f t="shared" si="186"/>
        <v>0</v>
      </c>
      <c r="AA100" s="69">
        <f t="shared" si="186"/>
        <v>0</v>
      </c>
      <c r="AB100" s="69">
        <f t="shared" si="186"/>
        <v>0</v>
      </c>
      <c r="AC100" s="69">
        <f t="shared" si="186"/>
        <v>0</v>
      </c>
      <c r="AD100" s="69">
        <f t="shared" si="186"/>
        <v>0</v>
      </c>
      <c r="AE100" s="69">
        <f t="shared" si="186"/>
        <v>0</v>
      </c>
      <c r="AF100" s="69">
        <f t="shared" si="186"/>
        <v>-10000000</v>
      </c>
      <c r="AG100" s="69">
        <f t="shared" si="186"/>
        <v>-350000000</v>
      </c>
      <c r="AH100" s="69">
        <f t="shared" si="186"/>
        <v>400000000</v>
      </c>
      <c r="AI100" s="69">
        <f t="shared" si="186"/>
        <v>0</v>
      </c>
      <c r="AJ100" s="69">
        <f t="shared" si="186"/>
        <v>0</v>
      </c>
      <c r="AK100" s="69">
        <f t="shared" si="186"/>
        <v>0</v>
      </c>
      <c r="AL100" s="69">
        <f t="shared" si="186"/>
        <v>0</v>
      </c>
      <c r="AM100" s="69">
        <f t="shared" si="186"/>
        <v>0</v>
      </c>
      <c r="AN100" s="69">
        <f t="shared" si="186"/>
        <v>-2303308</v>
      </c>
      <c r="AO100" s="69">
        <f t="shared" si="186"/>
        <v>0</v>
      </c>
      <c r="AP100" s="69">
        <f t="shared" si="186"/>
        <v>0</v>
      </c>
      <c r="AQ100" s="69">
        <f t="shared" si="186"/>
        <v>0</v>
      </c>
      <c r="AR100" s="69">
        <f t="shared" si="186"/>
        <v>0</v>
      </c>
      <c r="AS100" s="69">
        <f t="shared" si="186"/>
        <v>0</v>
      </c>
      <c r="AT100" s="69">
        <f t="shared" si="186"/>
        <v>0</v>
      </c>
      <c r="AU100" s="69">
        <f t="shared" si="186"/>
        <v>0</v>
      </c>
      <c r="AV100" s="69">
        <f t="shared" si="186"/>
        <v>-250000000</v>
      </c>
      <c r="AW100" s="69">
        <f t="shared" si="186"/>
        <v>0</v>
      </c>
      <c r="AX100" s="69">
        <f t="shared" si="186"/>
        <v>0</v>
      </c>
      <c r="AY100" s="69">
        <f t="shared" si="186"/>
        <v>0</v>
      </c>
      <c r="AZ100" s="69">
        <f t="shared" si="186"/>
        <v>0</v>
      </c>
      <c r="BA100" s="69">
        <f t="shared" si="186"/>
        <v>0</v>
      </c>
      <c r="BB100" s="69">
        <f t="shared" si="186"/>
        <v>0</v>
      </c>
      <c r="BC100" s="69">
        <f t="shared" si="186"/>
        <v>0</v>
      </c>
      <c r="BD100" s="69">
        <f t="shared" si="186"/>
        <v>0</v>
      </c>
      <c r="BE100" s="69">
        <f t="shared" si="186"/>
        <v>0</v>
      </c>
      <c r="BF100" s="69">
        <f t="shared" si="186"/>
        <v>0</v>
      </c>
      <c r="BG100" s="69">
        <f t="shared" si="186"/>
        <v>0</v>
      </c>
      <c r="BH100" s="69">
        <f t="shared" si="186"/>
        <v>0</v>
      </c>
      <c r="BI100" s="69">
        <f t="shared" si="186"/>
        <v>0</v>
      </c>
      <c r="BJ100" s="69">
        <f t="shared" si="186"/>
        <v>0</v>
      </c>
      <c r="BK100" s="69">
        <f t="shared" si="186"/>
        <v>0</v>
      </c>
      <c r="BL100" s="69">
        <f t="shared" si="186"/>
        <v>0</v>
      </c>
      <c r="BM100" s="69">
        <f t="shared" si="186"/>
        <v>0</v>
      </c>
      <c r="BN100" s="69">
        <f t="shared" si="186"/>
        <v>0</v>
      </c>
      <c r="BO100" s="69">
        <f t="shared" si="186"/>
        <v>0</v>
      </c>
      <c r="BP100" s="69">
        <f t="shared" si="186"/>
        <v>0</v>
      </c>
      <c r="BQ100" s="69">
        <f t="shared" si="186"/>
        <v>0</v>
      </c>
      <c r="BR100" s="69">
        <f t="shared" si="186"/>
        <v>0</v>
      </c>
      <c r="BS100" s="69">
        <f t="shared" si="186"/>
        <v>0</v>
      </c>
      <c r="BT100" s="69">
        <f t="shared" si="186"/>
        <v>0</v>
      </c>
      <c r="BU100" s="69">
        <f t="shared" ref="BU100:EF100" si="187">+BU82-BT82</f>
        <v>0</v>
      </c>
      <c r="BV100" s="69">
        <f t="shared" si="187"/>
        <v>-500000000</v>
      </c>
      <c r="BW100" s="69">
        <f t="shared" si="187"/>
        <v>0</v>
      </c>
      <c r="BX100" s="69">
        <f t="shared" si="187"/>
        <v>0</v>
      </c>
      <c r="BY100" s="69">
        <f t="shared" si="187"/>
        <v>0</v>
      </c>
      <c r="BZ100" s="69">
        <f t="shared" si="187"/>
        <v>0</v>
      </c>
      <c r="CA100" s="69">
        <f t="shared" si="187"/>
        <v>0</v>
      </c>
      <c r="CB100" s="69">
        <f t="shared" si="187"/>
        <v>0</v>
      </c>
      <c r="CC100" s="69">
        <f t="shared" si="187"/>
        <v>0</v>
      </c>
      <c r="CD100" s="69">
        <f t="shared" si="187"/>
        <v>0</v>
      </c>
      <c r="CE100" s="69">
        <f t="shared" si="187"/>
        <v>0</v>
      </c>
      <c r="CF100" s="69">
        <f t="shared" si="187"/>
        <v>0</v>
      </c>
      <c r="CG100" s="69">
        <f t="shared" si="187"/>
        <v>0</v>
      </c>
      <c r="CH100" s="69">
        <f t="shared" si="187"/>
        <v>0</v>
      </c>
      <c r="CI100" s="69">
        <f t="shared" si="187"/>
        <v>0</v>
      </c>
      <c r="CJ100" s="69">
        <f t="shared" si="187"/>
        <v>0</v>
      </c>
      <c r="CK100" s="69">
        <f t="shared" si="187"/>
        <v>0</v>
      </c>
      <c r="CL100" s="69">
        <f t="shared" si="187"/>
        <v>0</v>
      </c>
      <c r="CM100" s="69">
        <f t="shared" si="187"/>
        <v>0</v>
      </c>
      <c r="CN100" s="69">
        <f t="shared" si="187"/>
        <v>0</v>
      </c>
      <c r="CO100" s="69">
        <f t="shared" si="187"/>
        <v>0</v>
      </c>
      <c r="CP100" s="69">
        <f t="shared" si="187"/>
        <v>0</v>
      </c>
      <c r="CQ100" s="69">
        <f t="shared" si="187"/>
        <v>0</v>
      </c>
      <c r="CR100" s="69">
        <f t="shared" si="187"/>
        <v>0</v>
      </c>
      <c r="CS100" s="69">
        <f t="shared" si="187"/>
        <v>0</v>
      </c>
      <c r="CT100" s="69">
        <f t="shared" si="187"/>
        <v>0</v>
      </c>
      <c r="CU100" s="69">
        <f t="shared" si="187"/>
        <v>0</v>
      </c>
      <c r="CV100" s="69">
        <f t="shared" si="187"/>
        <v>0</v>
      </c>
      <c r="CW100" s="69">
        <f t="shared" si="187"/>
        <v>0</v>
      </c>
      <c r="CX100" s="69">
        <f t="shared" si="187"/>
        <v>0</v>
      </c>
      <c r="CY100" s="69">
        <f t="shared" si="187"/>
        <v>0</v>
      </c>
      <c r="CZ100" s="69">
        <f t="shared" si="187"/>
        <v>0</v>
      </c>
      <c r="DA100" s="69">
        <f t="shared" si="187"/>
        <v>0</v>
      </c>
      <c r="DB100" s="69">
        <f t="shared" si="187"/>
        <v>-250000000</v>
      </c>
      <c r="DC100" s="69">
        <f t="shared" si="187"/>
        <v>0</v>
      </c>
      <c r="DD100" s="69">
        <f t="shared" si="187"/>
        <v>0</v>
      </c>
      <c r="DE100" s="69">
        <f t="shared" si="187"/>
        <v>0</v>
      </c>
      <c r="DF100" s="69">
        <f t="shared" si="187"/>
        <v>0</v>
      </c>
      <c r="DG100" s="69">
        <f t="shared" si="187"/>
        <v>0</v>
      </c>
      <c r="DH100" s="69">
        <f t="shared" si="187"/>
        <v>0</v>
      </c>
      <c r="DI100" s="69">
        <f t="shared" si="187"/>
        <v>0</v>
      </c>
      <c r="DJ100" s="69">
        <f t="shared" si="187"/>
        <v>0</v>
      </c>
      <c r="DK100" s="69">
        <f t="shared" si="187"/>
        <v>0</v>
      </c>
      <c r="DL100" s="69">
        <f t="shared" si="187"/>
        <v>0</v>
      </c>
      <c r="DM100" s="69">
        <f t="shared" si="187"/>
        <v>0</v>
      </c>
      <c r="DN100" s="69">
        <f t="shared" si="187"/>
        <v>0</v>
      </c>
      <c r="DO100" s="69">
        <f t="shared" si="187"/>
        <v>0</v>
      </c>
      <c r="DP100" s="69">
        <f t="shared" si="187"/>
        <v>0</v>
      </c>
      <c r="DQ100" s="69">
        <f t="shared" si="187"/>
        <v>0</v>
      </c>
      <c r="DR100" s="69">
        <f t="shared" si="187"/>
        <v>0</v>
      </c>
      <c r="DS100" s="69">
        <f t="shared" si="187"/>
        <v>0</v>
      </c>
      <c r="DT100" s="69">
        <f t="shared" si="187"/>
        <v>0</v>
      </c>
      <c r="DU100" s="69">
        <f t="shared" si="187"/>
        <v>0</v>
      </c>
      <c r="DV100" s="69">
        <f t="shared" si="187"/>
        <v>0</v>
      </c>
      <c r="DW100" s="69">
        <f t="shared" si="187"/>
        <v>-450000000</v>
      </c>
      <c r="DX100" s="69">
        <f t="shared" si="187"/>
        <v>0</v>
      </c>
      <c r="DY100" s="69">
        <f t="shared" si="187"/>
        <v>0</v>
      </c>
      <c r="DZ100" s="69">
        <f t="shared" si="187"/>
        <v>0</v>
      </c>
      <c r="EA100" s="69">
        <f t="shared" si="187"/>
        <v>0</v>
      </c>
      <c r="EB100" s="69">
        <f t="shared" si="187"/>
        <v>0</v>
      </c>
      <c r="EC100" s="69">
        <f t="shared" si="187"/>
        <v>0</v>
      </c>
      <c r="ED100" s="69">
        <f t="shared" si="187"/>
        <v>0</v>
      </c>
      <c r="EE100" s="69">
        <f t="shared" si="187"/>
        <v>0</v>
      </c>
      <c r="EF100" s="69">
        <f t="shared" si="187"/>
        <v>0</v>
      </c>
      <c r="EG100" s="69">
        <f t="shared" ref="EG100:EO100" si="188">+EG82-EF82</f>
        <v>0</v>
      </c>
      <c r="EH100" s="69">
        <f t="shared" si="188"/>
        <v>0</v>
      </c>
      <c r="EI100" s="69">
        <f t="shared" si="188"/>
        <v>0</v>
      </c>
      <c r="EJ100" s="69">
        <f t="shared" si="188"/>
        <v>0</v>
      </c>
      <c r="EK100" s="69">
        <f t="shared" si="188"/>
        <v>0</v>
      </c>
      <c r="EL100" s="69">
        <f t="shared" si="188"/>
        <v>0</v>
      </c>
      <c r="EM100" s="69">
        <f t="shared" si="188"/>
        <v>0</v>
      </c>
      <c r="EN100" s="69">
        <f t="shared" si="188"/>
        <v>0</v>
      </c>
      <c r="EO100" s="69">
        <f t="shared" si="188"/>
        <v>0</v>
      </c>
      <c r="EP100" s="69"/>
      <c r="EQ100" s="69"/>
      <c r="ER100" s="69">
        <f t="shared" ref="ER100:EX100" si="189">+ER82-EQ82</f>
        <v>-45833333.333333015</v>
      </c>
      <c r="ES100" s="69">
        <f t="shared" si="189"/>
        <v>249166666.66666651</v>
      </c>
      <c r="ET100" s="69">
        <f t="shared" si="189"/>
        <v>-252752756.66666651</v>
      </c>
      <c r="EU100" s="69">
        <f t="shared" si="189"/>
        <v>-208717218</v>
      </c>
      <c r="EV100" s="69">
        <f t="shared" si="189"/>
        <v>0</v>
      </c>
      <c r="EW100" s="69">
        <f t="shared" si="189"/>
        <v>-500000000</v>
      </c>
      <c r="EX100" s="69">
        <f t="shared" si="189"/>
        <v>0</v>
      </c>
      <c r="EY100" s="69" t="e">
        <f>+EY82-#REF!</f>
        <v>#REF!</v>
      </c>
      <c r="EZ100" s="69" t="e">
        <f>+EZ82-#REF!</f>
        <v>#REF!</v>
      </c>
      <c r="FA100" s="69" t="e">
        <f>+FA82-#REF!</f>
        <v>#REF!</v>
      </c>
      <c r="FB100" s="69" t="e">
        <f>+FB82-#REF!</f>
        <v>#REF!</v>
      </c>
      <c r="FE100" s="64">
        <f t="shared" ref="FE100:FK100" si="190">+FE82-FD82</f>
        <v>0</v>
      </c>
      <c r="FF100" s="64">
        <f t="shared" si="190"/>
        <v>40000000</v>
      </c>
      <c r="FG100" s="64">
        <f t="shared" si="190"/>
        <v>-252303308</v>
      </c>
      <c r="FH100" s="64">
        <f t="shared" si="190"/>
        <v>0</v>
      </c>
      <c r="FI100" s="64">
        <f t="shared" si="190"/>
        <v>0</v>
      </c>
      <c r="FJ100" s="64">
        <f t="shared" si="190"/>
        <v>-500000000</v>
      </c>
      <c r="FK100" s="64">
        <f t="shared" si="190"/>
        <v>0</v>
      </c>
      <c r="FL100" s="64">
        <f>+FL82-FV82</f>
        <v>1210000000</v>
      </c>
      <c r="FM100" s="64">
        <f>+FM82-GH82</f>
        <v>1210000000</v>
      </c>
      <c r="FN100" s="64">
        <f>+FN82-GT82</f>
        <v>760000000</v>
      </c>
      <c r="FO100" s="64">
        <f>+FO82-HF82</f>
        <v>760000000</v>
      </c>
    </row>
    <row r="101" spans="1:171"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</row>
    <row r="102" spans="1:171">
      <c r="A102" s="17" t="s">
        <v>79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</row>
    <row r="103" spans="1:171">
      <c r="A103" s="18" t="s">
        <v>19</v>
      </c>
      <c r="B103" s="70">
        <v>0.1</v>
      </c>
      <c r="C103" s="70">
        <v>0.1</v>
      </c>
      <c r="D103" s="70">
        <v>0.1</v>
      </c>
      <c r="E103" s="70">
        <v>0.1</v>
      </c>
      <c r="F103" s="70">
        <v>0.1</v>
      </c>
      <c r="G103" s="70">
        <v>0.1</v>
      </c>
      <c r="H103" s="70">
        <v>0.1</v>
      </c>
      <c r="I103" s="70">
        <v>0.1</v>
      </c>
      <c r="J103" s="70">
        <v>0.1</v>
      </c>
      <c r="K103" s="70">
        <v>0.1</v>
      </c>
      <c r="L103" s="70">
        <v>0.1</v>
      </c>
      <c r="M103" s="70">
        <v>0.1</v>
      </c>
      <c r="N103" s="70">
        <v>0.1</v>
      </c>
      <c r="O103" s="70">
        <v>0.1</v>
      </c>
      <c r="P103" s="70">
        <v>0.1</v>
      </c>
      <c r="Q103" s="70">
        <v>0.1</v>
      </c>
      <c r="R103" s="70">
        <v>0.1</v>
      </c>
      <c r="S103" s="70">
        <v>0.1</v>
      </c>
      <c r="T103" s="70">
        <v>0.1</v>
      </c>
      <c r="U103" s="70">
        <v>0.1</v>
      </c>
      <c r="V103" s="70">
        <v>0.1</v>
      </c>
      <c r="W103" s="70">
        <v>0.1</v>
      </c>
      <c r="X103" s="70">
        <v>0.1</v>
      </c>
      <c r="Y103" s="70">
        <v>0.1</v>
      </c>
      <c r="Z103" s="70">
        <v>0.1</v>
      </c>
      <c r="AA103" s="70">
        <v>0.1</v>
      </c>
      <c r="AB103" s="70">
        <v>0.1</v>
      </c>
      <c r="AC103" s="70">
        <v>0.1</v>
      </c>
      <c r="AD103" s="70">
        <v>0.1</v>
      </c>
      <c r="AE103" s="70">
        <v>0.1</v>
      </c>
      <c r="AF103" s="70">
        <v>0.1</v>
      </c>
      <c r="AG103" s="70">
        <v>0.1</v>
      </c>
      <c r="AH103" s="70">
        <v>0.1</v>
      </c>
      <c r="AI103" s="70">
        <v>0.1</v>
      </c>
      <c r="AJ103" s="70">
        <v>0.1</v>
      </c>
      <c r="AK103" s="70">
        <v>0.1</v>
      </c>
      <c r="AL103" s="70">
        <v>0.1</v>
      </c>
      <c r="AM103" s="70">
        <v>0.1</v>
      </c>
      <c r="AN103" s="70">
        <v>0.1</v>
      </c>
      <c r="AO103" s="70">
        <v>0.1</v>
      </c>
      <c r="AP103" s="70">
        <v>0.1</v>
      </c>
      <c r="AQ103" s="70">
        <v>0.1</v>
      </c>
      <c r="AR103" s="70">
        <v>0.1</v>
      </c>
      <c r="AS103" s="70">
        <v>0.1</v>
      </c>
      <c r="AT103" s="70">
        <v>0.1</v>
      </c>
      <c r="AU103" s="70">
        <v>0.1</v>
      </c>
      <c r="AV103" s="70">
        <v>0.1</v>
      </c>
      <c r="AW103" s="70">
        <v>0.1</v>
      </c>
      <c r="AX103" s="70">
        <v>0.1</v>
      </c>
      <c r="AY103" s="70">
        <v>0.1</v>
      </c>
      <c r="AZ103" s="70">
        <v>0.1</v>
      </c>
      <c r="BA103" s="70">
        <v>0.1</v>
      </c>
      <c r="BB103" s="70">
        <v>0.1</v>
      </c>
      <c r="BC103" s="70">
        <v>0.1</v>
      </c>
      <c r="BD103" s="70">
        <v>0.1</v>
      </c>
      <c r="BE103" s="70">
        <v>0.1</v>
      </c>
      <c r="BF103" s="70">
        <v>0.1</v>
      </c>
      <c r="BG103" s="70">
        <v>0.1</v>
      </c>
      <c r="BH103" s="70">
        <v>0.1</v>
      </c>
      <c r="BI103" s="70">
        <v>0.1</v>
      </c>
      <c r="BJ103" s="70">
        <v>0.1</v>
      </c>
      <c r="BK103" s="70">
        <v>0.1</v>
      </c>
      <c r="BL103" s="70">
        <v>0.1</v>
      </c>
      <c r="BM103" s="70">
        <v>0.1</v>
      </c>
      <c r="BN103" s="70">
        <v>0.1</v>
      </c>
      <c r="BO103" s="70">
        <v>0.1</v>
      </c>
      <c r="BP103" s="70">
        <v>0.1</v>
      </c>
      <c r="BQ103" s="70">
        <v>0.1</v>
      </c>
      <c r="BR103" s="70">
        <v>0.1</v>
      </c>
      <c r="BS103" s="70">
        <v>0.1</v>
      </c>
      <c r="BT103" s="70">
        <v>0.1</v>
      </c>
      <c r="BU103" s="70">
        <v>0.1</v>
      </c>
      <c r="BV103" s="70">
        <v>0.1</v>
      </c>
      <c r="BW103" s="70">
        <v>0.1</v>
      </c>
      <c r="BX103" s="70">
        <v>0.1</v>
      </c>
      <c r="BY103" s="70">
        <v>0.1</v>
      </c>
      <c r="BZ103" s="70">
        <v>0.1</v>
      </c>
      <c r="CA103" s="70">
        <v>0.1</v>
      </c>
      <c r="CB103" s="70">
        <v>0.1</v>
      </c>
      <c r="CC103" s="70">
        <v>0.1</v>
      </c>
      <c r="CD103" s="70">
        <v>0.1</v>
      </c>
      <c r="CE103" s="70">
        <v>0.1</v>
      </c>
      <c r="CF103" s="70">
        <v>0.1</v>
      </c>
      <c r="CG103" s="70">
        <v>0.1</v>
      </c>
      <c r="CH103" s="70">
        <v>0.1</v>
      </c>
      <c r="CI103" s="70">
        <v>0.1</v>
      </c>
      <c r="CJ103" s="70">
        <v>0.1</v>
      </c>
      <c r="CK103" s="70">
        <v>0.1</v>
      </c>
      <c r="CL103" s="70">
        <v>0.1</v>
      </c>
      <c r="CM103" s="70">
        <v>0.1</v>
      </c>
      <c r="CN103" s="70">
        <v>0.1</v>
      </c>
      <c r="CO103" s="70">
        <v>0.1</v>
      </c>
      <c r="CP103" s="70">
        <v>0.1</v>
      </c>
      <c r="CQ103" s="70">
        <v>0.1</v>
      </c>
      <c r="CR103" s="70">
        <v>0.1</v>
      </c>
      <c r="CS103" s="70">
        <v>0.1</v>
      </c>
      <c r="CT103" s="70">
        <v>0.1</v>
      </c>
      <c r="CU103" s="70">
        <v>0.1</v>
      </c>
      <c r="CV103" s="70">
        <v>0.1</v>
      </c>
      <c r="CW103" s="70">
        <v>0.1</v>
      </c>
      <c r="CX103" s="70">
        <v>0.1</v>
      </c>
      <c r="CY103" s="70">
        <v>0.1</v>
      </c>
      <c r="CZ103" s="70">
        <v>0.1</v>
      </c>
      <c r="DA103" s="70">
        <v>0.1</v>
      </c>
      <c r="DB103" s="70">
        <v>0.1</v>
      </c>
      <c r="DC103" s="70">
        <v>0.1</v>
      </c>
      <c r="DD103" s="70">
        <v>0.1</v>
      </c>
      <c r="DE103" s="70">
        <v>0.1</v>
      </c>
      <c r="DF103" s="70">
        <v>0.1</v>
      </c>
      <c r="DG103" s="70">
        <v>0.1</v>
      </c>
      <c r="DH103" s="70">
        <v>0.1</v>
      </c>
      <c r="DI103" s="70">
        <v>0.1</v>
      </c>
      <c r="DJ103" s="70">
        <v>0.1</v>
      </c>
      <c r="DK103" s="70">
        <v>0.1</v>
      </c>
      <c r="DL103" s="70">
        <v>0.1</v>
      </c>
      <c r="DM103" s="70">
        <v>0.1</v>
      </c>
      <c r="DN103" s="70">
        <v>0.1</v>
      </c>
      <c r="DO103" s="70">
        <v>0.1</v>
      </c>
      <c r="DP103" s="70">
        <v>0.1</v>
      </c>
      <c r="DQ103" s="70">
        <v>0.1</v>
      </c>
      <c r="DR103" s="70">
        <v>0.1</v>
      </c>
      <c r="DS103" s="70">
        <v>0.1</v>
      </c>
      <c r="DT103" s="70">
        <v>0.1</v>
      </c>
      <c r="DU103" s="70">
        <v>0.1</v>
      </c>
      <c r="DV103" s="70">
        <v>0.1</v>
      </c>
      <c r="DW103" s="70">
        <v>0.1</v>
      </c>
      <c r="DX103" s="70">
        <v>0.1</v>
      </c>
      <c r="DY103" s="70">
        <v>0.1</v>
      </c>
      <c r="DZ103" s="70">
        <v>0.1</v>
      </c>
      <c r="EA103" s="70">
        <v>0.1</v>
      </c>
      <c r="EB103" s="70">
        <v>0.1</v>
      </c>
      <c r="EC103" s="70">
        <v>0.1</v>
      </c>
      <c r="ED103" s="70">
        <v>0.1</v>
      </c>
      <c r="EE103" s="70">
        <v>0.1</v>
      </c>
      <c r="EF103" s="70">
        <v>0.1</v>
      </c>
      <c r="EG103" s="70">
        <v>0.1</v>
      </c>
      <c r="EH103" s="70">
        <v>0.1</v>
      </c>
      <c r="EI103" s="70">
        <v>0.1</v>
      </c>
      <c r="EJ103" s="70">
        <v>0.1</v>
      </c>
      <c r="EK103" s="70">
        <v>0.1</v>
      </c>
      <c r="EL103" s="70">
        <v>0.1</v>
      </c>
      <c r="EM103" s="70">
        <v>0.1</v>
      </c>
      <c r="EN103" s="70">
        <v>0.1</v>
      </c>
      <c r="EO103" s="70">
        <v>0.1</v>
      </c>
      <c r="EP103" s="70"/>
      <c r="EQ103" s="71">
        <f t="shared" ref="EQ103:FB116" si="191">IF(EQ61,EQ7/EQ61,"")</f>
        <v>0.10000000000000002</v>
      </c>
      <c r="ER103" s="71">
        <f t="shared" si="191"/>
        <v>0.10000000000000002</v>
      </c>
      <c r="ES103" s="71">
        <f t="shared" si="191"/>
        <v>0.10000000000000002</v>
      </c>
      <c r="ET103" s="71">
        <f t="shared" si="191"/>
        <v>0.15000000000000002</v>
      </c>
      <c r="EU103" s="71" t="str">
        <f t="shared" si="191"/>
        <v/>
      </c>
      <c r="EV103" s="71" t="str">
        <f t="shared" si="191"/>
        <v/>
      </c>
      <c r="EW103" s="71" t="str">
        <f t="shared" si="191"/>
        <v/>
      </c>
      <c r="EX103" s="71" t="str">
        <f t="shared" si="191"/>
        <v/>
      </c>
      <c r="EY103" s="71" t="str">
        <f t="shared" si="191"/>
        <v/>
      </c>
      <c r="EZ103" s="71" t="str">
        <f t="shared" si="191"/>
        <v/>
      </c>
      <c r="FA103" s="71" t="str">
        <f t="shared" si="191"/>
        <v/>
      </c>
      <c r="FB103" s="71" t="str">
        <f t="shared" si="191"/>
        <v/>
      </c>
    </row>
    <row r="104" spans="1:171">
      <c r="A104" s="18" t="s">
        <v>20</v>
      </c>
      <c r="B104" s="70">
        <v>0.1</v>
      </c>
      <c r="C104" s="70">
        <v>0.1</v>
      </c>
      <c r="D104" s="70">
        <v>0.1</v>
      </c>
      <c r="E104" s="70">
        <v>0.1</v>
      </c>
      <c r="F104" s="70">
        <v>0.1</v>
      </c>
      <c r="G104" s="70">
        <v>0.1</v>
      </c>
      <c r="H104" s="70">
        <v>0.1</v>
      </c>
      <c r="I104" s="70">
        <v>0.1</v>
      </c>
      <c r="J104" s="70">
        <v>0.1</v>
      </c>
      <c r="K104" s="70">
        <v>0.1</v>
      </c>
      <c r="L104" s="70">
        <v>0.1</v>
      </c>
      <c r="M104" s="70">
        <v>0.1</v>
      </c>
      <c r="N104" s="70">
        <v>0.1</v>
      </c>
      <c r="O104" s="70">
        <v>0.1</v>
      </c>
      <c r="P104" s="70">
        <v>0.1</v>
      </c>
      <c r="Q104" s="70">
        <v>0.1</v>
      </c>
      <c r="R104" s="70">
        <v>0.1</v>
      </c>
      <c r="S104" s="70">
        <v>0.1</v>
      </c>
      <c r="T104" s="70">
        <v>0.1</v>
      </c>
      <c r="U104" s="70">
        <v>0.1</v>
      </c>
      <c r="V104" s="70">
        <v>0.1</v>
      </c>
      <c r="W104" s="70">
        <v>0.1</v>
      </c>
      <c r="X104" s="70">
        <v>0.1</v>
      </c>
      <c r="Y104" s="70">
        <v>0.1</v>
      </c>
      <c r="Z104" s="70">
        <v>0.1</v>
      </c>
      <c r="AA104" s="70">
        <v>0.1</v>
      </c>
      <c r="AB104" s="70">
        <v>0.1</v>
      </c>
      <c r="AC104" s="70">
        <v>0.1</v>
      </c>
      <c r="AD104" s="70">
        <v>0.1</v>
      </c>
      <c r="AE104" s="70">
        <v>0.1</v>
      </c>
      <c r="AF104" s="70">
        <v>0.1</v>
      </c>
      <c r="AG104" s="70">
        <v>0.1</v>
      </c>
      <c r="AH104" s="70">
        <v>0.1</v>
      </c>
      <c r="AI104" s="70">
        <v>0.1</v>
      </c>
      <c r="AJ104" s="70">
        <v>0.1</v>
      </c>
      <c r="AK104" s="70">
        <v>0.1</v>
      </c>
      <c r="AL104" s="70">
        <v>0.1</v>
      </c>
      <c r="AM104" s="70">
        <v>0.1</v>
      </c>
      <c r="AN104" s="70">
        <v>0.1</v>
      </c>
      <c r="AO104" s="70">
        <v>0.1</v>
      </c>
      <c r="AP104" s="70">
        <v>0.1</v>
      </c>
      <c r="AQ104" s="70">
        <v>0.1</v>
      </c>
      <c r="AR104" s="70">
        <v>0.1</v>
      </c>
      <c r="AS104" s="70">
        <v>0.1</v>
      </c>
      <c r="AT104" s="70">
        <v>0.1</v>
      </c>
      <c r="AU104" s="70">
        <v>0.1</v>
      </c>
      <c r="AV104" s="70">
        <v>0.1</v>
      </c>
      <c r="AW104" s="70">
        <v>0.1</v>
      </c>
      <c r="AX104" s="70">
        <v>0.1</v>
      </c>
      <c r="AY104" s="70">
        <v>0.1</v>
      </c>
      <c r="AZ104" s="70">
        <v>0.1</v>
      </c>
      <c r="BA104" s="70">
        <v>0.1</v>
      </c>
      <c r="BB104" s="70">
        <v>0.1</v>
      </c>
      <c r="BC104" s="70">
        <v>0.1</v>
      </c>
      <c r="BD104" s="70">
        <v>0.1</v>
      </c>
      <c r="BE104" s="70">
        <v>0.1</v>
      </c>
      <c r="BF104" s="70">
        <v>0.1</v>
      </c>
      <c r="BG104" s="70">
        <v>0.1</v>
      </c>
      <c r="BH104" s="70">
        <v>0.1</v>
      </c>
      <c r="BI104" s="70">
        <v>0.1</v>
      </c>
      <c r="BJ104" s="70">
        <v>0.1</v>
      </c>
      <c r="BK104" s="70">
        <v>0.1</v>
      </c>
      <c r="BL104" s="70">
        <v>0.1</v>
      </c>
      <c r="BM104" s="70">
        <v>0.1</v>
      </c>
      <c r="BN104" s="70">
        <v>0.1</v>
      </c>
      <c r="BO104" s="70">
        <v>0.1</v>
      </c>
      <c r="BP104" s="70">
        <v>0.1</v>
      </c>
      <c r="BQ104" s="70">
        <v>0.1</v>
      </c>
      <c r="BR104" s="70">
        <v>0.1</v>
      </c>
      <c r="BS104" s="70">
        <v>0.1</v>
      </c>
      <c r="BT104" s="70">
        <v>0.1</v>
      </c>
      <c r="BU104" s="70">
        <v>0.1</v>
      </c>
      <c r="BV104" s="70">
        <v>0.1</v>
      </c>
      <c r="BW104" s="70">
        <v>0.1</v>
      </c>
      <c r="BX104" s="70">
        <v>0.1</v>
      </c>
      <c r="BY104" s="70">
        <v>0.1</v>
      </c>
      <c r="BZ104" s="70">
        <v>0.1</v>
      </c>
      <c r="CA104" s="70">
        <v>0.1</v>
      </c>
      <c r="CB104" s="70">
        <v>0.1</v>
      </c>
      <c r="CC104" s="70">
        <v>0.1</v>
      </c>
      <c r="CD104" s="70">
        <v>0.1</v>
      </c>
      <c r="CE104" s="70">
        <v>0.1</v>
      </c>
      <c r="CF104" s="70">
        <v>0.1</v>
      </c>
      <c r="CG104" s="70">
        <v>0.1</v>
      </c>
      <c r="CH104" s="70">
        <v>0.1</v>
      </c>
      <c r="CI104" s="70">
        <v>0.1</v>
      </c>
      <c r="CJ104" s="70">
        <v>0.1</v>
      </c>
      <c r="CK104" s="70">
        <v>0.1</v>
      </c>
      <c r="CL104" s="70">
        <v>0.1</v>
      </c>
      <c r="CM104" s="70">
        <v>0.1</v>
      </c>
      <c r="CN104" s="70">
        <v>0.1</v>
      </c>
      <c r="CO104" s="70">
        <v>0.1</v>
      </c>
      <c r="CP104" s="70">
        <v>0.1</v>
      </c>
      <c r="CQ104" s="70">
        <v>0.1</v>
      </c>
      <c r="CR104" s="70">
        <v>0.1</v>
      </c>
      <c r="CS104" s="70">
        <v>0.1</v>
      </c>
      <c r="CT104" s="70">
        <v>0.1</v>
      </c>
      <c r="CU104" s="70">
        <v>0.1</v>
      </c>
      <c r="CV104" s="70">
        <v>0.1</v>
      </c>
      <c r="CW104" s="70">
        <v>0.1</v>
      </c>
      <c r="CX104" s="70">
        <v>0.1</v>
      </c>
      <c r="CY104" s="70">
        <v>0.1</v>
      </c>
      <c r="CZ104" s="70">
        <v>0.1</v>
      </c>
      <c r="DA104" s="70">
        <v>0.1</v>
      </c>
      <c r="DB104" s="70">
        <v>0.1</v>
      </c>
      <c r="DC104" s="70">
        <v>0.1</v>
      </c>
      <c r="DD104" s="70">
        <v>0.1</v>
      </c>
      <c r="DE104" s="70">
        <v>0.1</v>
      </c>
      <c r="DF104" s="70">
        <v>0.1</v>
      </c>
      <c r="DG104" s="70">
        <v>0.1</v>
      </c>
      <c r="DH104" s="70">
        <v>0.1</v>
      </c>
      <c r="DI104" s="70">
        <v>0.1</v>
      </c>
      <c r="DJ104" s="70">
        <v>0.1</v>
      </c>
      <c r="DK104" s="70">
        <v>0.1</v>
      </c>
      <c r="DL104" s="70">
        <v>0.1</v>
      </c>
      <c r="DM104" s="70">
        <v>0.1</v>
      </c>
      <c r="DN104" s="70">
        <v>0.1</v>
      </c>
      <c r="DO104" s="70">
        <v>0.1</v>
      </c>
      <c r="DP104" s="70">
        <v>0.1</v>
      </c>
      <c r="DQ104" s="70">
        <v>0.1</v>
      </c>
      <c r="DR104" s="70">
        <v>0.1</v>
      </c>
      <c r="DS104" s="70">
        <v>0.1</v>
      </c>
      <c r="DT104" s="70">
        <v>0.1</v>
      </c>
      <c r="DU104" s="70">
        <v>0.1</v>
      </c>
      <c r="DV104" s="70">
        <v>0.1</v>
      </c>
      <c r="DW104" s="70">
        <v>0.1</v>
      </c>
      <c r="DX104" s="70">
        <v>0.1</v>
      </c>
      <c r="DY104" s="70">
        <v>0.1</v>
      </c>
      <c r="DZ104" s="70">
        <v>0.1</v>
      </c>
      <c r="EA104" s="70">
        <v>0.1</v>
      </c>
      <c r="EB104" s="70">
        <v>0.1</v>
      </c>
      <c r="EC104" s="70">
        <v>0.1</v>
      </c>
      <c r="ED104" s="70">
        <v>0.1</v>
      </c>
      <c r="EE104" s="70">
        <v>0.1</v>
      </c>
      <c r="EF104" s="70">
        <v>0.1</v>
      </c>
      <c r="EG104" s="70">
        <v>0.1</v>
      </c>
      <c r="EH104" s="70">
        <v>0.1</v>
      </c>
      <c r="EI104" s="70">
        <v>0.1</v>
      </c>
      <c r="EJ104" s="70">
        <v>0.1</v>
      </c>
      <c r="EK104" s="70">
        <v>0.1</v>
      </c>
      <c r="EL104" s="70">
        <v>0.1</v>
      </c>
      <c r="EM104" s="70">
        <v>0.1</v>
      </c>
      <c r="EN104" s="70">
        <v>0.1</v>
      </c>
      <c r="EO104" s="70">
        <v>0.1</v>
      </c>
      <c r="EP104" s="70"/>
      <c r="EQ104" s="71">
        <f t="shared" si="191"/>
        <v>0.10000000000000002</v>
      </c>
      <c r="ER104" s="71">
        <f t="shared" si="191"/>
        <v>0.10000000000000002</v>
      </c>
      <c r="ES104" s="71">
        <f t="shared" si="191"/>
        <v>0.10000000000000002</v>
      </c>
      <c r="ET104" s="71">
        <f t="shared" si="191"/>
        <v>0.15000000000000002</v>
      </c>
      <c r="EU104" s="71" t="str">
        <f t="shared" si="191"/>
        <v/>
      </c>
      <c r="EV104" s="71" t="str">
        <f t="shared" si="191"/>
        <v/>
      </c>
      <c r="EW104" s="71" t="str">
        <f t="shared" si="191"/>
        <v/>
      </c>
      <c r="EX104" s="71" t="str">
        <f t="shared" si="191"/>
        <v/>
      </c>
      <c r="EY104" s="71" t="str">
        <f t="shared" si="191"/>
        <v/>
      </c>
      <c r="EZ104" s="71" t="str">
        <f t="shared" si="191"/>
        <v/>
      </c>
      <c r="FA104" s="71" t="str">
        <f t="shared" si="191"/>
        <v/>
      </c>
      <c r="FB104" s="71" t="str">
        <f t="shared" si="191"/>
        <v/>
      </c>
    </row>
    <row r="105" spans="1:171">
      <c r="A105" s="9" t="s">
        <v>21</v>
      </c>
      <c r="B105" s="70">
        <v>6.7500000000000004E-2</v>
      </c>
      <c r="C105" s="70">
        <v>6.7500000000000004E-2</v>
      </c>
      <c r="D105" s="70">
        <v>6.7500000000000004E-2</v>
      </c>
      <c r="E105" s="70">
        <v>6.7500000000000004E-2</v>
      </c>
      <c r="F105" s="70">
        <v>6.7500000000000004E-2</v>
      </c>
      <c r="G105" s="70">
        <v>6.7500000000000004E-2</v>
      </c>
      <c r="H105" s="70">
        <v>6.7500000000000004E-2</v>
      </c>
      <c r="I105" s="70">
        <v>6.7500000000000004E-2</v>
      </c>
      <c r="J105" s="70">
        <v>6.7500000000000004E-2</v>
      </c>
      <c r="K105" s="70">
        <v>6.7500000000000004E-2</v>
      </c>
      <c r="L105" s="70">
        <v>6.7500000000000004E-2</v>
      </c>
      <c r="M105" s="70">
        <v>6.7500000000000004E-2</v>
      </c>
      <c r="N105" s="70">
        <v>6.7500000000000004E-2</v>
      </c>
      <c r="O105" s="70">
        <v>6.7500000000000004E-2</v>
      </c>
      <c r="P105" s="70">
        <v>6.7500000000000004E-2</v>
      </c>
      <c r="Q105" s="70">
        <v>6.7500000000000004E-2</v>
      </c>
      <c r="R105" s="70">
        <v>6.7500000000000004E-2</v>
      </c>
      <c r="S105" s="70">
        <v>6.7500000000000004E-2</v>
      </c>
      <c r="T105" s="70">
        <v>6.7500000000000004E-2</v>
      </c>
      <c r="U105" s="70">
        <v>6.7500000000000004E-2</v>
      </c>
      <c r="V105" s="70">
        <v>6.7500000000000004E-2</v>
      </c>
      <c r="W105" s="70">
        <v>6.7500000000000004E-2</v>
      </c>
      <c r="X105" s="70">
        <v>6.7500000000000004E-2</v>
      </c>
      <c r="Y105" s="70">
        <v>6.7500000000000004E-2</v>
      </c>
      <c r="Z105" s="70">
        <v>6.7500000000000004E-2</v>
      </c>
      <c r="AA105" s="70">
        <v>6.7500000000000004E-2</v>
      </c>
      <c r="AB105" s="70">
        <v>6.7500000000000004E-2</v>
      </c>
      <c r="AC105" s="70">
        <v>6.7500000000000004E-2</v>
      </c>
      <c r="AD105" s="70">
        <v>6.7500000000000004E-2</v>
      </c>
      <c r="AE105" s="70">
        <v>6.7500000000000004E-2</v>
      </c>
      <c r="AF105" s="70">
        <v>6.7500000000000004E-2</v>
      </c>
      <c r="AG105" s="70">
        <v>6.7500000000000004E-2</v>
      </c>
      <c r="AH105" s="70">
        <v>6.7500000000000004E-2</v>
      </c>
      <c r="AI105" s="70">
        <v>6.7500000000000004E-2</v>
      </c>
      <c r="AJ105" s="70">
        <v>6.7500000000000004E-2</v>
      </c>
      <c r="AK105" s="70">
        <v>6.7500000000000004E-2</v>
      </c>
      <c r="AL105" s="70">
        <v>6.7500000000000004E-2</v>
      </c>
      <c r="AM105" s="70">
        <v>6.7500000000000004E-2</v>
      </c>
      <c r="AN105" s="70">
        <v>6.7500000000000004E-2</v>
      </c>
      <c r="AO105" s="70">
        <v>6.7500000000000004E-2</v>
      </c>
      <c r="AP105" s="70">
        <v>6.7500000000000004E-2</v>
      </c>
      <c r="AQ105" s="70">
        <v>6.7500000000000004E-2</v>
      </c>
      <c r="AR105" s="70">
        <v>6.7500000000000004E-2</v>
      </c>
      <c r="AS105" s="70">
        <v>6.7500000000000004E-2</v>
      </c>
      <c r="AT105" s="70">
        <v>6.7500000000000004E-2</v>
      </c>
      <c r="AU105" s="70">
        <v>6.7500000000000004E-2</v>
      </c>
      <c r="AV105" s="70">
        <v>6.7500000000000004E-2</v>
      </c>
      <c r="AW105" s="70">
        <v>6.7500000000000004E-2</v>
      </c>
      <c r="AX105" s="70">
        <v>6.7500000000000004E-2</v>
      </c>
      <c r="AY105" s="70">
        <v>6.7500000000000004E-2</v>
      </c>
      <c r="AZ105" s="70">
        <v>6.7500000000000004E-2</v>
      </c>
      <c r="BA105" s="70">
        <v>6.7500000000000004E-2</v>
      </c>
      <c r="BB105" s="70">
        <v>6.7500000000000004E-2</v>
      </c>
      <c r="BC105" s="70">
        <v>6.7500000000000004E-2</v>
      </c>
      <c r="BD105" s="70">
        <v>6.7500000000000004E-2</v>
      </c>
      <c r="BE105" s="70">
        <v>6.7500000000000004E-2</v>
      </c>
      <c r="BF105" s="70">
        <v>6.7500000000000004E-2</v>
      </c>
      <c r="BG105" s="70">
        <v>6.7500000000000004E-2</v>
      </c>
      <c r="BH105" s="70">
        <v>6.7500000000000004E-2</v>
      </c>
      <c r="BI105" s="70">
        <v>6.7500000000000004E-2</v>
      </c>
      <c r="BJ105" s="70">
        <v>6.7500000000000004E-2</v>
      </c>
      <c r="BK105" s="70">
        <v>6.7500000000000004E-2</v>
      </c>
      <c r="BL105" s="70">
        <v>6.7500000000000004E-2</v>
      </c>
      <c r="BM105" s="70">
        <v>6.7500000000000004E-2</v>
      </c>
      <c r="BN105" s="70">
        <v>6.7500000000000004E-2</v>
      </c>
      <c r="BO105" s="70">
        <v>6.7500000000000004E-2</v>
      </c>
      <c r="BP105" s="70">
        <v>6.7500000000000004E-2</v>
      </c>
      <c r="BQ105" s="70">
        <v>6.7500000000000004E-2</v>
      </c>
      <c r="BR105" s="70">
        <v>6.7500000000000004E-2</v>
      </c>
      <c r="BS105" s="70">
        <v>6.7500000000000004E-2</v>
      </c>
      <c r="BT105" s="70">
        <v>6.7500000000000004E-2</v>
      </c>
      <c r="BU105" s="70">
        <v>6.7500000000000004E-2</v>
      </c>
      <c r="BV105" s="70">
        <v>6.7500000000000004E-2</v>
      </c>
      <c r="BW105" s="70">
        <v>6.7500000000000004E-2</v>
      </c>
      <c r="BX105" s="70">
        <v>6.7500000000000004E-2</v>
      </c>
      <c r="BY105" s="70">
        <v>6.7500000000000004E-2</v>
      </c>
      <c r="BZ105" s="70">
        <v>6.7500000000000004E-2</v>
      </c>
      <c r="CA105" s="70">
        <v>6.7500000000000004E-2</v>
      </c>
      <c r="CB105" s="70">
        <v>6.7500000000000004E-2</v>
      </c>
      <c r="CC105" s="70">
        <v>6.7500000000000004E-2</v>
      </c>
      <c r="CD105" s="70">
        <v>6.7500000000000004E-2</v>
      </c>
      <c r="CE105" s="70">
        <v>6.7500000000000004E-2</v>
      </c>
      <c r="CF105" s="70">
        <v>6.7500000000000004E-2</v>
      </c>
      <c r="CG105" s="70">
        <v>6.7500000000000004E-2</v>
      </c>
      <c r="CH105" s="70">
        <v>6.7500000000000004E-2</v>
      </c>
      <c r="CI105" s="70">
        <v>6.7500000000000004E-2</v>
      </c>
      <c r="CJ105" s="70">
        <v>6.7500000000000004E-2</v>
      </c>
      <c r="CK105" s="70">
        <v>6.7500000000000004E-2</v>
      </c>
      <c r="CL105" s="70">
        <v>6.7500000000000004E-2</v>
      </c>
      <c r="CM105" s="70">
        <v>6.7500000000000004E-2</v>
      </c>
      <c r="CN105" s="70">
        <v>6.7500000000000004E-2</v>
      </c>
      <c r="CO105" s="70">
        <v>6.7500000000000004E-2</v>
      </c>
      <c r="CP105" s="70">
        <v>6.7500000000000004E-2</v>
      </c>
      <c r="CQ105" s="70">
        <v>6.7500000000000004E-2</v>
      </c>
      <c r="CR105" s="70">
        <v>6.7500000000000004E-2</v>
      </c>
      <c r="CS105" s="70">
        <v>6.7500000000000004E-2</v>
      </c>
      <c r="CT105" s="70">
        <v>6.7500000000000004E-2</v>
      </c>
      <c r="CU105" s="70">
        <v>6.7500000000000004E-2</v>
      </c>
      <c r="CV105" s="70">
        <v>6.7500000000000004E-2</v>
      </c>
      <c r="CW105" s="70">
        <v>6.7500000000000004E-2</v>
      </c>
      <c r="CX105" s="70">
        <v>6.7500000000000004E-2</v>
      </c>
      <c r="CY105" s="70">
        <v>6.7500000000000004E-2</v>
      </c>
      <c r="CZ105" s="70">
        <v>6.7500000000000004E-2</v>
      </c>
      <c r="DA105" s="70">
        <v>6.7500000000000004E-2</v>
      </c>
      <c r="DB105" s="70">
        <v>6.7500000000000004E-2</v>
      </c>
      <c r="DC105" s="70">
        <v>6.7500000000000004E-2</v>
      </c>
      <c r="DD105" s="70">
        <v>6.7500000000000004E-2</v>
      </c>
      <c r="DE105" s="70">
        <v>6.7500000000000004E-2</v>
      </c>
      <c r="DF105" s="70">
        <v>6.7500000000000004E-2</v>
      </c>
      <c r="DG105" s="70">
        <v>6.7500000000000004E-2</v>
      </c>
      <c r="DH105" s="70">
        <v>6.7500000000000004E-2</v>
      </c>
      <c r="DI105" s="70">
        <v>6.7500000000000004E-2</v>
      </c>
      <c r="DJ105" s="70">
        <v>6.7500000000000004E-2</v>
      </c>
      <c r="DK105" s="70">
        <v>6.7500000000000004E-2</v>
      </c>
      <c r="DL105" s="70">
        <v>6.7500000000000004E-2</v>
      </c>
      <c r="DM105" s="70">
        <v>6.7500000000000004E-2</v>
      </c>
      <c r="DN105" s="70">
        <v>6.7500000000000004E-2</v>
      </c>
      <c r="DO105" s="70">
        <v>6.7500000000000004E-2</v>
      </c>
      <c r="DP105" s="70">
        <v>6.7500000000000004E-2</v>
      </c>
      <c r="DQ105" s="70">
        <v>6.7500000000000004E-2</v>
      </c>
      <c r="DR105" s="70">
        <v>6.7500000000000004E-2</v>
      </c>
      <c r="DS105" s="70">
        <v>6.7500000000000004E-2</v>
      </c>
      <c r="DT105" s="70">
        <v>6.7500000000000004E-2</v>
      </c>
      <c r="DU105" s="70">
        <v>6.7500000000000004E-2</v>
      </c>
      <c r="DV105" s="70">
        <v>6.7500000000000004E-2</v>
      </c>
      <c r="DW105" s="70">
        <v>6.7500000000000004E-2</v>
      </c>
      <c r="DX105" s="70">
        <v>6.7500000000000004E-2</v>
      </c>
      <c r="DY105" s="70">
        <v>6.7500000000000004E-2</v>
      </c>
      <c r="DZ105" s="70">
        <v>6.7500000000000004E-2</v>
      </c>
      <c r="EA105" s="70">
        <v>6.7500000000000004E-2</v>
      </c>
      <c r="EB105" s="70">
        <v>6.7500000000000004E-2</v>
      </c>
      <c r="EC105" s="70">
        <v>6.7500000000000004E-2</v>
      </c>
      <c r="ED105" s="70">
        <v>6.7500000000000004E-2</v>
      </c>
      <c r="EE105" s="70">
        <v>6.7500000000000004E-2</v>
      </c>
      <c r="EF105" s="70">
        <v>6.7500000000000004E-2</v>
      </c>
      <c r="EG105" s="70">
        <v>6.7500000000000004E-2</v>
      </c>
      <c r="EH105" s="70">
        <v>6.7500000000000004E-2</v>
      </c>
      <c r="EI105" s="70">
        <v>6.7500000000000004E-2</v>
      </c>
      <c r="EJ105" s="70">
        <v>6.7500000000000004E-2</v>
      </c>
      <c r="EK105" s="70">
        <v>6.7500000000000004E-2</v>
      </c>
      <c r="EL105" s="70">
        <v>6.7500000000000004E-2</v>
      </c>
      <c r="EM105" s="70">
        <v>6.7500000000000004E-2</v>
      </c>
      <c r="EN105" s="70">
        <v>6.7500000000000004E-2</v>
      </c>
      <c r="EO105" s="70">
        <v>6.7500000000000004E-2</v>
      </c>
      <c r="EP105" s="70"/>
      <c r="EQ105" s="71">
        <f t="shared" si="191"/>
        <v>6.7500000000000004E-2</v>
      </c>
      <c r="ER105" s="71">
        <f t="shared" si="191"/>
        <v>6.7500000000000004E-2</v>
      </c>
      <c r="ES105" s="71">
        <f t="shared" si="191"/>
        <v>6.7500000000000004E-2</v>
      </c>
      <c r="ET105" s="71">
        <f t="shared" si="191"/>
        <v>6.7500000000000004E-2</v>
      </c>
      <c r="EU105" s="71">
        <f t="shared" si="191"/>
        <v>6.7500000000000004E-2</v>
      </c>
      <c r="EV105" s="71">
        <f t="shared" si="191"/>
        <v>6.7500000000000004E-2</v>
      </c>
      <c r="EW105" s="71">
        <f t="shared" si="191"/>
        <v>6.7500000000000004E-2</v>
      </c>
      <c r="EX105" s="71">
        <f t="shared" si="191"/>
        <v>6.7500000000000004E-2</v>
      </c>
      <c r="EY105" s="71">
        <f t="shared" si="191"/>
        <v>6.7500000000000004E-2</v>
      </c>
      <c r="EZ105" s="71">
        <f t="shared" si="191"/>
        <v>6.7500000000000004E-2</v>
      </c>
      <c r="FA105" s="71">
        <f t="shared" si="191"/>
        <v>6.7500000000000004E-2</v>
      </c>
      <c r="FB105" s="71">
        <f t="shared" si="191"/>
        <v>6.7500000000000004E-2</v>
      </c>
    </row>
    <row r="106" spans="1:171">
      <c r="A106" s="9" t="s">
        <v>22</v>
      </c>
      <c r="B106" s="70">
        <v>7.3749999999999996E-2</v>
      </c>
      <c r="C106" s="70">
        <v>7.3749999999999996E-2</v>
      </c>
      <c r="D106" s="70">
        <v>7.3749999999999996E-2</v>
      </c>
      <c r="E106" s="70">
        <v>7.3749999999999996E-2</v>
      </c>
      <c r="F106" s="70">
        <v>7.3749999999999996E-2</v>
      </c>
      <c r="G106" s="70">
        <v>7.3749999999999996E-2</v>
      </c>
      <c r="H106" s="70">
        <v>7.3749999999999996E-2</v>
      </c>
      <c r="I106" s="70">
        <v>7.3749999999999996E-2</v>
      </c>
      <c r="J106" s="70">
        <v>7.3749999999999996E-2</v>
      </c>
      <c r="K106" s="70">
        <v>7.3749999999999996E-2</v>
      </c>
      <c r="L106" s="70">
        <v>7.3749999999999996E-2</v>
      </c>
      <c r="M106" s="70">
        <v>7.3749999999999996E-2</v>
      </c>
      <c r="N106" s="70">
        <v>7.3749999999999996E-2</v>
      </c>
      <c r="O106" s="70">
        <v>7.3749999999999996E-2</v>
      </c>
      <c r="P106" s="70">
        <v>7.3749999999999996E-2</v>
      </c>
      <c r="Q106" s="70">
        <v>7.3749999999999996E-2</v>
      </c>
      <c r="R106" s="70">
        <v>7.3749999999999996E-2</v>
      </c>
      <c r="S106" s="70">
        <v>7.3749999999999996E-2</v>
      </c>
      <c r="T106" s="70">
        <v>7.3749999999999996E-2</v>
      </c>
      <c r="U106" s="70">
        <v>7.3749999999999996E-2</v>
      </c>
      <c r="V106" s="70">
        <v>7.3749999999999996E-2</v>
      </c>
      <c r="W106" s="70">
        <v>7.3749999999999996E-2</v>
      </c>
      <c r="X106" s="70">
        <v>7.3749999999999996E-2</v>
      </c>
      <c r="Y106" s="70">
        <v>7.3749999999999996E-2</v>
      </c>
      <c r="Z106" s="70">
        <v>7.3749999999999996E-2</v>
      </c>
      <c r="AA106" s="70">
        <v>7.3749999999999996E-2</v>
      </c>
      <c r="AB106" s="70">
        <v>7.3749999999999996E-2</v>
      </c>
      <c r="AC106" s="70">
        <v>7.3749999999999996E-2</v>
      </c>
      <c r="AD106" s="70">
        <v>7.3749999999999996E-2</v>
      </c>
      <c r="AE106" s="70">
        <v>7.3749999999999996E-2</v>
      </c>
      <c r="AF106" s="70">
        <v>7.3749999999999996E-2</v>
      </c>
      <c r="AG106" s="70">
        <v>7.3749999999999996E-2</v>
      </c>
      <c r="AH106" s="70">
        <v>7.3749999999999996E-2</v>
      </c>
      <c r="AI106" s="70">
        <v>7.3749999999999996E-2</v>
      </c>
      <c r="AJ106" s="70">
        <v>7.3749999999999996E-2</v>
      </c>
      <c r="AK106" s="70">
        <v>7.3749999999999996E-2</v>
      </c>
      <c r="AL106" s="70">
        <v>7.3749999999999996E-2</v>
      </c>
      <c r="AM106" s="70">
        <v>7.3749999999999996E-2</v>
      </c>
      <c r="AN106" s="70">
        <v>7.3749999999999996E-2</v>
      </c>
      <c r="AO106" s="70">
        <v>7.3749999999999996E-2</v>
      </c>
      <c r="AP106" s="70">
        <v>7.3749999999999996E-2</v>
      </c>
      <c r="AQ106" s="70">
        <v>7.3749999999999996E-2</v>
      </c>
      <c r="AR106" s="70">
        <v>7.3749999999999996E-2</v>
      </c>
      <c r="AS106" s="70">
        <v>7.3749999999999996E-2</v>
      </c>
      <c r="AT106" s="70">
        <v>7.3749999999999996E-2</v>
      </c>
      <c r="AU106" s="70">
        <v>7.3749999999999996E-2</v>
      </c>
      <c r="AV106" s="70">
        <v>7.3749999999999996E-2</v>
      </c>
      <c r="AW106" s="70">
        <v>7.3749999999999996E-2</v>
      </c>
      <c r="AX106" s="70">
        <v>7.3749999999999996E-2</v>
      </c>
      <c r="AY106" s="70">
        <v>7.3749999999999996E-2</v>
      </c>
      <c r="AZ106" s="70">
        <v>7.3749999999999996E-2</v>
      </c>
      <c r="BA106" s="70">
        <v>7.3749999999999996E-2</v>
      </c>
      <c r="BB106" s="70">
        <v>7.3749999999999996E-2</v>
      </c>
      <c r="BC106" s="70">
        <v>7.3749999999999996E-2</v>
      </c>
      <c r="BD106" s="70">
        <v>7.3749999999999996E-2</v>
      </c>
      <c r="BE106" s="70">
        <v>7.3749999999999996E-2</v>
      </c>
      <c r="BF106" s="70">
        <v>7.3749999999999996E-2</v>
      </c>
      <c r="BG106" s="70">
        <v>7.3749999999999996E-2</v>
      </c>
      <c r="BH106" s="70">
        <v>7.3749999999999996E-2</v>
      </c>
      <c r="BI106" s="70">
        <v>7.3749999999999996E-2</v>
      </c>
      <c r="BJ106" s="70">
        <v>7.3749999999999996E-2</v>
      </c>
      <c r="BK106" s="70">
        <v>7.3749999999999996E-2</v>
      </c>
      <c r="BL106" s="70">
        <v>7.3749999999999996E-2</v>
      </c>
      <c r="BM106" s="70">
        <v>7.3749999999999996E-2</v>
      </c>
      <c r="BN106" s="70">
        <v>7.3749999999999996E-2</v>
      </c>
      <c r="BO106" s="70">
        <v>7.3749999999999996E-2</v>
      </c>
      <c r="BP106" s="70">
        <v>7.3749999999999996E-2</v>
      </c>
      <c r="BQ106" s="70">
        <v>7.3749999999999996E-2</v>
      </c>
      <c r="BR106" s="70">
        <v>7.3749999999999996E-2</v>
      </c>
      <c r="BS106" s="70">
        <v>7.3749999999999996E-2</v>
      </c>
      <c r="BT106" s="70">
        <v>7.3749999999999996E-2</v>
      </c>
      <c r="BU106" s="70">
        <v>7.3749999999999996E-2</v>
      </c>
      <c r="BV106" s="70">
        <v>7.3749999999999996E-2</v>
      </c>
      <c r="BW106" s="70">
        <v>7.3749999999999996E-2</v>
      </c>
      <c r="BX106" s="70">
        <v>7.3749999999999996E-2</v>
      </c>
      <c r="BY106" s="70">
        <v>7.3749999999999996E-2</v>
      </c>
      <c r="BZ106" s="70">
        <v>7.3749999999999996E-2</v>
      </c>
      <c r="CA106" s="70">
        <v>7.3749999999999996E-2</v>
      </c>
      <c r="CB106" s="70">
        <v>7.3749999999999996E-2</v>
      </c>
      <c r="CC106" s="70">
        <v>7.3749999999999996E-2</v>
      </c>
      <c r="CD106" s="70">
        <v>7.3749999999999996E-2</v>
      </c>
      <c r="CE106" s="70">
        <v>7.3749999999999996E-2</v>
      </c>
      <c r="CF106" s="70">
        <v>7.3749999999999996E-2</v>
      </c>
      <c r="CG106" s="70">
        <v>7.3749999999999996E-2</v>
      </c>
      <c r="CH106" s="70">
        <v>7.3749999999999996E-2</v>
      </c>
      <c r="CI106" s="70">
        <v>7.3749999999999996E-2</v>
      </c>
      <c r="CJ106" s="70">
        <v>7.3749999999999996E-2</v>
      </c>
      <c r="CK106" s="70">
        <v>7.3749999999999996E-2</v>
      </c>
      <c r="CL106" s="70">
        <v>7.3749999999999996E-2</v>
      </c>
      <c r="CM106" s="70">
        <v>7.3749999999999996E-2</v>
      </c>
      <c r="CN106" s="70">
        <v>7.3749999999999996E-2</v>
      </c>
      <c r="CO106" s="70">
        <v>7.3749999999999996E-2</v>
      </c>
      <c r="CP106" s="70">
        <v>7.3749999999999996E-2</v>
      </c>
      <c r="CQ106" s="70">
        <v>7.3749999999999996E-2</v>
      </c>
      <c r="CR106" s="70">
        <v>7.3749999999999996E-2</v>
      </c>
      <c r="CS106" s="70">
        <v>7.3749999999999996E-2</v>
      </c>
      <c r="CT106" s="70">
        <v>7.3749999999999996E-2</v>
      </c>
      <c r="CU106" s="70">
        <v>7.3749999999999996E-2</v>
      </c>
      <c r="CV106" s="70">
        <v>7.3749999999999996E-2</v>
      </c>
      <c r="CW106" s="70">
        <v>7.3749999999999996E-2</v>
      </c>
      <c r="CX106" s="70">
        <v>7.3749999999999996E-2</v>
      </c>
      <c r="CY106" s="70">
        <v>7.3749999999999996E-2</v>
      </c>
      <c r="CZ106" s="70">
        <v>7.3749999999999996E-2</v>
      </c>
      <c r="DA106" s="70">
        <v>7.3749999999999996E-2</v>
      </c>
      <c r="DB106" s="70">
        <v>7.3749999999999996E-2</v>
      </c>
      <c r="DC106" s="70">
        <v>7.3749999999999996E-2</v>
      </c>
      <c r="DD106" s="70">
        <v>7.3749999999999996E-2</v>
      </c>
      <c r="DE106" s="70">
        <v>7.3749999999999996E-2</v>
      </c>
      <c r="DF106" s="70">
        <v>7.3749999999999996E-2</v>
      </c>
      <c r="DG106" s="70">
        <v>7.3749999999999996E-2</v>
      </c>
      <c r="DH106" s="70">
        <v>7.3749999999999996E-2</v>
      </c>
      <c r="DI106" s="70">
        <v>7.3749999999999996E-2</v>
      </c>
      <c r="DJ106" s="70">
        <v>7.3749999999999996E-2</v>
      </c>
      <c r="DK106" s="70">
        <v>7.3749999999999996E-2</v>
      </c>
      <c r="DL106" s="70">
        <v>7.3749999999999996E-2</v>
      </c>
      <c r="DM106" s="70">
        <v>7.3749999999999996E-2</v>
      </c>
      <c r="DN106" s="70">
        <v>7.3749999999999996E-2</v>
      </c>
      <c r="DO106" s="70">
        <v>7.3749999999999996E-2</v>
      </c>
      <c r="DP106" s="70">
        <v>7.3749999999999996E-2</v>
      </c>
      <c r="DQ106" s="70">
        <v>7.3749999999999996E-2</v>
      </c>
      <c r="DR106" s="70">
        <v>7.3749999999999996E-2</v>
      </c>
      <c r="DS106" s="70">
        <v>7.3749999999999996E-2</v>
      </c>
      <c r="DT106" s="70">
        <v>7.3749999999999996E-2</v>
      </c>
      <c r="DU106" s="70">
        <v>7.3749999999999996E-2</v>
      </c>
      <c r="DV106" s="70">
        <v>7.3749999999999996E-2</v>
      </c>
      <c r="DW106" s="70">
        <v>7.3749999999999996E-2</v>
      </c>
      <c r="DX106" s="70">
        <v>7.3749999999999996E-2</v>
      </c>
      <c r="DY106" s="70">
        <v>7.3749999999999996E-2</v>
      </c>
      <c r="DZ106" s="70">
        <v>7.3749999999999996E-2</v>
      </c>
      <c r="EA106" s="70">
        <v>7.3749999999999996E-2</v>
      </c>
      <c r="EB106" s="70">
        <v>7.3749999999999996E-2</v>
      </c>
      <c r="EC106" s="70">
        <v>7.3749999999999996E-2</v>
      </c>
      <c r="ED106" s="70">
        <v>7.3749999999999996E-2</v>
      </c>
      <c r="EE106" s="70">
        <v>7.3749999999999996E-2</v>
      </c>
      <c r="EF106" s="70">
        <v>7.3749999999999996E-2</v>
      </c>
      <c r="EG106" s="70">
        <v>7.3749999999999996E-2</v>
      </c>
      <c r="EH106" s="70">
        <v>7.3749999999999996E-2</v>
      </c>
      <c r="EI106" s="70">
        <v>7.3749999999999996E-2</v>
      </c>
      <c r="EJ106" s="70">
        <v>7.3749999999999996E-2</v>
      </c>
      <c r="EK106" s="70">
        <v>7.3749999999999996E-2</v>
      </c>
      <c r="EL106" s="70">
        <v>7.3749999999999996E-2</v>
      </c>
      <c r="EM106" s="70">
        <v>7.3749999999999996E-2</v>
      </c>
      <c r="EN106" s="70">
        <v>7.3749999999999996E-2</v>
      </c>
      <c r="EO106" s="70">
        <v>7.3749999999999996E-2</v>
      </c>
      <c r="EP106" s="70"/>
      <c r="EQ106" s="71">
        <f t="shared" si="191"/>
        <v>7.375000000000001E-2</v>
      </c>
      <c r="ER106" s="71">
        <f t="shared" si="191"/>
        <v>7.375000000000001E-2</v>
      </c>
      <c r="ES106" s="71">
        <f t="shared" si="191"/>
        <v>7.901785714285714E-2</v>
      </c>
      <c r="ET106" s="71" t="str">
        <f t="shared" si="191"/>
        <v/>
      </c>
      <c r="EU106" s="71" t="str">
        <f t="shared" si="191"/>
        <v/>
      </c>
      <c r="EV106" s="71" t="str">
        <f t="shared" si="191"/>
        <v/>
      </c>
      <c r="EW106" s="71" t="str">
        <f t="shared" si="191"/>
        <v/>
      </c>
      <c r="EX106" s="71" t="str">
        <f t="shared" si="191"/>
        <v/>
      </c>
      <c r="EY106" s="71" t="str">
        <f t="shared" si="191"/>
        <v/>
      </c>
      <c r="EZ106" s="71" t="str">
        <f t="shared" si="191"/>
        <v/>
      </c>
      <c r="FA106" s="71" t="str">
        <f t="shared" si="191"/>
        <v/>
      </c>
      <c r="FB106" s="71" t="str">
        <f t="shared" si="191"/>
        <v/>
      </c>
    </row>
    <row r="107" spans="1:171">
      <c r="A107" s="9" t="s">
        <v>23</v>
      </c>
      <c r="B107" s="70">
        <v>5.1249999999999997E-2</v>
      </c>
      <c r="C107" s="70">
        <v>5.1249999999999997E-2</v>
      </c>
      <c r="D107" s="70">
        <v>5.1249999999999997E-2</v>
      </c>
      <c r="E107" s="70">
        <v>5.1249999999999997E-2</v>
      </c>
      <c r="F107" s="70">
        <v>5.1249999999999997E-2</v>
      </c>
      <c r="G107" s="70">
        <v>5.1249999999999997E-2</v>
      </c>
      <c r="H107" s="70">
        <v>5.1249999999999997E-2</v>
      </c>
      <c r="I107" s="70">
        <v>5.1249999999999997E-2</v>
      </c>
      <c r="J107" s="70">
        <v>5.1249999999999997E-2</v>
      </c>
      <c r="K107" s="70">
        <v>5.1249999999999997E-2</v>
      </c>
      <c r="L107" s="70">
        <v>5.1249999999999997E-2</v>
      </c>
      <c r="M107" s="70">
        <v>5.1249999999999997E-2</v>
      </c>
      <c r="N107" s="70">
        <v>5.1249999999999997E-2</v>
      </c>
      <c r="O107" s="70">
        <v>5.1249999999999997E-2</v>
      </c>
      <c r="P107" s="70">
        <v>5.1249999999999997E-2</v>
      </c>
      <c r="Q107" s="70">
        <v>5.1249999999999997E-2</v>
      </c>
      <c r="R107" s="70">
        <v>5.1249999999999997E-2</v>
      </c>
      <c r="S107" s="70">
        <v>5.1249999999999997E-2</v>
      </c>
      <c r="T107" s="70">
        <v>5.1249999999999997E-2</v>
      </c>
      <c r="U107" s="70">
        <v>5.1249999999999997E-2</v>
      </c>
      <c r="V107" s="70">
        <v>5.1249999999999997E-2</v>
      </c>
      <c r="W107" s="70">
        <v>5.1249999999999997E-2</v>
      </c>
      <c r="X107" s="70">
        <v>5.1249999999999997E-2</v>
      </c>
      <c r="Y107" s="70">
        <v>5.1249999999999997E-2</v>
      </c>
      <c r="Z107" s="70">
        <v>5.1249999999999997E-2</v>
      </c>
      <c r="AA107" s="70">
        <v>5.1249999999999997E-2</v>
      </c>
      <c r="AB107" s="70">
        <v>5.1249999999999997E-2</v>
      </c>
      <c r="AC107" s="70">
        <v>5.1249999999999997E-2</v>
      </c>
      <c r="AD107" s="70">
        <v>5.1249999999999997E-2</v>
      </c>
      <c r="AE107" s="70">
        <v>5.1249999999999997E-2</v>
      </c>
      <c r="AF107" s="70">
        <v>5.1249999999999997E-2</v>
      </c>
      <c r="AG107" s="70">
        <v>5.1249999999999997E-2</v>
      </c>
      <c r="AH107" s="70">
        <v>5.1249999999999997E-2</v>
      </c>
      <c r="AI107" s="70">
        <v>5.1249999999999997E-2</v>
      </c>
      <c r="AJ107" s="70">
        <v>5.1249999999999997E-2</v>
      </c>
      <c r="AK107" s="70">
        <v>5.1249999999999997E-2</v>
      </c>
      <c r="AL107" s="70">
        <v>5.1249999999999997E-2</v>
      </c>
      <c r="AM107" s="70">
        <v>5.1249999999999997E-2</v>
      </c>
      <c r="AN107" s="70">
        <v>5.1249999999999997E-2</v>
      </c>
      <c r="AO107" s="70">
        <v>5.1249999999999997E-2</v>
      </c>
      <c r="AP107" s="70">
        <v>5.1249999999999997E-2</v>
      </c>
      <c r="AQ107" s="70">
        <v>5.1249999999999997E-2</v>
      </c>
      <c r="AR107" s="70">
        <v>5.1249999999999997E-2</v>
      </c>
      <c r="AS107" s="70">
        <v>5.1249999999999997E-2</v>
      </c>
      <c r="AT107" s="70">
        <v>5.1249999999999997E-2</v>
      </c>
      <c r="AU107" s="70">
        <v>5.1249999999999997E-2</v>
      </c>
      <c r="AV107" s="70">
        <v>5.1249999999999997E-2</v>
      </c>
      <c r="AW107" s="70">
        <v>5.1249999999999997E-2</v>
      </c>
      <c r="AX107" s="70">
        <v>5.1249999999999997E-2</v>
      </c>
      <c r="AY107" s="70">
        <v>5.1249999999999997E-2</v>
      </c>
      <c r="AZ107" s="70">
        <v>5.1249999999999997E-2</v>
      </c>
      <c r="BA107" s="70">
        <v>5.1249999999999997E-2</v>
      </c>
      <c r="BB107" s="70">
        <v>5.1249999999999997E-2</v>
      </c>
      <c r="BC107" s="70">
        <v>5.1249999999999997E-2</v>
      </c>
      <c r="BD107" s="70">
        <v>5.1249999999999997E-2</v>
      </c>
      <c r="BE107" s="70">
        <v>5.1249999999999997E-2</v>
      </c>
      <c r="BF107" s="70">
        <v>5.1249999999999997E-2</v>
      </c>
      <c r="BG107" s="70">
        <v>5.1249999999999997E-2</v>
      </c>
      <c r="BH107" s="70">
        <v>5.1249999999999997E-2</v>
      </c>
      <c r="BI107" s="70">
        <v>5.1249999999999997E-2</v>
      </c>
      <c r="BJ107" s="70">
        <v>5.1249999999999997E-2</v>
      </c>
      <c r="BK107" s="70">
        <v>5.1249999999999997E-2</v>
      </c>
      <c r="BL107" s="70">
        <v>5.1249999999999997E-2</v>
      </c>
      <c r="BM107" s="70">
        <v>5.1249999999999997E-2</v>
      </c>
      <c r="BN107" s="70">
        <v>5.1249999999999997E-2</v>
      </c>
      <c r="BO107" s="70">
        <v>5.1249999999999997E-2</v>
      </c>
      <c r="BP107" s="70">
        <v>5.1249999999999997E-2</v>
      </c>
      <c r="BQ107" s="70">
        <v>5.1249999999999997E-2</v>
      </c>
      <c r="BR107" s="70">
        <v>5.1249999999999997E-2</v>
      </c>
      <c r="BS107" s="70">
        <v>5.1249999999999997E-2</v>
      </c>
      <c r="BT107" s="70">
        <v>5.1249999999999997E-2</v>
      </c>
      <c r="BU107" s="70">
        <v>5.1249999999999997E-2</v>
      </c>
      <c r="BV107" s="70">
        <v>5.1249999999999997E-2</v>
      </c>
      <c r="BW107" s="70">
        <v>5.1249999999999997E-2</v>
      </c>
      <c r="BX107" s="70">
        <v>5.1249999999999997E-2</v>
      </c>
      <c r="BY107" s="70">
        <v>5.1249999999999997E-2</v>
      </c>
      <c r="BZ107" s="70">
        <v>5.1249999999999997E-2</v>
      </c>
      <c r="CA107" s="70">
        <v>5.1249999999999997E-2</v>
      </c>
      <c r="CB107" s="70">
        <v>5.1249999999999997E-2</v>
      </c>
      <c r="CC107" s="70">
        <v>5.1249999999999997E-2</v>
      </c>
      <c r="CD107" s="70">
        <v>5.1249999999999997E-2</v>
      </c>
      <c r="CE107" s="70">
        <v>5.1249999999999997E-2</v>
      </c>
      <c r="CF107" s="70">
        <v>5.1249999999999997E-2</v>
      </c>
      <c r="CG107" s="70">
        <v>5.1249999999999997E-2</v>
      </c>
      <c r="CH107" s="70">
        <v>5.1249999999999997E-2</v>
      </c>
      <c r="CI107" s="70">
        <v>5.1249999999999997E-2</v>
      </c>
      <c r="CJ107" s="70">
        <v>5.1249999999999997E-2</v>
      </c>
      <c r="CK107" s="70">
        <v>5.1249999999999997E-2</v>
      </c>
      <c r="CL107" s="70">
        <v>5.1249999999999997E-2</v>
      </c>
      <c r="CM107" s="70">
        <v>5.1249999999999997E-2</v>
      </c>
      <c r="CN107" s="70">
        <v>5.1249999999999997E-2</v>
      </c>
      <c r="CO107" s="70">
        <v>5.1249999999999997E-2</v>
      </c>
      <c r="CP107" s="70">
        <v>5.1249999999999997E-2</v>
      </c>
      <c r="CQ107" s="70">
        <v>5.1249999999999997E-2</v>
      </c>
      <c r="CR107" s="70">
        <v>5.1249999999999997E-2</v>
      </c>
      <c r="CS107" s="70">
        <v>5.1249999999999997E-2</v>
      </c>
      <c r="CT107" s="70">
        <v>5.1249999999999997E-2</v>
      </c>
      <c r="CU107" s="70">
        <v>5.1249999999999997E-2</v>
      </c>
      <c r="CV107" s="70">
        <v>5.1249999999999997E-2</v>
      </c>
      <c r="CW107" s="70">
        <v>5.1249999999999997E-2</v>
      </c>
      <c r="CX107" s="70">
        <v>5.1249999999999997E-2</v>
      </c>
      <c r="CY107" s="70">
        <v>5.1249999999999997E-2</v>
      </c>
      <c r="CZ107" s="70">
        <v>5.1249999999999997E-2</v>
      </c>
      <c r="DA107" s="70">
        <v>5.1249999999999997E-2</v>
      </c>
      <c r="DB107" s="70">
        <v>5.1249999999999997E-2</v>
      </c>
      <c r="DC107" s="70">
        <v>5.1249999999999997E-2</v>
      </c>
      <c r="DD107" s="70">
        <v>5.1249999999999997E-2</v>
      </c>
      <c r="DE107" s="70">
        <v>5.1249999999999997E-2</v>
      </c>
      <c r="DF107" s="70">
        <v>5.1249999999999997E-2</v>
      </c>
      <c r="DG107" s="70">
        <v>5.1249999999999997E-2</v>
      </c>
      <c r="DH107" s="70">
        <v>5.1249999999999997E-2</v>
      </c>
      <c r="DI107" s="70">
        <v>5.1249999999999997E-2</v>
      </c>
      <c r="DJ107" s="70">
        <v>5.1249999999999997E-2</v>
      </c>
      <c r="DK107" s="70">
        <v>5.1249999999999997E-2</v>
      </c>
      <c r="DL107" s="70">
        <v>5.1249999999999997E-2</v>
      </c>
      <c r="DM107" s="70">
        <v>5.1249999999999997E-2</v>
      </c>
      <c r="DN107" s="70">
        <v>5.1249999999999997E-2</v>
      </c>
      <c r="DO107" s="70">
        <v>5.1249999999999997E-2</v>
      </c>
      <c r="DP107" s="70">
        <v>5.1249999999999997E-2</v>
      </c>
      <c r="DQ107" s="70">
        <v>5.1249999999999997E-2</v>
      </c>
      <c r="DR107" s="70">
        <v>5.1249999999999997E-2</v>
      </c>
      <c r="DS107" s="70">
        <v>5.1249999999999997E-2</v>
      </c>
      <c r="DT107" s="70">
        <v>5.1249999999999997E-2</v>
      </c>
      <c r="DU107" s="70">
        <v>5.1249999999999997E-2</v>
      </c>
      <c r="DV107" s="70">
        <v>5.1249999999999997E-2</v>
      </c>
      <c r="DW107" s="70">
        <v>5.1249999999999997E-2</v>
      </c>
      <c r="DX107" s="70">
        <v>5.1249999999999997E-2</v>
      </c>
      <c r="DY107" s="70">
        <v>5.1249999999999997E-2</v>
      </c>
      <c r="DZ107" s="70">
        <v>5.1249999999999997E-2</v>
      </c>
      <c r="EA107" s="70">
        <v>5.1249999999999997E-2</v>
      </c>
      <c r="EB107" s="70">
        <v>5.1249999999999997E-2</v>
      </c>
      <c r="EC107" s="70">
        <v>5.1249999999999997E-2</v>
      </c>
      <c r="ED107" s="70">
        <v>5.1249999999999997E-2</v>
      </c>
      <c r="EE107" s="70">
        <v>5.1249999999999997E-2</v>
      </c>
      <c r="EF107" s="70">
        <v>5.1249999999999997E-2</v>
      </c>
      <c r="EG107" s="70">
        <v>5.1249999999999997E-2</v>
      </c>
      <c r="EH107" s="70">
        <v>5.1249999999999997E-2</v>
      </c>
      <c r="EI107" s="70">
        <v>5.1249999999999997E-2</v>
      </c>
      <c r="EJ107" s="70">
        <v>5.1249999999999997E-2</v>
      </c>
      <c r="EK107" s="70">
        <v>5.1249999999999997E-2</v>
      </c>
      <c r="EL107" s="70">
        <v>5.1249999999999997E-2</v>
      </c>
      <c r="EM107" s="70">
        <v>5.1249999999999997E-2</v>
      </c>
      <c r="EN107" s="70">
        <v>5.1249999999999997E-2</v>
      </c>
      <c r="EO107" s="70">
        <v>5.1249999999999997E-2</v>
      </c>
      <c r="EP107" s="70"/>
      <c r="EQ107" s="71">
        <f t="shared" si="191"/>
        <v>5.1250000000000011E-2</v>
      </c>
      <c r="ER107" s="71">
        <f t="shared" si="191"/>
        <v>5.1250000000000011E-2</v>
      </c>
      <c r="ES107" s="71">
        <f t="shared" si="191"/>
        <v>5.1250000000000011E-2</v>
      </c>
      <c r="ET107" s="71">
        <f t="shared" si="191"/>
        <v>5.5862500000000002E-2</v>
      </c>
      <c r="EU107" s="71" t="str">
        <f t="shared" si="191"/>
        <v/>
      </c>
      <c r="EV107" s="71" t="str">
        <f t="shared" si="191"/>
        <v/>
      </c>
      <c r="EW107" s="71" t="str">
        <f t="shared" si="191"/>
        <v/>
      </c>
      <c r="EX107" s="71" t="str">
        <f t="shared" si="191"/>
        <v/>
      </c>
      <c r="EY107" s="71" t="str">
        <f t="shared" si="191"/>
        <v/>
      </c>
      <c r="EZ107" s="71" t="str">
        <f t="shared" si="191"/>
        <v/>
      </c>
      <c r="FA107" s="71" t="str">
        <f t="shared" si="191"/>
        <v/>
      </c>
      <c r="FB107" s="71" t="str">
        <f t="shared" si="191"/>
        <v/>
      </c>
    </row>
    <row r="108" spans="1:171">
      <c r="A108" s="9" t="s">
        <v>24</v>
      </c>
      <c r="B108" s="70">
        <v>6.3500000000000001E-2</v>
      </c>
      <c r="C108" s="70">
        <v>6.3500000000000001E-2</v>
      </c>
      <c r="D108" s="70">
        <v>6.3500000000000001E-2</v>
      </c>
      <c r="E108" s="70">
        <v>6.3500000000000001E-2</v>
      </c>
      <c r="F108" s="70">
        <v>6.3500000000000001E-2</v>
      </c>
      <c r="G108" s="70">
        <v>6.3500000000000001E-2</v>
      </c>
      <c r="H108" s="70">
        <v>6.3500000000000001E-2</v>
      </c>
      <c r="I108" s="70">
        <v>6.3500000000000001E-2</v>
      </c>
      <c r="J108" s="70">
        <v>6.3500000000000001E-2</v>
      </c>
      <c r="K108" s="70">
        <v>6.3500000000000001E-2</v>
      </c>
      <c r="L108" s="70">
        <v>6.3500000000000001E-2</v>
      </c>
      <c r="M108" s="70">
        <v>6.3500000000000001E-2</v>
      </c>
      <c r="N108" s="70">
        <v>6.3500000000000001E-2</v>
      </c>
      <c r="O108" s="70">
        <v>6.3500000000000001E-2</v>
      </c>
      <c r="P108" s="70">
        <v>6.3500000000000001E-2</v>
      </c>
      <c r="Q108" s="70">
        <v>6.3500000000000001E-2</v>
      </c>
      <c r="R108" s="70">
        <v>6.3500000000000001E-2</v>
      </c>
      <c r="S108" s="70">
        <v>6.3500000000000001E-2</v>
      </c>
      <c r="T108" s="70">
        <v>6.3500000000000001E-2</v>
      </c>
      <c r="U108" s="70">
        <v>6.3500000000000001E-2</v>
      </c>
      <c r="V108" s="70">
        <v>6.3500000000000001E-2</v>
      </c>
      <c r="W108" s="70">
        <v>6.3500000000000001E-2</v>
      </c>
      <c r="X108" s="70">
        <v>6.3500000000000001E-2</v>
      </c>
      <c r="Y108" s="70">
        <v>6.3500000000000001E-2</v>
      </c>
      <c r="Z108" s="70">
        <v>6.3500000000000001E-2</v>
      </c>
      <c r="AA108" s="70">
        <v>6.3500000000000001E-2</v>
      </c>
      <c r="AB108" s="70">
        <v>6.3500000000000001E-2</v>
      </c>
      <c r="AC108" s="70">
        <v>6.3500000000000001E-2</v>
      </c>
      <c r="AD108" s="70">
        <v>6.3500000000000001E-2</v>
      </c>
      <c r="AE108" s="70">
        <v>6.3500000000000001E-2</v>
      </c>
      <c r="AF108" s="70">
        <v>6.3500000000000001E-2</v>
      </c>
      <c r="AG108" s="70">
        <v>6.3500000000000001E-2</v>
      </c>
      <c r="AH108" s="70">
        <v>6.3500000000000001E-2</v>
      </c>
      <c r="AI108" s="70">
        <v>6.3500000000000001E-2</v>
      </c>
      <c r="AJ108" s="70">
        <v>6.3500000000000001E-2</v>
      </c>
      <c r="AK108" s="70">
        <v>6.3500000000000001E-2</v>
      </c>
      <c r="AL108" s="70">
        <v>6.3500000000000001E-2</v>
      </c>
      <c r="AM108" s="70">
        <v>6.3500000000000001E-2</v>
      </c>
      <c r="AN108" s="70">
        <v>6.3500000000000001E-2</v>
      </c>
      <c r="AO108" s="70">
        <v>6.3500000000000001E-2</v>
      </c>
      <c r="AP108" s="70">
        <v>6.3500000000000001E-2</v>
      </c>
      <c r="AQ108" s="70">
        <v>6.3500000000000001E-2</v>
      </c>
      <c r="AR108" s="70">
        <v>6.3500000000000001E-2</v>
      </c>
      <c r="AS108" s="70">
        <v>6.3500000000000001E-2</v>
      </c>
      <c r="AT108" s="70">
        <v>6.3500000000000001E-2</v>
      </c>
      <c r="AU108" s="70">
        <v>6.3500000000000001E-2</v>
      </c>
      <c r="AV108" s="70">
        <v>6.3500000000000001E-2</v>
      </c>
      <c r="AW108" s="70">
        <v>6.3500000000000001E-2</v>
      </c>
      <c r="AX108" s="70">
        <v>6.3500000000000001E-2</v>
      </c>
      <c r="AY108" s="70">
        <v>6.3500000000000001E-2</v>
      </c>
      <c r="AZ108" s="70">
        <v>6.3500000000000001E-2</v>
      </c>
      <c r="BA108" s="70">
        <v>6.3500000000000001E-2</v>
      </c>
      <c r="BB108" s="70">
        <v>6.3500000000000001E-2</v>
      </c>
      <c r="BC108" s="70">
        <v>6.3500000000000001E-2</v>
      </c>
      <c r="BD108" s="70">
        <v>6.3500000000000001E-2</v>
      </c>
      <c r="BE108" s="70">
        <v>6.3500000000000001E-2</v>
      </c>
      <c r="BF108" s="70">
        <v>6.3500000000000001E-2</v>
      </c>
      <c r="BG108" s="70">
        <v>6.3500000000000001E-2</v>
      </c>
      <c r="BH108" s="70">
        <v>6.3500000000000001E-2</v>
      </c>
      <c r="BI108" s="70">
        <v>6.3500000000000001E-2</v>
      </c>
      <c r="BJ108" s="70">
        <v>6.3500000000000001E-2</v>
      </c>
      <c r="BK108" s="70">
        <v>6.3500000000000001E-2</v>
      </c>
      <c r="BL108" s="70">
        <v>6.3500000000000001E-2</v>
      </c>
      <c r="BM108" s="70">
        <v>6.3500000000000001E-2</v>
      </c>
      <c r="BN108" s="70">
        <v>6.3500000000000001E-2</v>
      </c>
      <c r="BO108" s="70">
        <v>6.3500000000000001E-2</v>
      </c>
      <c r="BP108" s="70">
        <v>6.3500000000000001E-2</v>
      </c>
      <c r="BQ108" s="70">
        <v>6.3500000000000001E-2</v>
      </c>
      <c r="BR108" s="70">
        <v>6.3500000000000001E-2</v>
      </c>
      <c r="BS108" s="70">
        <v>6.3500000000000001E-2</v>
      </c>
      <c r="BT108" s="70">
        <v>6.3500000000000001E-2</v>
      </c>
      <c r="BU108" s="70">
        <v>6.3500000000000001E-2</v>
      </c>
      <c r="BV108" s="70">
        <v>6.3500000000000001E-2</v>
      </c>
      <c r="BW108" s="70">
        <v>6.3500000000000001E-2</v>
      </c>
      <c r="BX108" s="70">
        <v>6.3500000000000001E-2</v>
      </c>
      <c r="BY108" s="70">
        <v>6.3500000000000001E-2</v>
      </c>
      <c r="BZ108" s="70">
        <v>6.3500000000000001E-2</v>
      </c>
      <c r="CA108" s="70">
        <v>6.3500000000000001E-2</v>
      </c>
      <c r="CB108" s="70">
        <v>6.3500000000000001E-2</v>
      </c>
      <c r="CC108" s="70">
        <v>6.3500000000000001E-2</v>
      </c>
      <c r="CD108" s="70">
        <v>6.3500000000000001E-2</v>
      </c>
      <c r="CE108" s="70">
        <v>6.3500000000000001E-2</v>
      </c>
      <c r="CF108" s="70">
        <v>6.3500000000000001E-2</v>
      </c>
      <c r="CG108" s="70">
        <v>6.3500000000000001E-2</v>
      </c>
      <c r="CH108" s="70">
        <v>6.3500000000000001E-2</v>
      </c>
      <c r="CI108" s="70">
        <v>6.3500000000000001E-2</v>
      </c>
      <c r="CJ108" s="70">
        <v>6.3500000000000001E-2</v>
      </c>
      <c r="CK108" s="70">
        <v>6.3500000000000001E-2</v>
      </c>
      <c r="CL108" s="70">
        <v>6.3500000000000001E-2</v>
      </c>
      <c r="CM108" s="70">
        <v>6.3500000000000001E-2</v>
      </c>
      <c r="CN108" s="70">
        <v>6.3500000000000001E-2</v>
      </c>
      <c r="CO108" s="70">
        <v>6.3500000000000001E-2</v>
      </c>
      <c r="CP108" s="70">
        <v>6.3500000000000001E-2</v>
      </c>
      <c r="CQ108" s="70">
        <v>6.3500000000000001E-2</v>
      </c>
      <c r="CR108" s="70">
        <v>6.3500000000000001E-2</v>
      </c>
      <c r="CS108" s="70">
        <v>6.3500000000000001E-2</v>
      </c>
      <c r="CT108" s="70">
        <v>6.3500000000000001E-2</v>
      </c>
      <c r="CU108" s="70">
        <v>6.3500000000000001E-2</v>
      </c>
      <c r="CV108" s="70">
        <v>6.3500000000000001E-2</v>
      </c>
      <c r="CW108" s="70">
        <v>6.3500000000000001E-2</v>
      </c>
      <c r="CX108" s="70">
        <v>6.3500000000000001E-2</v>
      </c>
      <c r="CY108" s="70">
        <v>6.3500000000000001E-2</v>
      </c>
      <c r="CZ108" s="70">
        <v>6.3500000000000001E-2</v>
      </c>
      <c r="DA108" s="70">
        <v>6.3500000000000001E-2</v>
      </c>
      <c r="DB108" s="70">
        <v>6.3500000000000001E-2</v>
      </c>
      <c r="DC108" s="70">
        <v>6.3500000000000001E-2</v>
      </c>
      <c r="DD108" s="70">
        <v>6.3500000000000001E-2</v>
      </c>
      <c r="DE108" s="70">
        <v>6.3500000000000001E-2</v>
      </c>
      <c r="DF108" s="70">
        <v>6.3500000000000001E-2</v>
      </c>
      <c r="DG108" s="70">
        <v>6.3500000000000001E-2</v>
      </c>
      <c r="DH108" s="70">
        <v>6.3500000000000001E-2</v>
      </c>
      <c r="DI108" s="70">
        <v>6.3500000000000001E-2</v>
      </c>
      <c r="DJ108" s="70">
        <v>6.3500000000000001E-2</v>
      </c>
      <c r="DK108" s="70">
        <v>6.3500000000000001E-2</v>
      </c>
      <c r="DL108" s="70">
        <v>6.3500000000000001E-2</v>
      </c>
      <c r="DM108" s="70">
        <v>6.3500000000000001E-2</v>
      </c>
      <c r="DN108" s="70">
        <v>6.3500000000000001E-2</v>
      </c>
      <c r="DO108" s="70">
        <v>6.3500000000000001E-2</v>
      </c>
      <c r="DP108" s="70">
        <v>6.3500000000000001E-2</v>
      </c>
      <c r="DQ108" s="70">
        <v>6.3500000000000001E-2</v>
      </c>
      <c r="DR108" s="70">
        <v>6.3500000000000001E-2</v>
      </c>
      <c r="DS108" s="70">
        <v>6.3500000000000001E-2</v>
      </c>
      <c r="DT108" s="70">
        <v>6.3500000000000001E-2</v>
      </c>
      <c r="DU108" s="70">
        <v>6.3500000000000001E-2</v>
      </c>
      <c r="DV108" s="70">
        <v>6.3500000000000001E-2</v>
      </c>
      <c r="DW108" s="70">
        <v>6.3500000000000001E-2</v>
      </c>
      <c r="DX108" s="70">
        <v>6.3500000000000001E-2</v>
      </c>
      <c r="DY108" s="70">
        <v>6.3500000000000001E-2</v>
      </c>
      <c r="DZ108" s="70">
        <v>6.3500000000000001E-2</v>
      </c>
      <c r="EA108" s="70">
        <v>6.3500000000000001E-2</v>
      </c>
      <c r="EB108" s="70">
        <v>6.3500000000000001E-2</v>
      </c>
      <c r="EC108" s="70">
        <v>6.3500000000000001E-2</v>
      </c>
      <c r="ED108" s="70">
        <v>6.3500000000000001E-2</v>
      </c>
      <c r="EE108" s="70">
        <v>6.3500000000000001E-2</v>
      </c>
      <c r="EF108" s="70">
        <v>6.3500000000000001E-2</v>
      </c>
      <c r="EG108" s="70">
        <v>6.3500000000000001E-2</v>
      </c>
      <c r="EH108" s="70">
        <v>6.3500000000000001E-2</v>
      </c>
      <c r="EI108" s="70">
        <v>6.3500000000000001E-2</v>
      </c>
      <c r="EJ108" s="70">
        <v>6.3500000000000001E-2</v>
      </c>
      <c r="EK108" s="70">
        <v>6.3500000000000001E-2</v>
      </c>
      <c r="EL108" s="70">
        <v>6.3500000000000001E-2</v>
      </c>
      <c r="EM108" s="70">
        <v>6.3500000000000001E-2</v>
      </c>
      <c r="EN108" s="70">
        <v>6.3500000000000001E-2</v>
      </c>
      <c r="EO108" s="70">
        <v>6.3500000000000001E-2</v>
      </c>
      <c r="EP108" s="70"/>
      <c r="EQ108" s="71">
        <f t="shared" si="191"/>
        <v>6.3499999999999987E-2</v>
      </c>
      <c r="ER108" s="71">
        <f t="shared" si="191"/>
        <v>6.3499999999999987E-2</v>
      </c>
      <c r="ES108" s="71">
        <f t="shared" si="191"/>
        <v>6.3499999999999987E-2</v>
      </c>
      <c r="ET108" s="71">
        <f t="shared" si="191"/>
        <v>6.3499999999999987E-2</v>
      </c>
      <c r="EU108" s="71">
        <f t="shared" si="191"/>
        <v>6.3499999999999987E-2</v>
      </c>
      <c r="EV108" s="71">
        <f t="shared" si="191"/>
        <v>6.3499999999999987E-2</v>
      </c>
      <c r="EW108" s="71">
        <f t="shared" si="191"/>
        <v>6.3499999999999987E-2</v>
      </c>
      <c r="EX108" s="71">
        <f t="shared" si="191"/>
        <v>6.3499999999999987E-2</v>
      </c>
      <c r="EY108" s="71">
        <f t="shared" si="191"/>
        <v>6.7468750000000008E-2</v>
      </c>
      <c r="EZ108" s="71" t="str">
        <f t="shared" si="191"/>
        <v/>
      </c>
      <c r="FA108" s="71" t="str">
        <f t="shared" si="191"/>
        <v/>
      </c>
      <c r="FB108" s="71" t="str">
        <f t="shared" si="191"/>
        <v/>
      </c>
    </row>
    <row r="109" spans="1:171">
      <c r="A109" s="9" t="s">
        <v>25</v>
      </c>
      <c r="B109" s="70">
        <v>0.04</v>
      </c>
      <c r="C109" s="70">
        <v>0.04</v>
      </c>
      <c r="D109" s="70">
        <v>0.04</v>
      </c>
      <c r="E109" s="70">
        <v>0.04</v>
      </c>
      <c r="F109" s="70">
        <v>0.04</v>
      </c>
      <c r="G109" s="70">
        <v>0.04</v>
      </c>
      <c r="H109" s="70">
        <v>0.04</v>
      </c>
      <c r="I109" s="70">
        <v>0.04</v>
      </c>
      <c r="J109" s="70">
        <v>0.04</v>
      </c>
      <c r="K109" s="70">
        <v>0.04</v>
      </c>
      <c r="L109" s="70">
        <v>0.04</v>
      </c>
      <c r="M109" s="70">
        <v>0.04</v>
      </c>
      <c r="N109" s="70">
        <v>0.04</v>
      </c>
      <c r="O109" s="70">
        <v>0.04</v>
      </c>
      <c r="P109" s="70">
        <v>0.04</v>
      </c>
      <c r="Q109" s="70">
        <v>0.04</v>
      </c>
      <c r="R109" s="70">
        <v>0.04</v>
      </c>
      <c r="S109" s="70">
        <v>0.04</v>
      </c>
      <c r="T109" s="70">
        <v>0.04</v>
      </c>
      <c r="U109" s="70">
        <v>0.04</v>
      </c>
      <c r="V109" s="70">
        <v>0.04</v>
      </c>
      <c r="W109" s="70">
        <v>0.04</v>
      </c>
      <c r="X109" s="70">
        <v>0.04</v>
      </c>
      <c r="Y109" s="70">
        <v>0.04</v>
      </c>
      <c r="Z109" s="70">
        <v>0.04</v>
      </c>
      <c r="AA109" s="70">
        <v>0.04</v>
      </c>
      <c r="AB109" s="70">
        <v>0.04</v>
      </c>
      <c r="AC109" s="70">
        <v>0.04</v>
      </c>
      <c r="AD109" s="70">
        <v>0.04</v>
      </c>
      <c r="AE109" s="70">
        <v>0.04</v>
      </c>
      <c r="AF109" s="70">
        <v>0.04</v>
      </c>
      <c r="AG109" s="70">
        <v>0.04</v>
      </c>
      <c r="AH109" s="70">
        <v>0.04</v>
      </c>
      <c r="AI109" s="70">
        <v>0.04</v>
      </c>
      <c r="AJ109" s="70">
        <v>0.04</v>
      </c>
      <c r="AK109" s="70">
        <v>0.04</v>
      </c>
      <c r="AL109" s="70">
        <v>0.04</v>
      </c>
      <c r="AM109" s="70">
        <v>0.04</v>
      </c>
      <c r="AN109" s="70">
        <v>0.04</v>
      </c>
      <c r="AO109" s="70">
        <v>0.04</v>
      </c>
      <c r="AP109" s="70">
        <v>0.04</v>
      </c>
      <c r="AQ109" s="70">
        <v>0.04</v>
      </c>
      <c r="AR109" s="70">
        <v>0.04</v>
      </c>
      <c r="AS109" s="70">
        <v>0.04</v>
      </c>
      <c r="AT109" s="70">
        <v>0.04</v>
      </c>
      <c r="AU109" s="70">
        <v>0.04</v>
      </c>
      <c r="AV109" s="70">
        <v>0.04</v>
      </c>
      <c r="AW109" s="70">
        <v>0.04</v>
      </c>
      <c r="AX109" s="70">
        <v>0.04</v>
      </c>
      <c r="AY109" s="70">
        <v>0.04</v>
      </c>
      <c r="AZ109" s="70">
        <v>0.04</v>
      </c>
      <c r="BA109" s="70">
        <v>0.04</v>
      </c>
      <c r="BB109" s="70">
        <v>0.04</v>
      </c>
      <c r="BC109" s="70">
        <v>0.04</v>
      </c>
      <c r="BD109" s="70">
        <v>0.04</v>
      </c>
      <c r="BE109" s="70">
        <v>0.04</v>
      </c>
      <c r="BF109" s="70">
        <v>0.04</v>
      </c>
      <c r="BG109" s="70">
        <v>0.04</v>
      </c>
      <c r="BH109" s="70">
        <v>0.04</v>
      </c>
      <c r="BI109" s="70">
        <v>0.04</v>
      </c>
      <c r="BJ109" s="70">
        <v>0.04</v>
      </c>
      <c r="BK109" s="70">
        <v>0.04</v>
      </c>
      <c r="BL109" s="70">
        <v>0.04</v>
      </c>
      <c r="BM109" s="70">
        <v>0.04</v>
      </c>
      <c r="BN109" s="70">
        <v>0.04</v>
      </c>
      <c r="BO109" s="70">
        <v>0.04</v>
      </c>
      <c r="BP109" s="70">
        <v>0.04</v>
      </c>
      <c r="BQ109" s="70">
        <v>0.04</v>
      </c>
      <c r="BR109" s="70">
        <v>0.04</v>
      </c>
      <c r="BS109" s="70">
        <v>0.04</v>
      </c>
      <c r="BT109" s="70">
        <v>0.04</v>
      </c>
      <c r="BU109" s="70">
        <v>0.04</v>
      </c>
      <c r="BV109" s="70">
        <v>0.04</v>
      </c>
      <c r="BW109" s="70">
        <v>0.04</v>
      </c>
      <c r="BX109" s="70">
        <v>0.04</v>
      </c>
      <c r="BY109" s="70">
        <v>0.04</v>
      </c>
      <c r="BZ109" s="70">
        <v>0.04</v>
      </c>
      <c r="CA109" s="70">
        <v>0.04</v>
      </c>
      <c r="CB109" s="70">
        <v>0.04</v>
      </c>
      <c r="CC109" s="70">
        <v>0.04</v>
      </c>
      <c r="CD109" s="70">
        <v>0.04</v>
      </c>
      <c r="CE109" s="70">
        <v>0.04</v>
      </c>
      <c r="CF109" s="70">
        <v>0.04</v>
      </c>
      <c r="CG109" s="70">
        <v>0.04</v>
      </c>
      <c r="CH109" s="70">
        <v>0.04</v>
      </c>
      <c r="CI109" s="70">
        <v>0.04</v>
      </c>
      <c r="CJ109" s="70">
        <v>0.04</v>
      </c>
      <c r="CK109" s="70">
        <v>0.04</v>
      </c>
      <c r="CL109" s="70">
        <v>0.04</v>
      </c>
      <c r="CM109" s="70">
        <v>0.04</v>
      </c>
      <c r="CN109" s="70">
        <v>0.04</v>
      </c>
      <c r="CO109" s="70">
        <v>0.04</v>
      </c>
      <c r="CP109" s="70">
        <v>0.04</v>
      </c>
      <c r="CQ109" s="70">
        <v>0.04</v>
      </c>
      <c r="CR109" s="70">
        <v>0.04</v>
      </c>
      <c r="CS109" s="70">
        <v>0.04</v>
      </c>
      <c r="CT109" s="70">
        <v>0.04</v>
      </c>
      <c r="CU109" s="70">
        <v>0.04</v>
      </c>
      <c r="CV109" s="70">
        <v>0.04</v>
      </c>
      <c r="CW109" s="70">
        <v>0.04</v>
      </c>
      <c r="CX109" s="70">
        <v>0.04</v>
      </c>
      <c r="CY109" s="70">
        <v>0.04</v>
      </c>
      <c r="CZ109" s="70">
        <v>0.04</v>
      </c>
      <c r="DA109" s="70">
        <v>0.04</v>
      </c>
      <c r="DB109" s="70">
        <v>0.04</v>
      </c>
      <c r="DC109" s="70">
        <v>0.04</v>
      </c>
      <c r="DD109" s="70">
        <v>0.04</v>
      </c>
      <c r="DE109" s="70">
        <v>0.04</v>
      </c>
      <c r="DF109" s="70">
        <v>0.04</v>
      </c>
      <c r="DG109" s="70">
        <v>0.04</v>
      </c>
      <c r="DH109" s="70">
        <v>0.04</v>
      </c>
      <c r="DI109" s="70">
        <v>0.04</v>
      </c>
      <c r="DJ109" s="70">
        <v>0.04</v>
      </c>
      <c r="DK109" s="70">
        <v>0.04</v>
      </c>
      <c r="DL109" s="70">
        <v>0.04</v>
      </c>
      <c r="DM109" s="70">
        <v>0.04</v>
      </c>
      <c r="DN109" s="70">
        <v>0.04</v>
      </c>
      <c r="DO109" s="70">
        <v>0.04</v>
      </c>
      <c r="DP109" s="70">
        <v>0.04</v>
      </c>
      <c r="DQ109" s="70">
        <v>0.04</v>
      </c>
      <c r="DR109" s="70">
        <v>0.04</v>
      </c>
      <c r="DS109" s="70">
        <v>0.04</v>
      </c>
      <c r="DT109" s="70">
        <v>0.04</v>
      </c>
      <c r="DU109" s="70">
        <v>0.04</v>
      </c>
      <c r="DV109" s="70">
        <v>0.04</v>
      </c>
      <c r="DW109" s="70">
        <v>0.04</v>
      </c>
      <c r="DX109" s="70">
        <v>0.04</v>
      </c>
      <c r="DY109" s="70">
        <v>0.04</v>
      </c>
      <c r="DZ109" s="70">
        <v>0.04</v>
      </c>
      <c r="EA109" s="70">
        <v>0.04</v>
      </c>
      <c r="EB109" s="70">
        <v>0.04</v>
      </c>
      <c r="EC109" s="70">
        <v>0.04</v>
      </c>
      <c r="ED109" s="70">
        <v>0.04</v>
      </c>
      <c r="EE109" s="70">
        <v>0.04</v>
      </c>
      <c r="EF109" s="70">
        <v>0.04</v>
      </c>
      <c r="EG109" s="70">
        <v>0.04</v>
      </c>
      <c r="EH109" s="70">
        <v>0.04</v>
      </c>
      <c r="EI109" s="70">
        <v>0.04</v>
      </c>
      <c r="EJ109" s="70">
        <v>0.04</v>
      </c>
      <c r="EK109" s="70">
        <v>0.04</v>
      </c>
      <c r="EL109" s="70">
        <v>0.04</v>
      </c>
      <c r="EM109" s="70">
        <v>0.04</v>
      </c>
      <c r="EN109" s="70">
        <v>0.04</v>
      </c>
      <c r="EO109" s="70">
        <v>0.04</v>
      </c>
      <c r="EP109" s="70"/>
      <c r="EQ109" s="71">
        <f t="shared" si="191"/>
        <v>3.9999999999999994E-2</v>
      </c>
      <c r="ER109" s="71" t="str">
        <f t="shared" si="191"/>
        <v/>
      </c>
      <c r="ES109" s="71" t="str">
        <f t="shared" si="191"/>
        <v/>
      </c>
      <c r="ET109" s="71" t="str">
        <f t="shared" si="191"/>
        <v/>
      </c>
      <c r="EU109" s="71" t="str">
        <f t="shared" si="191"/>
        <v/>
      </c>
      <c r="EV109" s="71" t="str">
        <f t="shared" si="191"/>
        <v/>
      </c>
      <c r="EW109" s="71" t="str">
        <f t="shared" si="191"/>
        <v/>
      </c>
      <c r="EX109" s="71" t="str">
        <f t="shared" si="191"/>
        <v/>
      </c>
      <c r="EY109" s="71" t="str">
        <f t="shared" si="191"/>
        <v/>
      </c>
      <c r="EZ109" s="71" t="str">
        <f t="shared" si="191"/>
        <v/>
      </c>
      <c r="FA109" s="71" t="str">
        <f t="shared" si="191"/>
        <v/>
      </c>
      <c r="FB109" s="71" t="str">
        <f t="shared" si="191"/>
        <v/>
      </c>
    </row>
    <row r="110" spans="1:171">
      <c r="A110" s="9" t="s">
        <v>26</v>
      </c>
      <c r="B110" s="70"/>
      <c r="C110" s="70"/>
      <c r="D110" s="70"/>
      <c r="E110" s="70"/>
      <c r="F110" s="70"/>
      <c r="G110" s="70">
        <f t="shared" ref="G110:BR110" si="192">0.085</f>
        <v>8.5000000000000006E-2</v>
      </c>
      <c r="H110" s="70">
        <f t="shared" si="192"/>
        <v>8.5000000000000006E-2</v>
      </c>
      <c r="I110" s="70">
        <f t="shared" si="192"/>
        <v>8.5000000000000006E-2</v>
      </c>
      <c r="J110" s="70">
        <f t="shared" si="192"/>
        <v>8.5000000000000006E-2</v>
      </c>
      <c r="K110" s="70">
        <f t="shared" si="192"/>
        <v>8.5000000000000006E-2</v>
      </c>
      <c r="L110" s="70">
        <f t="shared" si="192"/>
        <v>8.5000000000000006E-2</v>
      </c>
      <c r="M110" s="70">
        <f t="shared" si="192"/>
        <v>8.5000000000000006E-2</v>
      </c>
      <c r="N110" s="70">
        <f t="shared" si="192"/>
        <v>8.5000000000000006E-2</v>
      </c>
      <c r="O110" s="70">
        <f t="shared" si="192"/>
        <v>8.5000000000000006E-2</v>
      </c>
      <c r="P110" s="70">
        <f t="shared" si="192"/>
        <v>8.5000000000000006E-2</v>
      </c>
      <c r="Q110" s="70">
        <f t="shared" si="192"/>
        <v>8.5000000000000006E-2</v>
      </c>
      <c r="R110" s="70">
        <f t="shared" si="192"/>
        <v>8.5000000000000006E-2</v>
      </c>
      <c r="S110" s="70">
        <f t="shared" si="192"/>
        <v>8.5000000000000006E-2</v>
      </c>
      <c r="T110" s="70">
        <f t="shared" si="192"/>
        <v>8.5000000000000006E-2</v>
      </c>
      <c r="U110" s="70">
        <f t="shared" si="192"/>
        <v>8.5000000000000006E-2</v>
      </c>
      <c r="V110" s="70">
        <f t="shared" si="192"/>
        <v>8.5000000000000006E-2</v>
      </c>
      <c r="W110" s="70">
        <f t="shared" si="192"/>
        <v>8.5000000000000006E-2</v>
      </c>
      <c r="X110" s="70">
        <f t="shared" si="192"/>
        <v>8.5000000000000006E-2</v>
      </c>
      <c r="Y110" s="70">
        <f t="shared" si="192"/>
        <v>8.5000000000000006E-2</v>
      </c>
      <c r="Z110" s="70">
        <f t="shared" si="192"/>
        <v>8.5000000000000006E-2</v>
      </c>
      <c r="AA110" s="70">
        <f t="shared" si="192"/>
        <v>8.5000000000000006E-2</v>
      </c>
      <c r="AB110" s="70">
        <f t="shared" si="192"/>
        <v>8.5000000000000006E-2</v>
      </c>
      <c r="AC110" s="70">
        <f t="shared" si="192"/>
        <v>8.5000000000000006E-2</v>
      </c>
      <c r="AD110" s="70">
        <f t="shared" si="192"/>
        <v>8.5000000000000006E-2</v>
      </c>
      <c r="AE110" s="70">
        <f t="shared" si="192"/>
        <v>8.5000000000000006E-2</v>
      </c>
      <c r="AF110" s="70">
        <f t="shared" si="192"/>
        <v>8.5000000000000006E-2</v>
      </c>
      <c r="AG110" s="70">
        <f t="shared" si="192"/>
        <v>8.5000000000000006E-2</v>
      </c>
      <c r="AH110" s="70">
        <f t="shared" si="192"/>
        <v>8.5000000000000006E-2</v>
      </c>
      <c r="AI110" s="70">
        <f t="shared" si="192"/>
        <v>8.5000000000000006E-2</v>
      </c>
      <c r="AJ110" s="70">
        <f t="shared" si="192"/>
        <v>8.5000000000000006E-2</v>
      </c>
      <c r="AK110" s="70">
        <f t="shared" si="192"/>
        <v>8.5000000000000006E-2</v>
      </c>
      <c r="AL110" s="70">
        <f t="shared" si="192"/>
        <v>8.5000000000000006E-2</v>
      </c>
      <c r="AM110" s="70">
        <f t="shared" si="192"/>
        <v>8.5000000000000006E-2</v>
      </c>
      <c r="AN110" s="70">
        <f t="shared" si="192"/>
        <v>8.5000000000000006E-2</v>
      </c>
      <c r="AO110" s="70">
        <f t="shared" si="192"/>
        <v>8.5000000000000006E-2</v>
      </c>
      <c r="AP110" s="70">
        <f t="shared" si="192"/>
        <v>8.5000000000000006E-2</v>
      </c>
      <c r="AQ110" s="70">
        <f t="shared" si="192"/>
        <v>8.5000000000000006E-2</v>
      </c>
      <c r="AR110" s="70">
        <f t="shared" si="192"/>
        <v>8.5000000000000006E-2</v>
      </c>
      <c r="AS110" s="70">
        <f t="shared" si="192"/>
        <v>8.5000000000000006E-2</v>
      </c>
      <c r="AT110" s="70">
        <f t="shared" si="192"/>
        <v>8.5000000000000006E-2</v>
      </c>
      <c r="AU110" s="70">
        <f t="shared" si="192"/>
        <v>8.5000000000000006E-2</v>
      </c>
      <c r="AV110" s="70">
        <f t="shared" si="192"/>
        <v>8.5000000000000006E-2</v>
      </c>
      <c r="AW110" s="70">
        <f t="shared" si="192"/>
        <v>8.5000000000000006E-2</v>
      </c>
      <c r="AX110" s="70">
        <f t="shared" si="192"/>
        <v>8.5000000000000006E-2</v>
      </c>
      <c r="AY110" s="70">
        <f t="shared" si="192"/>
        <v>8.5000000000000006E-2</v>
      </c>
      <c r="AZ110" s="70">
        <f t="shared" si="192"/>
        <v>8.5000000000000006E-2</v>
      </c>
      <c r="BA110" s="70">
        <f t="shared" si="192"/>
        <v>8.5000000000000006E-2</v>
      </c>
      <c r="BB110" s="70">
        <f t="shared" si="192"/>
        <v>8.5000000000000006E-2</v>
      </c>
      <c r="BC110" s="70">
        <f t="shared" si="192"/>
        <v>8.5000000000000006E-2</v>
      </c>
      <c r="BD110" s="70">
        <f t="shared" si="192"/>
        <v>8.5000000000000006E-2</v>
      </c>
      <c r="BE110" s="70">
        <f t="shared" si="192"/>
        <v>8.5000000000000006E-2</v>
      </c>
      <c r="BF110" s="70">
        <f t="shared" si="192"/>
        <v>8.5000000000000006E-2</v>
      </c>
      <c r="BG110" s="70">
        <f t="shared" si="192"/>
        <v>8.5000000000000006E-2</v>
      </c>
      <c r="BH110" s="70">
        <f t="shared" si="192"/>
        <v>8.5000000000000006E-2</v>
      </c>
      <c r="BI110" s="70">
        <f t="shared" si="192"/>
        <v>8.5000000000000006E-2</v>
      </c>
      <c r="BJ110" s="70">
        <f t="shared" si="192"/>
        <v>8.5000000000000006E-2</v>
      </c>
      <c r="BK110" s="70">
        <f t="shared" si="192"/>
        <v>8.5000000000000006E-2</v>
      </c>
      <c r="BL110" s="70">
        <f t="shared" si="192"/>
        <v>8.5000000000000006E-2</v>
      </c>
      <c r="BM110" s="70">
        <f t="shared" si="192"/>
        <v>8.5000000000000006E-2</v>
      </c>
      <c r="BN110" s="70">
        <f t="shared" si="192"/>
        <v>8.5000000000000006E-2</v>
      </c>
      <c r="BO110" s="70">
        <f t="shared" si="192"/>
        <v>8.5000000000000006E-2</v>
      </c>
      <c r="BP110" s="70">
        <f t="shared" si="192"/>
        <v>8.5000000000000006E-2</v>
      </c>
      <c r="BQ110" s="70">
        <f t="shared" si="192"/>
        <v>8.5000000000000006E-2</v>
      </c>
      <c r="BR110" s="70">
        <f t="shared" si="192"/>
        <v>8.5000000000000006E-2</v>
      </c>
      <c r="BS110" s="70">
        <f t="shared" ref="BS110:ED110" si="193">0.085</f>
        <v>8.5000000000000006E-2</v>
      </c>
      <c r="BT110" s="70">
        <f t="shared" si="193"/>
        <v>8.5000000000000006E-2</v>
      </c>
      <c r="BU110" s="70">
        <f t="shared" si="193"/>
        <v>8.5000000000000006E-2</v>
      </c>
      <c r="BV110" s="70">
        <f t="shared" si="193"/>
        <v>8.5000000000000006E-2</v>
      </c>
      <c r="BW110" s="70">
        <f t="shared" si="193"/>
        <v>8.5000000000000006E-2</v>
      </c>
      <c r="BX110" s="70">
        <f t="shared" si="193"/>
        <v>8.5000000000000006E-2</v>
      </c>
      <c r="BY110" s="70">
        <f t="shared" si="193"/>
        <v>8.5000000000000006E-2</v>
      </c>
      <c r="BZ110" s="70">
        <f t="shared" si="193"/>
        <v>8.5000000000000006E-2</v>
      </c>
      <c r="CA110" s="70">
        <f t="shared" si="193"/>
        <v>8.5000000000000006E-2</v>
      </c>
      <c r="CB110" s="70">
        <f t="shared" si="193"/>
        <v>8.5000000000000006E-2</v>
      </c>
      <c r="CC110" s="70">
        <f t="shared" si="193"/>
        <v>8.5000000000000006E-2</v>
      </c>
      <c r="CD110" s="70">
        <f t="shared" si="193"/>
        <v>8.5000000000000006E-2</v>
      </c>
      <c r="CE110" s="70">
        <f t="shared" si="193"/>
        <v>8.5000000000000006E-2</v>
      </c>
      <c r="CF110" s="70">
        <f t="shared" si="193"/>
        <v>8.5000000000000006E-2</v>
      </c>
      <c r="CG110" s="70">
        <f t="shared" si="193"/>
        <v>8.5000000000000006E-2</v>
      </c>
      <c r="CH110" s="70">
        <f t="shared" si="193"/>
        <v>8.5000000000000006E-2</v>
      </c>
      <c r="CI110" s="70">
        <f t="shared" si="193"/>
        <v>8.5000000000000006E-2</v>
      </c>
      <c r="CJ110" s="70">
        <f t="shared" si="193"/>
        <v>8.5000000000000006E-2</v>
      </c>
      <c r="CK110" s="70">
        <f t="shared" si="193"/>
        <v>8.5000000000000006E-2</v>
      </c>
      <c r="CL110" s="70">
        <f t="shared" si="193"/>
        <v>8.5000000000000006E-2</v>
      </c>
      <c r="CM110" s="70">
        <f t="shared" si="193"/>
        <v>8.5000000000000006E-2</v>
      </c>
      <c r="CN110" s="70">
        <f t="shared" si="193"/>
        <v>8.5000000000000006E-2</v>
      </c>
      <c r="CO110" s="70">
        <f t="shared" si="193"/>
        <v>8.5000000000000006E-2</v>
      </c>
      <c r="CP110" s="70">
        <f t="shared" si="193"/>
        <v>8.5000000000000006E-2</v>
      </c>
      <c r="CQ110" s="70">
        <f t="shared" si="193"/>
        <v>8.5000000000000006E-2</v>
      </c>
      <c r="CR110" s="70">
        <f t="shared" si="193"/>
        <v>8.5000000000000006E-2</v>
      </c>
      <c r="CS110" s="70">
        <f t="shared" si="193"/>
        <v>8.5000000000000006E-2</v>
      </c>
      <c r="CT110" s="70">
        <f t="shared" si="193"/>
        <v>8.5000000000000006E-2</v>
      </c>
      <c r="CU110" s="70">
        <f t="shared" si="193"/>
        <v>8.5000000000000006E-2</v>
      </c>
      <c r="CV110" s="70">
        <f t="shared" si="193"/>
        <v>8.5000000000000006E-2</v>
      </c>
      <c r="CW110" s="70">
        <f t="shared" si="193"/>
        <v>8.5000000000000006E-2</v>
      </c>
      <c r="CX110" s="70">
        <f t="shared" si="193"/>
        <v>8.5000000000000006E-2</v>
      </c>
      <c r="CY110" s="70">
        <f t="shared" si="193"/>
        <v>8.5000000000000006E-2</v>
      </c>
      <c r="CZ110" s="70">
        <f t="shared" si="193"/>
        <v>8.5000000000000006E-2</v>
      </c>
      <c r="DA110" s="70">
        <f t="shared" si="193"/>
        <v>8.5000000000000006E-2</v>
      </c>
      <c r="DB110" s="70">
        <f t="shared" si="193"/>
        <v>8.5000000000000006E-2</v>
      </c>
      <c r="DC110" s="70">
        <f t="shared" si="193"/>
        <v>8.5000000000000006E-2</v>
      </c>
      <c r="DD110" s="70">
        <f t="shared" si="193"/>
        <v>8.5000000000000006E-2</v>
      </c>
      <c r="DE110" s="70">
        <f t="shared" si="193"/>
        <v>8.5000000000000006E-2</v>
      </c>
      <c r="DF110" s="70">
        <f t="shared" si="193"/>
        <v>8.5000000000000006E-2</v>
      </c>
      <c r="DG110" s="70">
        <f t="shared" si="193"/>
        <v>8.5000000000000006E-2</v>
      </c>
      <c r="DH110" s="70">
        <f t="shared" si="193"/>
        <v>8.5000000000000006E-2</v>
      </c>
      <c r="DI110" s="70">
        <f t="shared" si="193"/>
        <v>8.5000000000000006E-2</v>
      </c>
      <c r="DJ110" s="70">
        <f t="shared" si="193"/>
        <v>8.5000000000000006E-2</v>
      </c>
      <c r="DK110" s="70">
        <f t="shared" si="193"/>
        <v>8.5000000000000006E-2</v>
      </c>
      <c r="DL110" s="70">
        <f t="shared" si="193"/>
        <v>8.5000000000000006E-2</v>
      </c>
      <c r="DM110" s="70">
        <f t="shared" si="193"/>
        <v>8.5000000000000006E-2</v>
      </c>
      <c r="DN110" s="70">
        <f t="shared" si="193"/>
        <v>8.5000000000000006E-2</v>
      </c>
      <c r="DO110" s="70">
        <f t="shared" si="193"/>
        <v>8.5000000000000006E-2</v>
      </c>
      <c r="DP110" s="70">
        <f t="shared" si="193"/>
        <v>8.5000000000000006E-2</v>
      </c>
      <c r="DQ110" s="70">
        <f t="shared" si="193"/>
        <v>8.5000000000000006E-2</v>
      </c>
      <c r="DR110" s="70">
        <f t="shared" si="193"/>
        <v>8.5000000000000006E-2</v>
      </c>
      <c r="DS110" s="70">
        <f t="shared" si="193"/>
        <v>8.5000000000000006E-2</v>
      </c>
      <c r="DT110" s="70">
        <f t="shared" si="193"/>
        <v>8.5000000000000006E-2</v>
      </c>
      <c r="DU110" s="70">
        <f t="shared" si="193"/>
        <v>8.5000000000000006E-2</v>
      </c>
      <c r="DV110" s="70">
        <f t="shared" si="193"/>
        <v>8.5000000000000006E-2</v>
      </c>
      <c r="DW110" s="70">
        <f t="shared" si="193"/>
        <v>8.5000000000000006E-2</v>
      </c>
      <c r="DX110" s="70">
        <f t="shared" si="193"/>
        <v>8.5000000000000006E-2</v>
      </c>
      <c r="DY110" s="70">
        <f t="shared" si="193"/>
        <v>8.5000000000000006E-2</v>
      </c>
      <c r="DZ110" s="70">
        <f t="shared" si="193"/>
        <v>8.5000000000000006E-2</v>
      </c>
      <c r="EA110" s="70">
        <f t="shared" si="193"/>
        <v>8.5000000000000006E-2</v>
      </c>
      <c r="EB110" s="70">
        <f t="shared" si="193"/>
        <v>8.5000000000000006E-2</v>
      </c>
      <c r="EC110" s="70">
        <f t="shared" si="193"/>
        <v>8.5000000000000006E-2</v>
      </c>
      <c r="ED110" s="70">
        <f t="shared" si="193"/>
        <v>8.5000000000000006E-2</v>
      </c>
      <c r="EE110" s="70">
        <f t="shared" ref="EE110:EO110" si="194">0.085</f>
        <v>8.5000000000000006E-2</v>
      </c>
      <c r="EF110" s="70">
        <f t="shared" si="194"/>
        <v>8.5000000000000006E-2</v>
      </c>
      <c r="EG110" s="70">
        <f t="shared" si="194"/>
        <v>8.5000000000000006E-2</v>
      </c>
      <c r="EH110" s="70">
        <f t="shared" si="194"/>
        <v>8.5000000000000006E-2</v>
      </c>
      <c r="EI110" s="70">
        <f t="shared" si="194"/>
        <v>8.5000000000000006E-2</v>
      </c>
      <c r="EJ110" s="70">
        <f t="shared" si="194"/>
        <v>8.5000000000000006E-2</v>
      </c>
      <c r="EK110" s="70">
        <f t="shared" si="194"/>
        <v>8.5000000000000006E-2</v>
      </c>
      <c r="EL110" s="70">
        <f t="shared" si="194"/>
        <v>8.5000000000000006E-2</v>
      </c>
      <c r="EM110" s="70">
        <f t="shared" si="194"/>
        <v>8.5000000000000006E-2</v>
      </c>
      <c r="EN110" s="70">
        <f t="shared" si="194"/>
        <v>8.5000000000000006E-2</v>
      </c>
      <c r="EO110" s="70">
        <f t="shared" si="194"/>
        <v>8.5000000000000006E-2</v>
      </c>
      <c r="EP110" s="70"/>
      <c r="EQ110" s="71">
        <f t="shared" si="191"/>
        <v>8.3785714285714283E-2</v>
      </c>
      <c r="ER110" s="71">
        <f t="shared" si="191"/>
        <v>8.5000000000000006E-2</v>
      </c>
      <c r="ES110" s="71">
        <f t="shared" si="191"/>
        <v>8.5000000000000006E-2</v>
      </c>
      <c r="ET110" s="71">
        <f t="shared" si="191"/>
        <v>8.5000000000000006E-2</v>
      </c>
      <c r="EU110" s="71">
        <f t="shared" si="191"/>
        <v>8.5000000000000006E-2</v>
      </c>
      <c r="EV110" s="71">
        <f t="shared" si="191"/>
        <v>8.5000000000000006E-2</v>
      </c>
      <c r="EW110" s="71">
        <f t="shared" si="191"/>
        <v>8.5000000000000006E-2</v>
      </c>
      <c r="EX110" s="71">
        <f t="shared" si="191"/>
        <v>8.5000000000000006E-2</v>
      </c>
      <c r="EY110" s="71">
        <f t="shared" si="191"/>
        <v>8.5000000000000006E-2</v>
      </c>
      <c r="EZ110" s="71">
        <f t="shared" si="191"/>
        <v>8.5000000000000006E-2</v>
      </c>
      <c r="FA110" s="71">
        <f t="shared" si="191"/>
        <v>9.35E-2</v>
      </c>
      <c r="FB110" s="71" t="str">
        <f t="shared" si="191"/>
        <v/>
      </c>
    </row>
    <row r="111" spans="1:171">
      <c r="A111" s="9" t="s">
        <v>27</v>
      </c>
      <c r="B111" s="70">
        <v>4.9500000000000002E-2</v>
      </c>
      <c r="C111" s="70">
        <v>4.9500000000000002E-2</v>
      </c>
      <c r="D111" s="70">
        <v>4.9500000000000002E-2</v>
      </c>
      <c r="E111" s="70">
        <v>4.9500000000000002E-2</v>
      </c>
      <c r="F111" s="70">
        <v>4.9500000000000002E-2</v>
      </c>
      <c r="G111" s="70">
        <v>4.9500000000000002E-2</v>
      </c>
      <c r="H111" s="70">
        <v>4.9500000000000002E-2</v>
      </c>
      <c r="I111" s="70">
        <v>4.9500000000000002E-2</v>
      </c>
      <c r="J111" s="70">
        <v>4.9500000000000002E-2</v>
      </c>
      <c r="K111" s="70">
        <v>4.9500000000000002E-2</v>
      </c>
      <c r="L111" s="70">
        <v>4.9500000000000002E-2</v>
      </c>
      <c r="M111" s="70">
        <v>4.9500000000000002E-2</v>
      </c>
      <c r="N111" s="70">
        <v>4.9500000000000002E-2</v>
      </c>
      <c r="O111" s="70">
        <v>4.9500000000000002E-2</v>
      </c>
      <c r="P111" s="70">
        <v>4.9500000000000002E-2</v>
      </c>
      <c r="Q111" s="70">
        <v>4.9500000000000002E-2</v>
      </c>
      <c r="R111" s="70">
        <v>4.9500000000000002E-2</v>
      </c>
      <c r="S111" s="70">
        <v>4.9500000000000002E-2</v>
      </c>
      <c r="T111" s="70">
        <v>4.9500000000000002E-2</v>
      </c>
      <c r="U111" s="70">
        <v>4.9500000000000002E-2</v>
      </c>
      <c r="V111" s="70">
        <v>4.9500000000000002E-2</v>
      </c>
      <c r="W111" s="70">
        <v>4.9500000000000002E-2</v>
      </c>
      <c r="X111" s="70">
        <v>4.9500000000000002E-2</v>
      </c>
      <c r="Y111" s="70">
        <v>4.9500000000000002E-2</v>
      </c>
      <c r="Z111" s="70">
        <v>4.9500000000000002E-2</v>
      </c>
      <c r="AA111" s="70">
        <v>4.9500000000000002E-2</v>
      </c>
      <c r="AB111" s="70">
        <v>4.9500000000000002E-2</v>
      </c>
      <c r="AC111" s="70">
        <v>4.9500000000000002E-2</v>
      </c>
      <c r="AD111" s="70">
        <v>4.9500000000000002E-2</v>
      </c>
      <c r="AE111" s="70">
        <v>4.9500000000000002E-2</v>
      </c>
      <c r="AF111" s="70">
        <v>4.9500000000000002E-2</v>
      </c>
      <c r="AG111" s="70">
        <v>4.9500000000000002E-2</v>
      </c>
      <c r="AH111" s="70">
        <v>4.9500000000000002E-2</v>
      </c>
      <c r="AI111" s="70">
        <v>4.9500000000000002E-2</v>
      </c>
      <c r="AJ111" s="70">
        <v>4.9500000000000002E-2</v>
      </c>
      <c r="AK111" s="70">
        <v>4.9500000000000002E-2</v>
      </c>
      <c r="AL111" s="70">
        <v>4.9500000000000002E-2</v>
      </c>
      <c r="AM111" s="70">
        <v>4.9500000000000002E-2</v>
      </c>
      <c r="AN111" s="70">
        <v>4.9500000000000002E-2</v>
      </c>
      <c r="AO111" s="70">
        <v>4.9500000000000002E-2</v>
      </c>
      <c r="AP111" s="70">
        <v>4.9500000000000002E-2</v>
      </c>
      <c r="AQ111" s="70">
        <v>4.9500000000000002E-2</v>
      </c>
      <c r="AR111" s="70">
        <v>4.9500000000000002E-2</v>
      </c>
      <c r="AS111" s="70">
        <v>4.9500000000000002E-2</v>
      </c>
      <c r="AT111" s="70">
        <v>4.9500000000000002E-2</v>
      </c>
      <c r="AU111" s="70">
        <v>4.9500000000000002E-2</v>
      </c>
      <c r="AV111" s="70">
        <v>4.9500000000000002E-2</v>
      </c>
      <c r="AW111" s="70">
        <v>4.9500000000000002E-2</v>
      </c>
      <c r="AX111" s="70">
        <v>4.9500000000000002E-2</v>
      </c>
      <c r="AY111" s="70">
        <v>4.9500000000000002E-2</v>
      </c>
      <c r="AZ111" s="70">
        <v>4.9500000000000002E-2</v>
      </c>
      <c r="BA111" s="70">
        <v>4.9500000000000002E-2</v>
      </c>
      <c r="BB111" s="70">
        <v>4.9500000000000002E-2</v>
      </c>
      <c r="BC111" s="70">
        <v>4.9500000000000002E-2</v>
      </c>
      <c r="BD111" s="70">
        <v>4.9500000000000002E-2</v>
      </c>
      <c r="BE111" s="70">
        <v>4.9500000000000002E-2</v>
      </c>
      <c r="BF111" s="70">
        <v>4.9500000000000002E-2</v>
      </c>
      <c r="BG111" s="70">
        <v>4.9500000000000002E-2</v>
      </c>
      <c r="BH111" s="70">
        <v>4.9500000000000002E-2</v>
      </c>
      <c r="BI111" s="70">
        <v>4.9500000000000002E-2</v>
      </c>
      <c r="BJ111" s="70">
        <v>4.9500000000000002E-2</v>
      </c>
      <c r="BK111" s="70">
        <v>4.9500000000000002E-2</v>
      </c>
      <c r="BL111" s="70">
        <v>4.9500000000000002E-2</v>
      </c>
      <c r="BM111" s="70">
        <v>4.9500000000000002E-2</v>
      </c>
      <c r="BN111" s="70">
        <v>4.9500000000000002E-2</v>
      </c>
      <c r="BO111" s="70">
        <v>4.9500000000000002E-2</v>
      </c>
      <c r="BP111" s="70">
        <v>4.9500000000000002E-2</v>
      </c>
      <c r="BQ111" s="70">
        <v>4.9500000000000002E-2</v>
      </c>
      <c r="BR111" s="70">
        <v>4.9500000000000002E-2</v>
      </c>
      <c r="BS111" s="70">
        <v>4.9500000000000002E-2</v>
      </c>
      <c r="BT111" s="70">
        <v>4.9500000000000002E-2</v>
      </c>
      <c r="BU111" s="70">
        <v>4.9500000000000002E-2</v>
      </c>
      <c r="BV111" s="70">
        <v>4.9500000000000002E-2</v>
      </c>
      <c r="BW111" s="70">
        <v>4.9500000000000002E-2</v>
      </c>
      <c r="BX111" s="70">
        <v>4.9500000000000002E-2</v>
      </c>
      <c r="BY111" s="70">
        <v>4.9500000000000002E-2</v>
      </c>
      <c r="BZ111" s="70">
        <v>4.9500000000000002E-2</v>
      </c>
      <c r="CA111" s="70">
        <v>4.9500000000000002E-2</v>
      </c>
      <c r="CB111" s="70">
        <v>4.9500000000000002E-2</v>
      </c>
      <c r="CC111" s="70">
        <v>4.9500000000000002E-2</v>
      </c>
      <c r="CD111" s="70">
        <v>4.9500000000000002E-2</v>
      </c>
      <c r="CE111" s="70">
        <v>4.9500000000000002E-2</v>
      </c>
      <c r="CF111" s="70">
        <v>4.9500000000000002E-2</v>
      </c>
      <c r="CG111" s="70">
        <v>4.9500000000000002E-2</v>
      </c>
      <c r="CH111" s="70">
        <v>4.9500000000000002E-2</v>
      </c>
      <c r="CI111" s="70">
        <v>4.9500000000000002E-2</v>
      </c>
      <c r="CJ111" s="70">
        <v>4.9500000000000002E-2</v>
      </c>
      <c r="CK111" s="70">
        <v>4.9500000000000002E-2</v>
      </c>
      <c r="CL111" s="70">
        <v>4.9500000000000002E-2</v>
      </c>
      <c r="CM111" s="70">
        <v>4.9500000000000002E-2</v>
      </c>
      <c r="CN111" s="70">
        <v>4.9500000000000002E-2</v>
      </c>
      <c r="CO111" s="70">
        <v>4.9500000000000002E-2</v>
      </c>
      <c r="CP111" s="70">
        <v>4.9500000000000002E-2</v>
      </c>
      <c r="CQ111" s="70">
        <v>4.9500000000000002E-2</v>
      </c>
      <c r="CR111" s="70">
        <v>4.9500000000000002E-2</v>
      </c>
      <c r="CS111" s="70">
        <v>4.9500000000000002E-2</v>
      </c>
      <c r="CT111" s="70">
        <v>4.9500000000000002E-2</v>
      </c>
      <c r="CU111" s="70">
        <v>4.9500000000000002E-2</v>
      </c>
      <c r="CV111" s="70">
        <v>4.9500000000000002E-2</v>
      </c>
      <c r="CW111" s="70">
        <v>4.9500000000000002E-2</v>
      </c>
      <c r="CX111" s="70">
        <v>4.9500000000000002E-2</v>
      </c>
      <c r="CY111" s="70">
        <v>4.9500000000000002E-2</v>
      </c>
      <c r="CZ111" s="70">
        <v>4.9500000000000002E-2</v>
      </c>
      <c r="DA111" s="70">
        <v>4.9500000000000002E-2</v>
      </c>
      <c r="DB111" s="70">
        <v>4.9500000000000002E-2</v>
      </c>
      <c r="DC111" s="70">
        <v>4.9500000000000002E-2</v>
      </c>
      <c r="DD111" s="70">
        <v>4.9500000000000002E-2</v>
      </c>
      <c r="DE111" s="70">
        <v>4.9500000000000002E-2</v>
      </c>
      <c r="DF111" s="70">
        <v>4.9500000000000002E-2</v>
      </c>
      <c r="DG111" s="70">
        <v>4.9500000000000002E-2</v>
      </c>
      <c r="DH111" s="70">
        <v>4.9500000000000002E-2</v>
      </c>
      <c r="DI111" s="70">
        <v>4.9500000000000002E-2</v>
      </c>
      <c r="DJ111" s="70">
        <v>4.9500000000000002E-2</v>
      </c>
      <c r="DK111" s="70">
        <v>4.9500000000000002E-2</v>
      </c>
      <c r="DL111" s="70">
        <v>4.9500000000000002E-2</v>
      </c>
      <c r="DM111" s="70">
        <v>4.9500000000000002E-2</v>
      </c>
      <c r="DN111" s="70">
        <v>4.9500000000000002E-2</v>
      </c>
      <c r="DO111" s="70">
        <v>4.9500000000000002E-2</v>
      </c>
      <c r="DP111" s="70">
        <v>4.9500000000000002E-2</v>
      </c>
      <c r="DQ111" s="70">
        <v>4.9500000000000002E-2</v>
      </c>
      <c r="DR111" s="70">
        <v>4.9500000000000002E-2</v>
      </c>
      <c r="DS111" s="70">
        <v>4.9500000000000002E-2</v>
      </c>
      <c r="DT111" s="70">
        <v>4.9500000000000002E-2</v>
      </c>
      <c r="DU111" s="70">
        <v>4.9500000000000002E-2</v>
      </c>
      <c r="DV111" s="70">
        <v>4.9500000000000002E-2</v>
      </c>
      <c r="DW111" s="70">
        <v>4.9500000000000002E-2</v>
      </c>
      <c r="DX111" s="70">
        <v>4.9500000000000002E-2</v>
      </c>
      <c r="DY111" s="70">
        <v>4.9500000000000002E-2</v>
      </c>
      <c r="DZ111" s="70">
        <v>4.9500000000000002E-2</v>
      </c>
      <c r="EA111" s="70">
        <v>4.9500000000000002E-2</v>
      </c>
      <c r="EB111" s="70">
        <v>4.9500000000000002E-2</v>
      </c>
      <c r="EC111" s="70">
        <v>4.9500000000000002E-2</v>
      </c>
      <c r="ED111" s="70">
        <v>4.9500000000000002E-2</v>
      </c>
      <c r="EE111" s="70">
        <v>4.9500000000000002E-2</v>
      </c>
      <c r="EF111" s="70">
        <v>4.9500000000000002E-2</v>
      </c>
      <c r="EG111" s="70">
        <v>4.9500000000000002E-2</v>
      </c>
      <c r="EH111" s="70">
        <v>4.9500000000000002E-2</v>
      </c>
      <c r="EI111" s="70">
        <v>4.9500000000000002E-2</v>
      </c>
      <c r="EJ111" s="70">
        <v>4.9500000000000002E-2</v>
      </c>
      <c r="EK111" s="70">
        <v>4.9500000000000002E-2</v>
      </c>
      <c r="EL111" s="70">
        <v>4.9500000000000002E-2</v>
      </c>
      <c r="EM111" s="70">
        <v>4.9500000000000002E-2</v>
      </c>
      <c r="EN111" s="70">
        <v>4.9500000000000002E-2</v>
      </c>
      <c r="EO111" s="70">
        <v>4.9500000000000002E-2</v>
      </c>
      <c r="EP111" s="70"/>
      <c r="EQ111" s="71">
        <f t="shared" si="191"/>
        <v>4.9500000000000002E-2</v>
      </c>
      <c r="ER111" s="71">
        <f t="shared" si="191"/>
        <v>4.9500000000000002E-2</v>
      </c>
      <c r="ES111" s="71">
        <f t="shared" si="191"/>
        <v>4.9500000000000002E-2</v>
      </c>
      <c r="ET111" s="71">
        <f t="shared" si="191"/>
        <v>4.9500000000000002E-2</v>
      </c>
      <c r="EU111" s="71">
        <f t="shared" si="191"/>
        <v>4.9500000000000002E-2</v>
      </c>
      <c r="EV111" s="71">
        <f t="shared" si="191"/>
        <v>4.9500000000000002E-2</v>
      </c>
      <c r="EW111" s="71" t="str">
        <f t="shared" si="191"/>
        <v/>
      </c>
      <c r="EX111" s="71" t="str">
        <f t="shared" si="191"/>
        <v/>
      </c>
      <c r="EY111" s="71" t="str">
        <f t="shared" si="191"/>
        <v/>
      </c>
      <c r="EZ111" s="71" t="str">
        <f t="shared" si="191"/>
        <v/>
      </c>
      <c r="FA111" s="71" t="str">
        <f t="shared" si="191"/>
        <v/>
      </c>
      <c r="FB111" s="71" t="str">
        <f t="shared" si="191"/>
        <v/>
      </c>
    </row>
    <row r="112" spans="1:171">
      <c r="A112" s="9" t="s">
        <v>28</v>
      </c>
      <c r="B112" s="70">
        <v>5.9499999999999997E-2</v>
      </c>
      <c r="C112" s="70">
        <v>5.9499999999999997E-2</v>
      </c>
      <c r="D112" s="70">
        <v>5.9499999999999997E-2</v>
      </c>
      <c r="E112" s="70">
        <v>5.9499999999999997E-2</v>
      </c>
      <c r="F112" s="70">
        <v>5.9499999999999997E-2</v>
      </c>
      <c r="G112" s="70">
        <v>5.9499999999999997E-2</v>
      </c>
      <c r="H112" s="70">
        <v>5.9499999999999997E-2</v>
      </c>
      <c r="I112" s="70">
        <v>5.9499999999999997E-2</v>
      </c>
      <c r="J112" s="70">
        <v>5.9499999999999997E-2</v>
      </c>
      <c r="K112" s="70">
        <v>5.9499999999999997E-2</v>
      </c>
      <c r="L112" s="70">
        <v>5.9499999999999997E-2</v>
      </c>
      <c r="M112" s="70">
        <v>5.9499999999999997E-2</v>
      </c>
      <c r="N112" s="70">
        <v>5.9499999999999997E-2</v>
      </c>
      <c r="O112" s="70">
        <v>5.9499999999999997E-2</v>
      </c>
      <c r="P112" s="70">
        <v>5.9499999999999997E-2</v>
      </c>
      <c r="Q112" s="70">
        <v>5.9499999999999997E-2</v>
      </c>
      <c r="R112" s="70">
        <v>5.9499999999999997E-2</v>
      </c>
      <c r="S112" s="70">
        <v>5.9499999999999997E-2</v>
      </c>
      <c r="T112" s="70">
        <v>5.9499999999999997E-2</v>
      </c>
      <c r="U112" s="70">
        <v>5.9499999999999997E-2</v>
      </c>
      <c r="V112" s="70">
        <v>5.9499999999999997E-2</v>
      </c>
      <c r="W112" s="70">
        <v>5.9499999999999997E-2</v>
      </c>
      <c r="X112" s="70">
        <v>5.9499999999999997E-2</v>
      </c>
      <c r="Y112" s="70">
        <v>5.9499999999999997E-2</v>
      </c>
      <c r="Z112" s="70">
        <v>5.9499999999999997E-2</v>
      </c>
      <c r="AA112" s="70">
        <v>5.9499999999999997E-2</v>
      </c>
      <c r="AB112" s="70">
        <v>5.9499999999999997E-2</v>
      </c>
      <c r="AC112" s="70">
        <v>5.9499999999999997E-2</v>
      </c>
      <c r="AD112" s="70">
        <v>5.9499999999999997E-2</v>
      </c>
      <c r="AE112" s="70">
        <v>5.9499999999999997E-2</v>
      </c>
      <c r="AF112" s="70">
        <v>5.9499999999999997E-2</v>
      </c>
      <c r="AG112" s="70">
        <v>5.9499999999999997E-2</v>
      </c>
      <c r="AH112" s="70">
        <v>5.9499999999999997E-2</v>
      </c>
      <c r="AI112" s="70">
        <v>5.9499999999999997E-2</v>
      </c>
      <c r="AJ112" s="70">
        <v>5.9499999999999997E-2</v>
      </c>
      <c r="AK112" s="70">
        <v>5.9499999999999997E-2</v>
      </c>
      <c r="AL112" s="70">
        <v>5.9499999999999997E-2</v>
      </c>
      <c r="AM112" s="70">
        <v>5.9499999999999997E-2</v>
      </c>
      <c r="AN112" s="70">
        <v>5.9499999999999997E-2</v>
      </c>
      <c r="AO112" s="70">
        <v>5.9499999999999997E-2</v>
      </c>
      <c r="AP112" s="70">
        <v>5.9499999999999997E-2</v>
      </c>
      <c r="AQ112" s="70">
        <v>5.9499999999999997E-2</v>
      </c>
      <c r="AR112" s="70">
        <v>5.9499999999999997E-2</v>
      </c>
      <c r="AS112" s="70">
        <v>5.9499999999999997E-2</v>
      </c>
      <c r="AT112" s="70">
        <v>5.9499999999999997E-2</v>
      </c>
      <c r="AU112" s="70">
        <v>5.9499999999999997E-2</v>
      </c>
      <c r="AV112" s="70">
        <v>5.9499999999999997E-2</v>
      </c>
      <c r="AW112" s="70">
        <v>5.9499999999999997E-2</v>
      </c>
      <c r="AX112" s="70">
        <v>5.9499999999999997E-2</v>
      </c>
      <c r="AY112" s="70">
        <v>5.9499999999999997E-2</v>
      </c>
      <c r="AZ112" s="70">
        <v>5.9499999999999997E-2</v>
      </c>
      <c r="BA112" s="70">
        <v>5.9499999999999997E-2</v>
      </c>
      <c r="BB112" s="70">
        <v>5.9499999999999997E-2</v>
      </c>
      <c r="BC112" s="70">
        <v>5.9499999999999997E-2</v>
      </c>
      <c r="BD112" s="70">
        <v>5.9499999999999997E-2</v>
      </c>
      <c r="BE112" s="70">
        <v>5.9499999999999997E-2</v>
      </c>
      <c r="BF112" s="70">
        <v>5.9499999999999997E-2</v>
      </c>
      <c r="BG112" s="70">
        <v>5.9499999999999997E-2</v>
      </c>
      <c r="BH112" s="70">
        <v>5.9499999999999997E-2</v>
      </c>
      <c r="BI112" s="70">
        <v>5.9499999999999997E-2</v>
      </c>
      <c r="BJ112" s="70">
        <v>5.9499999999999997E-2</v>
      </c>
      <c r="BK112" s="70">
        <v>5.9499999999999997E-2</v>
      </c>
      <c r="BL112" s="70">
        <v>5.9499999999999997E-2</v>
      </c>
      <c r="BM112" s="70">
        <v>5.9499999999999997E-2</v>
      </c>
      <c r="BN112" s="70">
        <v>5.9499999999999997E-2</v>
      </c>
      <c r="BO112" s="70">
        <v>5.9499999999999997E-2</v>
      </c>
      <c r="BP112" s="70">
        <v>5.9499999999999997E-2</v>
      </c>
      <c r="BQ112" s="70">
        <v>5.9499999999999997E-2</v>
      </c>
      <c r="BR112" s="70">
        <v>5.9499999999999997E-2</v>
      </c>
      <c r="BS112" s="70">
        <v>5.9499999999999997E-2</v>
      </c>
      <c r="BT112" s="70">
        <v>5.9499999999999997E-2</v>
      </c>
      <c r="BU112" s="70">
        <v>5.9499999999999997E-2</v>
      </c>
      <c r="BV112" s="70">
        <v>5.9499999999999997E-2</v>
      </c>
      <c r="BW112" s="70">
        <v>5.9499999999999997E-2</v>
      </c>
      <c r="BX112" s="70">
        <v>5.9499999999999997E-2</v>
      </c>
      <c r="BY112" s="70">
        <v>5.9499999999999997E-2</v>
      </c>
      <c r="BZ112" s="70">
        <v>5.9499999999999997E-2</v>
      </c>
      <c r="CA112" s="70">
        <v>5.9499999999999997E-2</v>
      </c>
      <c r="CB112" s="70">
        <v>5.9499999999999997E-2</v>
      </c>
      <c r="CC112" s="70">
        <v>5.9499999999999997E-2</v>
      </c>
      <c r="CD112" s="70">
        <v>5.9499999999999997E-2</v>
      </c>
      <c r="CE112" s="70">
        <v>5.9499999999999997E-2</v>
      </c>
      <c r="CF112" s="70">
        <v>5.9499999999999997E-2</v>
      </c>
      <c r="CG112" s="70">
        <v>5.9499999999999997E-2</v>
      </c>
      <c r="CH112" s="70">
        <v>5.9499999999999997E-2</v>
      </c>
      <c r="CI112" s="70">
        <v>5.9499999999999997E-2</v>
      </c>
      <c r="CJ112" s="70">
        <v>5.9499999999999997E-2</v>
      </c>
      <c r="CK112" s="70">
        <v>5.9499999999999997E-2</v>
      </c>
      <c r="CL112" s="70">
        <v>5.9499999999999997E-2</v>
      </c>
      <c r="CM112" s="70">
        <v>5.9499999999999997E-2</v>
      </c>
      <c r="CN112" s="70">
        <v>5.9499999999999997E-2</v>
      </c>
      <c r="CO112" s="70">
        <v>5.9499999999999997E-2</v>
      </c>
      <c r="CP112" s="70">
        <v>5.9499999999999997E-2</v>
      </c>
      <c r="CQ112" s="70">
        <v>5.9499999999999997E-2</v>
      </c>
      <c r="CR112" s="70">
        <v>5.9499999999999997E-2</v>
      </c>
      <c r="CS112" s="70">
        <v>5.9499999999999997E-2</v>
      </c>
      <c r="CT112" s="70">
        <v>5.9499999999999997E-2</v>
      </c>
      <c r="CU112" s="70">
        <v>5.9499999999999997E-2</v>
      </c>
      <c r="CV112" s="70">
        <v>5.9499999999999997E-2</v>
      </c>
      <c r="CW112" s="70">
        <v>5.9499999999999997E-2</v>
      </c>
      <c r="CX112" s="70">
        <v>5.9499999999999997E-2</v>
      </c>
      <c r="CY112" s="70">
        <v>5.9499999999999997E-2</v>
      </c>
      <c r="CZ112" s="70">
        <v>5.9499999999999997E-2</v>
      </c>
      <c r="DA112" s="70">
        <v>5.9499999999999997E-2</v>
      </c>
      <c r="DB112" s="70">
        <v>5.9499999999999997E-2</v>
      </c>
      <c r="DC112" s="70">
        <v>5.9499999999999997E-2</v>
      </c>
      <c r="DD112" s="70">
        <v>5.9499999999999997E-2</v>
      </c>
      <c r="DE112" s="70">
        <v>5.9499999999999997E-2</v>
      </c>
      <c r="DF112" s="70">
        <v>5.9499999999999997E-2</v>
      </c>
      <c r="DG112" s="70">
        <v>5.9499999999999997E-2</v>
      </c>
      <c r="DH112" s="70">
        <v>5.9499999999999997E-2</v>
      </c>
      <c r="DI112" s="70">
        <v>5.9499999999999997E-2</v>
      </c>
      <c r="DJ112" s="70">
        <v>5.9499999999999997E-2</v>
      </c>
      <c r="DK112" s="70">
        <v>5.9499999999999997E-2</v>
      </c>
      <c r="DL112" s="70">
        <v>5.9499999999999997E-2</v>
      </c>
      <c r="DM112" s="70">
        <v>5.9499999999999997E-2</v>
      </c>
      <c r="DN112" s="70">
        <v>5.9499999999999997E-2</v>
      </c>
      <c r="DO112" s="70">
        <v>5.9499999999999997E-2</v>
      </c>
      <c r="DP112" s="70">
        <v>5.9499999999999997E-2</v>
      </c>
      <c r="DQ112" s="70">
        <v>5.9499999999999997E-2</v>
      </c>
      <c r="DR112" s="70">
        <v>5.9499999999999997E-2</v>
      </c>
      <c r="DS112" s="70">
        <v>5.9499999999999997E-2</v>
      </c>
      <c r="DT112" s="70">
        <v>5.9499999999999997E-2</v>
      </c>
      <c r="DU112" s="70">
        <v>5.9499999999999997E-2</v>
      </c>
      <c r="DV112" s="70">
        <v>5.9499999999999997E-2</v>
      </c>
      <c r="DW112" s="70">
        <v>5.9499999999999997E-2</v>
      </c>
      <c r="DX112" s="70">
        <v>5.9499999999999997E-2</v>
      </c>
      <c r="DY112" s="70">
        <v>5.9499999999999997E-2</v>
      </c>
      <c r="DZ112" s="70">
        <v>5.9499999999999997E-2</v>
      </c>
      <c r="EA112" s="70">
        <v>5.9499999999999997E-2</v>
      </c>
      <c r="EB112" s="70">
        <v>5.9499999999999997E-2</v>
      </c>
      <c r="EC112" s="70">
        <v>5.9499999999999997E-2</v>
      </c>
      <c r="ED112" s="70">
        <v>5.9499999999999997E-2</v>
      </c>
      <c r="EE112" s="70">
        <v>5.9499999999999997E-2</v>
      </c>
      <c r="EF112" s="70">
        <v>5.9499999999999997E-2</v>
      </c>
      <c r="EG112" s="70">
        <v>5.9499999999999997E-2</v>
      </c>
      <c r="EH112" s="70">
        <v>5.9499999999999997E-2</v>
      </c>
      <c r="EI112" s="70">
        <v>5.9499999999999997E-2</v>
      </c>
      <c r="EJ112" s="70">
        <v>5.9499999999999997E-2</v>
      </c>
      <c r="EK112" s="70">
        <v>5.9499999999999997E-2</v>
      </c>
      <c r="EL112" s="70">
        <v>5.9499999999999997E-2</v>
      </c>
      <c r="EM112" s="70">
        <v>5.9499999999999997E-2</v>
      </c>
      <c r="EN112" s="70">
        <v>5.9499999999999997E-2</v>
      </c>
      <c r="EO112" s="70">
        <v>5.9499999999999997E-2</v>
      </c>
      <c r="EP112" s="70"/>
      <c r="EQ112" s="71">
        <f t="shared" si="191"/>
        <v>5.949999999999999E-2</v>
      </c>
      <c r="ER112" s="71">
        <f t="shared" si="191"/>
        <v>5.949999999999999E-2</v>
      </c>
      <c r="ES112" s="71">
        <f t="shared" si="191"/>
        <v>5.949999999999999E-2</v>
      </c>
      <c r="ET112" s="71">
        <f t="shared" si="191"/>
        <v>5.949999999999999E-2</v>
      </c>
      <c r="EU112" s="71">
        <f t="shared" si="191"/>
        <v>5.949999999999999E-2</v>
      </c>
      <c r="EV112" s="71">
        <f t="shared" si="191"/>
        <v>5.949999999999999E-2</v>
      </c>
      <c r="EW112" s="71">
        <f t="shared" si="191"/>
        <v>5.949999999999999E-2</v>
      </c>
      <c r="EX112" s="71">
        <f t="shared" si="191"/>
        <v>5.949999999999999E-2</v>
      </c>
      <c r="EY112" s="71">
        <f t="shared" si="191"/>
        <v>5.949999999999999E-2</v>
      </c>
      <c r="EZ112" s="71">
        <f t="shared" si="191"/>
        <v>5.949999999999999E-2</v>
      </c>
      <c r="FA112" s="71">
        <f t="shared" si="191"/>
        <v>5.949999999999999E-2</v>
      </c>
      <c r="FB112" s="71">
        <f t="shared" si="191"/>
        <v>5.949999999999999E-2</v>
      </c>
    </row>
    <row r="113" spans="1:173">
      <c r="A113" s="22" t="str">
        <f>IF(ISBLANK(A71),"Other",A71)</f>
        <v>5.50% Sr Notes, due 6/15/2041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>
        <v>5.5E-2</v>
      </c>
      <c r="AI113" s="70">
        <v>5.5E-2</v>
      </c>
      <c r="AJ113" s="70">
        <v>5.5E-2</v>
      </c>
      <c r="AK113" s="70">
        <v>5.5E-2</v>
      </c>
      <c r="AL113" s="70">
        <v>5.5E-2</v>
      </c>
      <c r="AM113" s="70">
        <v>5.5E-2</v>
      </c>
      <c r="AN113" s="70">
        <v>5.5E-2</v>
      </c>
      <c r="AO113" s="70">
        <v>5.5E-2</v>
      </c>
      <c r="AP113" s="70">
        <v>5.5E-2</v>
      </c>
      <c r="AQ113" s="70">
        <v>5.5E-2</v>
      </c>
      <c r="AR113" s="70">
        <v>5.5E-2</v>
      </c>
      <c r="AS113" s="70">
        <v>5.5E-2</v>
      </c>
      <c r="AT113" s="70">
        <v>5.5E-2</v>
      </c>
      <c r="AU113" s="70">
        <v>5.5E-2</v>
      </c>
      <c r="AV113" s="70">
        <v>5.5E-2</v>
      </c>
      <c r="AW113" s="70">
        <v>5.5E-2</v>
      </c>
      <c r="AX113" s="70">
        <v>5.5E-2</v>
      </c>
      <c r="AY113" s="70">
        <v>5.5E-2</v>
      </c>
      <c r="AZ113" s="70">
        <v>5.5E-2</v>
      </c>
      <c r="BA113" s="70">
        <v>5.5E-2</v>
      </c>
      <c r="BB113" s="70">
        <v>5.5E-2</v>
      </c>
      <c r="BC113" s="70">
        <v>5.5E-2</v>
      </c>
      <c r="BD113" s="70">
        <v>5.5E-2</v>
      </c>
      <c r="BE113" s="70">
        <v>5.5E-2</v>
      </c>
      <c r="BF113" s="70">
        <v>5.5E-2</v>
      </c>
      <c r="BG113" s="70">
        <v>5.5E-2</v>
      </c>
      <c r="BH113" s="70">
        <v>5.5E-2</v>
      </c>
      <c r="BI113" s="70">
        <v>5.5E-2</v>
      </c>
      <c r="BJ113" s="70">
        <v>5.5E-2</v>
      </c>
      <c r="BK113" s="70">
        <v>5.5E-2</v>
      </c>
      <c r="BL113" s="70">
        <v>5.5E-2</v>
      </c>
      <c r="BM113" s="70">
        <v>5.5E-2</v>
      </c>
      <c r="BN113" s="70">
        <v>5.5E-2</v>
      </c>
      <c r="BO113" s="70">
        <v>5.5E-2</v>
      </c>
      <c r="BP113" s="70">
        <v>5.5E-2</v>
      </c>
      <c r="BQ113" s="70">
        <v>5.5E-2</v>
      </c>
      <c r="BR113" s="70">
        <v>5.5E-2</v>
      </c>
      <c r="BS113" s="70">
        <v>5.5E-2</v>
      </c>
      <c r="BT113" s="70">
        <v>5.5E-2</v>
      </c>
      <c r="BU113" s="70">
        <v>5.5E-2</v>
      </c>
      <c r="BV113" s="70">
        <v>5.5E-2</v>
      </c>
      <c r="BW113" s="70">
        <v>5.5E-2</v>
      </c>
      <c r="BX113" s="70">
        <v>5.5E-2</v>
      </c>
      <c r="BY113" s="70">
        <v>5.5E-2</v>
      </c>
      <c r="BZ113" s="70">
        <v>5.5E-2</v>
      </c>
      <c r="CA113" s="70">
        <v>5.5E-2</v>
      </c>
      <c r="CB113" s="70">
        <v>5.5E-2</v>
      </c>
      <c r="CC113" s="70">
        <v>5.5E-2</v>
      </c>
      <c r="CD113" s="70">
        <v>5.5E-2</v>
      </c>
      <c r="CE113" s="70">
        <v>5.5E-2</v>
      </c>
      <c r="CF113" s="70">
        <v>5.5E-2</v>
      </c>
      <c r="CG113" s="70">
        <v>5.5E-2</v>
      </c>
      <c r="CH113" s="70">
        <v>5.5E-2</v>
      </c>
      <c r="CI113" s="70">
        <v>5.5E-2</v>
      </c>
      <c r="CJ113" s="70">
        <v>5.5E-2</v>
      </c>
      <c r="CK113" s="70">
        <v>5.5E-2</v>
      </c>
      <c r="CL113" s="70">
        <v>5.5E-2</v>
      </c>
      <c r="CM113" s="70">
        <v>5.5E-2</v>
      </c>
      <c r="CN113" s="70">
        <v>5.5E-2</v>
      </c>
      <c r="CO113" s="70">
        <v>5.5E-2</v>
      </c>
      <c r="CP113" s="70">
        <v>5.5E-2</v>
      </c>
      <c r="CQ113" s="70">
        <v>5.5E-2</v>
      </c>
      <c r="CR113" s="70">
        <v>5.5E-2</v>
      </c>
      <c r="CS113" s="70">
        <v>5.5E-2</v>
      </c>
      <c r="CT113" s="70">
        <v>5.5E-2</v>
      </c>
      <c r="CU113" s="70">
        <v>5.5E-2</v>
      </c>
      <c r="CV113" s="70">
        <v>5.5E-2</v>
      </c>
      <c r="CW113" s="70">
        <v>5.5E-2</v>
      </c>
      <c r="CX113" s="70">
        <v>5.5E-2</v>
      </c>
      <c r="CY113" s="70">
        <v>5.5E-2</v>
      </c>
      <c r="CZ113" s="70">
        <v>5.5E-2</v>
      </c>
      <c r="DA113" s="70">
        <v>5.5E-2</v>
      </c>
      <c r="DB113" s="70">
        <v>5.5E-2</v>
      </c>
      <c r="DC113" s="70">
        <v>5.5E-2</v>
      </c>
      <c r="DD113" s="70">
        <v>5.5E-2</v>
      </c>
      <c r="DE113" s="70">
        <v>5.5E-2</v>
      </c>
      <c r="DF113" s="70">
        <v>5.5E-2</v>
      </c>
      <c r="DG113" s="70">
        <v>5.5E-2</v>
      </c>
      <c r="DH113" s="70">
        <v>5.5E-2</v>
      </c>
      <c r="DI113" s="70">
        <v>5.5E-2</v>
      </c>
      <c r="DJ113" s="70">
        <v>5.5E-2</v>
      </c>
      <c r="DK113" s="70">
        <v>5.5E-2</v>
      </c>
      <c r="DL113" s="70">
        <v>5.5E-2</v>
      </c>
      <c r="DM113" s="70">
        <v>5.5E-2</v>
      </c>
      <c r="DN113" s="70">
        <v>5.5E-2</v>
      </c>
      <c r="DO113" s="70">
        <v>5.5E-2</v>
      </c>
      <c r="DP113" s="70">
        <v>5.5E-2</v>
      </c>
      <c r="DQ113" s="70">
        <v>5.5E-2</v>
      </c>
      <c r="DR113" s="70">
        <v>5.5E-2</v>
      </c>
      <c r="DS113" s="70">
        <v>5.5E-2</v>
      </c>
      <c r="DT113" s="70">
        <v>5.5E-2</v>
      </c>
      <c r="DU113" s="70">
        <v>5.5E-2</v>
      </c>
      <c r="DV113" s="70">
        <v>5.5E-2</v>
      </c>
      <c r="DW113" s="70">
        <v>5.5E-2</v>
      </c>
      <c r="DX113" s="70">
        <v>5.5E-2</v>
      </c>
      <c r="DY113" s="70">
        <v>5.5E-2</v>
      </c>
      <c r="DZ113" s="70">
        <v>5.5E-2</v>
      </c>
      <c r="EA113" s="70">
        <v>5.5E-2</v>
      </c>
      <c r="EB113" s="70">
        <v>5.5E-2</v>
      </c>
      <c r="EC113" s="70">
        <v>5.5E-2</v>
      </c>
      <c r="ED113" s="70">
        <v>5.5E-2</v>
      </c>
      <c r="EE113" s="70">
        <v>5.5E-2</v>
      </c>
      <c r="EF113" s="70">
        <v>5.5E-2</v>
      </c>
      <c r="EG113" s="70">
        <v>5.5E-2</v>
      </c>
      <c r="EH113" s="70">
        <v>5.5E-2</v>
      </c>
      <c r="EI113" s="70">
        <v>5.5E-2</v>
      </c>
      <c r="EJ113" s="70">
        <v>5.5E-2</v>
      </c>
      <c r="EK113" s="70">
        <v>5.5E-2</v>
      </c>
      <c r="EL113" s="70">
        <v>5.5E-2</v>
      </c>
      <c r="EM113" s="70">
        <v>5.5E-2</v>
      </c>
      <c r="EN113" s="70">
        <v>5.5E-2</v>
      </c>
      <c r="EO113" s="70">
        <v>5.5E-2</v>
      </c>
      <c r="EP113" s="70"/>
      <c r="EQ113" s="71" t="str">
        <f t="shared" si="191"/>
        <v/>
      </c>
      <c r="ER113" s="71" t="str">
        <f t="shared" si="191"/>
        <v/>
      </c>
      <c r="ES113" s="71">
        <f t="shared" si="191"/>
        <v>1.6041666666666666E-2</v>
      </c>
      <c r="ET113" s="71">
        <f t="shared" si="191"/>
        <v>5.5E-2</v>
      </c>
      <c r="EU113" s="71">
        <f t="shared" si="191"/>
        <v>5.5E-2</v>
      </c>
      <c r="EV113" s="71">
        <f t="shared" si="191"/>
        <v>5.5E-2</v>
      </c>
      <c r="EW113" s="71">
        <f t="shared" si="191"/>
        <v>5.5E-2</v>
      </c>
      <c r="EX113" s="71">
        <f t="shared" si="191"/>
        <v>5.5E-2</v>
      </c>
      <c r="EY113" s="71">
        <f t="shared" si="191"/>
        <v>5.5E-2</v>
      </c>
      <c r="EZ113" s="71">
        <f t="shared" si="191"/>
        <v>5.5E-2</v>
      </c>
      <c r="FA113" s="71">
        <f t="shared" si="191"/>
        <v>5.5E-2</v>
      </c>
      <c r="FB113" s="71">
        <f t="shared" si="191"/>
        <v>5.5E-2</v>
      </c>
      <c r="FD113" s="9"/>
      <c r="FE113" s="9"/>
      <c r="FQ113" s="9"/>
    </row>
    <row r="114" spans="1:173">
      <c r="A114" s="22" t="str">
        <f>IF(ISBLANK(A72),"Other",A72)</f>
        <v>2012-2013 Term Loan (5-Months, PROJECTED/ESTIMATED)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>
        <v>1.4999999999999999E-2</v>
      </c>
      <c r="AW114" s="72">
        <v>1.4999999999999999E-2</v>
      </c>
      <c r="AX114" s="72">
        <v>1.4999999999999999E-2</v>
      </c>
      <c r="AY114" s="72">
        <v>1.4999999999999999E-2</v>
      </c>
      <c r="AZ114" s="72">
        <v>1.4999999999999999E-2</v>
      </c>
      <c r="BA114" s="72">
        <v>1.4999999999999999E-2</v>
      </c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1" t="str">
        <f t="shared" si="191"/>
        <v/>
      </c>
      <c r="ER114" s="71" t="str">
        <f t="shared" si="191"/>
        <v/>
      </c>
      <c r="ES114" s="71" t="str">
        <f t="shared" si="191"/>
        <v/>
      </c>
      <c r="ET114" s="71" t="str">
        <f t="shared" si="191"/>
        <v/>
      </c>
      <c r="EU114" s="71" t="str">
        <f t="shared" si="191"/>
        <v/>
      </c>
      <c r="EV114" s="71" t="str">
        <f t="shared" si="191"/>
        <v/>
      </c>
      <c r="EW114" s="71" t="str">
        <f t="shared" si="191"/>
        <v/>
      </c>
      <c r="EX114" s="71" t="str">
        <f t="shared" si="191"/>
        <v/>
      </c>
      <c r="EY114" s="71" t="str">
        <f t="shared" si="191"/>
        <v/>
      </c>
      <c r="EZ114" s="71" t="str">
        <f t="shared" si="191"/>
        <v/>
      </c>
      <c r="FA114" s="71" t="str">
        <f t="shared" si="191"/>
        <v/>
      </c>
      <c r="FB114" s="71" t="str">
        <f t="shared" si="191"/>
        <v/>
      </c>
      <c r="FD114" s="9"/>
      <c r="FE114" s="9"/>
      <c r="FQ114" s="9"/>
    </row>
    <row r="115" spans="1:173">
      <c r="A115" s="22" t="str">
        <f>IF(ISBLANK(A73),"Other",A73)</f>
        <v>Other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1" t="str">
        <f t="shared" si="191"/>
        <v/>
      </c>
      <c r="ER115" s="71" t="str">
        <f t="shared" si="191"/>
        <v/>
      </c>
      <c r="ES115" s="71" t="str">
        <f t="shared" si="191"/>
        <v/>
      </c>
      <c r="ET115" s="71" t="str">
        <f t="shared" si="191"/>
        <v/>
      </c>
      <c r="EU115" s="71" t="str">
        <f t="shared" si="191"/>
        <v/>
      </c>
      <c r="EV115" s="71" t="str">
        <f t="shared" si="191"/>
        <v/>
      </c>
      <c r="EW115" s="71" t="str">
        <f t="shared" si="191"/>
        <v/>
      </c>
      <c r="EX115" s="71" t="str">
        <f t="shared" si="191"/>
        <v/>
      </c>
      <c r="EY115" s="71" t="str">
        <f t="shared" si="191"/>
        <v/>
      </c>
      <c r="EZ115" s="71" t="str">
        <f t="shared" si="191"/>
        <v/>
      </c>
      <c r="FA115" s="71" t="str">
        <f t="shared" si="191"/>
        <v/>
      </c>
      <c r="FB115" s="71" t="str">
        <f t="shared" si="191"/>
        <v/>
      </c>
      <c r="FD115" s="9"/>
      <c r="FE115" s="9"/>
      <c r="FQ115" s="9"/>
    </row>
    <row r="116" spans="1:173">
      <c r="A116" s="22" t="str">
        <f>IF(ISBLANK(A74),"Other",A74)</f>
        <v>Other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1" t="str">
        <f t="shared" si="191"/>
        <v/>
      </c>
      <c r="ER116" s="71" t="str">
        <f t="shared" si="191"/>
        <v/>
      </c>
      <c r="ES116" s="71" t="str">
        <f t="shared" si="191"/>
        <v/>
      </c>
      <c r="ET116" s="71" t="str">
        <f t="shared" si="191"/>
        <v/>
      </c>
      <c r="EU116" s="71" t="str">
        <f t="shared" si="191"/>
        <v/>
      </c>
      <c r="EV116" s="71" t="str">
        <f t="shared" si="191"/>
        <v/>
      </c>
      <c r="EW116" s="71" t="str">
        <f t="shared" si="191"/>
        <v/>
      </c>
      <c r="EX116" s="71" t="str">
        <f t="shared" si="191"/>
        <v/>
      </c>
      <c r="EY116" s="71" t="str">
        <f t="shared" si="191"/>
        <v/>
      </c>
      <c r="EZ116" s="71" t="str">
        <f t="shared" si="191"/>
        <v/>
      </c>
      <c r="FA116" s="71" t="str">
        <f t="shared" si="191"/>
        <v/>
      </c>
      <c r="FB116" s="71" t="str">
        <f t="shared" si="191"/>
        <v/>
      </c>
      <c r="FD116" s="9"/>
      <c r="FE116" s="9"/>
      <c r="FQ116" s="9"/>
    </row>
    <row r="117" spans="1:173" ht="13.5" thickBot="1">
      <c r="A117" s="3" t="s">
        <v>30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D117" s="9"/>
      <c r="FE117" s="9"/>
      <c r="FQ117" s="9"/>
    </row>
    <row r="118" spans="1:173" ht="13.5" thickTop="1">
      <c r="A118" s="26"/>
      <c r="B118" s="2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27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7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D118" s="9"/>
      <c r="FE118" s="9"/>
      <c r="FQ118" s="9"/>
    </row>
    <row r="119" spans="1:173">
      <c r="A119" s="3" t="s">
        <v>31</v>
      </c>
      <c r="B119" s="27"/>
      <c r="C119" s="26"/>
      <c r="D119" s="26"/>
      <c r="E119" s="26"/>
      <c r="F119" s="26"/>
      <c r="G119" s="3"/>
      <c r="H119" s="3"/>
      <c r="I119" s="3"/>
      <c r="J119" s="3"/>
      <c r="K119" s="3"/>
      <c r="L119" s="3"/>
      <c r="M119" s="3"/>
      <c r="N119" s="27"/>
      <c r="O119" s="26"/>
      <c r="P119" s="26"/>
      <c r="Q119" s="26"/>
      <c r="R119" s="26"/>
      <c r="S119" s="3"/>
      <c r="T119" s="3"/>
      <c r="U119" s="3"/>
      <c r="V119" s="3"/>
      <c r="W119" s="3"/>
      <c r="X119" s="3"/>
      <c r="Y119" s="3"/>
      <c r="Z119" s="27"/>
      <c r="AA119" s="26"/>
      <c r="AB119" s="26"/>
      <c r="AC119" s="26"/>
      <c r="AD119" s="26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D119" s="9"/>
      <c r="FE119" s="9"/>
      <c r="FQ119" s="9"/>
    </row>
    <row r="120" spans="1:173">
      <c r="A120" s="29" t="s">
        <v>32</v>
      </c>
      <c r="B120" s="70">
        <v>6.6699999999999995E-2</v>
      </c>
      <c r="C120" s="70">
        <v>6.6699999999999995E-2</v>
      </c>
      <c r="D120" s="70">
        <v>6.6699999999999995E-2</v>
      </c>
      <c r="E120" s="70">
        <v>6.6699999999999995E-2</v>
      </c>
      <c r="F120" s="70">
        <v>6.6699999999999995E-2</v>
      </c>
      <c r="G120" s="70">
        <v>6.6699999999999995E-2</v>
      </c>
      <c r="H120" s="70">
        <v>6.6699999999999995E-2</v>
      </c>
      <c r="I120" s="70">
        <v>6.6699999999999995E-2</v>
      </c>
      <c r="J120" s="70">
        <v>6.6699999999999995E-2</v>
      </c>
      <c r="K120" s="70">
        <v>6.6699999999999995E-2</v>
      </c>
      <c r="L120" s="70">
        <v>6.6699999999999995E-2</v>
      </c>
      <c r="M120" s="70">
        <v>6.6699999999999995E-2</v>
      </c>
      <c r="N120" s="70">
        <v>6.6699999999999995E-2</v>
      </c>
      <c r="O120" s="70">
        <v>6.6699999999999995E-2</v>
      </c>
      <c r="P120" s="70">
        <v>6.6699999999999995E-2</v>
      </c>
      <c r="Q120" s="70">
        <v>6.6699999999999995E-2</v>
      </c>
      <c r="R120" s="70">
        <v>6.6699999999999995E-2</v>
      </c>
      <c r="S120" s="70">
        <v>6.6699999999999995E-2</v>
      </c>
      <c r="T120" s="70">
        <v>6.6699999999999995E-2</v>
      </c>
      <c r="U120" s="70">
        <v>6.6699999999999995E-2</v>
      </c>
      <c r="V120" s="70">
        <v>6.6699999999999995E-2</v>
      </c>
      <c r="W120" s="70">
        <v>6.6699999999999995E-2</v>
      </c>
      <c r="X120" s="70">
        <v>6.6699999999999995E-2</v>
      </c>
      <c r="Y120" s="70">
        <v>6.6699999999999995E-2</v>
      </c>
      <c r="Z120" s="70">
        <v>6.6699999999999995E-2</v>
      </c>
      <c r="AA120" s="70">
        <v>6.6699999999999995E-2</v>
      </c>
      <c r="AB120" s="70">
        <v>6.6699999999999995E-2</v>
      </c>
      <c r="AC120" s="70">
        <v>6.6699999999999995E-2</v>
      </c>
      <c r="AD120" s="70">
        <v>6.6699999999999995E-2</v>
      </c>
      <c r="AE120" s="70">
        <v>6.6699999999999995E-2</v>
      </c>
      <c r="AF120" s="70">
        <v>6.6699999999999995E-2</v>
      </c>
      <c r="AG120" s="70">
        <v>6.6699999999999995E-2</v>
      </c>
      <c r="AH120" s="70">
        <v>6.6699999999999995E-2</v>
      </c>
      <c r="AI120" s="70">
        <v>6.6699999999999995E-2</v>
      </c>
      <c r="AJ120" s="70">
        <v>6.6699999999999995E-2</v>
      </c>
      <c r="AK120" s="70">
        <v>6.6699999999999995E-2</v>
      </c>
      <c r="AL120" s="70">
        <v>6.6699999999999995E-2</v>
      </c>
      <c r="AM120" s="70">
        <v>6.6699999999999995E-2</v>
      </c>
      <c r="AN120" s="70">
        <v>6.6699999999999995E-2</v>
      </c>
      <c r="AO120" s="70">
        <v>6.6699999999999995E-2</v>
      </c>
      <c r="AP120" s="70">
        <v>6.6699999999999995E-2</v>
      </c>
      <c r="AQ120" s="70">
        <v>6.6699999999999995E-2</v>
      </c>
      <c r="AR120" s="70">
        <v>6.6699999999999995E-2</v>
      </c>
      <c r="AS120" s="70">
        <v>6.6699999999999995E-2</v>
      </c>
      <c r="AT120" s="70">
        <v>6.6699999999999995E-2</v>
      </c>
      <c r="AU120" s="70">
        <v>6.6699999999999995E-2</v>
      </c>
      <c r="AV120" s="70">
        <v>6.6699999999999995E-2</v>
      </c>
      <c r="AW120" s="70">
        <v>6.6699999999999995E-2</v>
      </c>
      <c r="AX120" s="70">
        <v>6.6699999999999995E-2</v>
      </c>
      <c r="AY120" s="70">
        <v>6.6699999999999995E-2</v>
      </c>
      <c r="AZ120" s="70">
        <v>6.6699999999999995E-2</v>
      </c>
      <c r="BA120" s="70">
        <v>6.6699999999999995E-2</v>
      </c>
      <c r="BB120" s="70">
        <v>6.6699999999999995E-2</v>
      </c>
      <c r="BC120" s="70">
        <v>6.6699999999999995E-2</v>
      </c>
      <c r="BD120" s="70">
        <v>6.6699999999999995E-2</v>
      </c>
      <c r="BE120" s="70">
        <v>6.6699999999999995E-2</v>
      </c>
      <c r="BF120" s="70">
        <v>6.6699999999999995E-2</v>
      </c>
      <c r="BG120" s="70">
        <v>6.6699999999999995E-2</v>
      </c>
      <c r="BH120" s="70">
        <v>6.6699999999999995E-2</v>
      </c>
      <c r="BI120" s="70">
        <v>6.6699999999999995E-2</v>
      </c>
      <c r="BJ120" s="70">
        <v>6.6699999999999995E-2</v>
      </c>
      <c r="BK120" s="70">
        <v>6.6699999999999995E-2</v>
      </c>
      <c r="BL120" s="70">
        <v>6.6699999999999995E-2</v>
      </c>
      <c r="BM120" s="70">
        <v>6.6699999999999995E-2</v>
      </c>
      <c r="BN120" s="70">
        <v>6.6699999999999995E-2</v>
      </c>
      <c r="BO120" s="70">
        <v>6.6699999999999995E-2</v>
      </c>
      <c r="BP120" s="70">
        <v>6.6699999999999995E-2</v>
      </c>
      <c r="BQ120" s="70">
        <v>6.6699999999999995E-2</v>
      </c>
      <c r="BR120" s="70">
        <v>6.6699999999999995E-2</v>
      </c>
      <c r="BS120" s="70">
        <v>6.6699999999999995E-2</v>
      </c>
      <c r="BT120" s="70">
        <v>6.6699999999999995E-2</v>
      </c>
      <c r="BU120" s="70">
        <v>6.6699999999999995E-2</v>
      </c>
      <c r="BV120" s="70">
        <v>6.6699999999999995E-2</v>
      </c>
      <c r="BW120" s="70">
        <v>6.6699999999999995E-2</v>
      </c>
      <c r="BX120" s="70">
        <v>6.6699999999999995E-2</v>
      </c>
      <c r="BY120" s="70">
        <v>6.6699999999999995E-2</v>
      </c>
      <c r="BZ120" s="70">
        <v>6.6699999999999995E-2</v>
      </c>
      <c r="CA120" s="70">
        <v>6.6699999999999995E-2</v>
      </c>
      <c r="CB120" s="70">
        <v>6.6699999999999995E-2</v>
      </c>
      <c r="CC120" s="70">
        <v>6.6699999999999995E-2</v>
      </c>
      <c r="CD120" s="70">
        <v>6.6699999999999995E-2</v>
      </c>
      <c r="CE120" s="70">
        <v>6.6699999999999995E-2</v>
      </c>
      <c r="CF120" s="70">
        <v>6.6699999999999995E-2</v>
      </c>
      <c r="CG120" s="70">
        <v>6.6699999999999995E-2</v>
      </c>
      <c r="CH120" s="70">
        <v>6.6699999999999995E-2</v>
      </c>
      <c r="CI120" s="70">
        <v>6.6699999999999995E-2</v>
      </c>
      <c r="CJ120" s="70">
        <v>6.6699999999999995E-2</v>
      </c>
      <c r="CK120" s="70">
        <v>6.6699999999999995E-2</v>
      </c>
      <c r="CL120" s="70">
        <v>6.6699999999999995E-2</v>
      </c>
      <c r="CM120" s="70">
        <v>6.6699999999999995E-2</v>
      </c>
      <c r="CN120" s="70">
        <v>6.6699999999999995E-2</v>
      </c>
      <c r="CO120" s="70">
        <v>6.6699999999999995E-2</v>
      </c>
      <c r="CP120" s="70">
        <v>6.6699999999999995E-2</v>
      </c>
      <c r="CQ120" s="70">
        <v>6.6699999999999995E-2</v>
      </c>
      <c r="CR120" s="70">
        <v>6.6699999999999995E-2</v>
      </c>
      <c r="CS120" s="70">
        <v>6.6699999999999995E-2</v>
      </c>
      <c r="CT120" s="70">
        <v>6.6699999999999995E-2</v>
      </c>
      <c r="CU120" s="70">
        <v>6.6699999999999995E-2</v>
      </c>
      <c r="CV120" s="70">
        <v>6.6699999999999995E-2</v>
      </c>
      <c r="CW120" s="70">
        <v>6.6699999999999995E-2</v>
      </c>
      <c r="CX120" s="70">
        <v>6.6699999999999995E-2</v>
      </c>
      <c r="CY120" s="70">
        <v>6.6699999999999995E-2</v>
      </c>
      <c r="CZ120" s="70">
        <v>6.6699999999999995E-2</v>
      </c>
      <c r="DA120" s="70">
        <v>6.6699999999999995E-2</v>
      </c>
      <c r="DB120" s="70">
        <v>6.6699999999999995E-2</v>
      </c>
      <c r="DC120" s="70">
        <v>6.6699999999999995E-2</v>
      </c>
      <c r="DD120" s="70">
        <v>6.6699999999999995E-2</v>
      </c>
      <c r="DE120" s="70">
        <v>6.6699999999999995E-2</v>
      </c>
      <c r="DF120" s="70">
        <v>6.6699999999999995E-2</v>
      </c>
      <c r="DG120" s="70">
        <v>6.6699999999999995E-2</v>
      </c>
      <c r="DH120" s="70">
        <v>6.6699999999999995E-2</v>
      </c>
      <c r="DI120" s="70">
        <v>6.6699999999999995E-2</v>
      </c>
      <c r="DJ120" s="70">
        <v>6.6699999999999995E-2</v>
      </c>
      <c r="DK120" s="70">
        <v>6.6699999999999995E-2</v>
      </c>
      <c r="DL120" s="70">
        <v>6.6699999999999995E-2</v>
      </c>
      <c r="DM120" s="70">
        <v>6.6699999999999995E-2</v>
      </c>
      <c r="DN120" s="70">
        <v>6.6699999999999995E-2</v>
      </c>
      <c r="DO120" s="70">
        <v>6.6699999999999995E-2</v>
      </c>
      <c r="DP120" s="70">
        <v>6.6699999999999995E-2</v>
      </c>
      <c r="DQ120" s="70">
        <v>6.6699999999999995E-2</v>
      </c>
      <c r="DR120" s="70">
        <v>6.6699999999999995E-2</v>
      </c>
      <c r="DS120" s="70">
        <v>6.6699999999999995E-2</v>
      </c>
      <c r="DT120" s="70">
        <v>6.6699999999999995E-2</v>
      </c>
      <c r="DU120" s="70">
        <v>6.6699999999999995E-2</v>
      </c>
      <c r="DV120" s="70">
        <v>6.6699999999999995E-2</v>
      </c>
      <c r="DW120" s="70">
        <v>6.6699999999999995E-2</v>
      </c>
      <c r="DX120" s="70">
        <v>6.6699999999999995E-2</v>
      </c>
      <c r="DY120" s="70">
        <v>6.6699999999999995E-2</v>
      </c>
      <c r="DZ120" s="70">
        <v>6.6699999999999995E-2</v>
      </c>
      <c r="EA120" s="70">
        <v>6.6699999999999995E-2</v>
      </c>
      <c r="EB120" s="70">
        <v>6.6699999999999995E-2</v>
      </c>
      <c r="EC120" s="70">
        <v>6.6699999999999995E-2</v>
      </c>
      <c r="ED120" s="70">
        <v>6.6699999999999995E-2</v>
      </c>
      <c r="EE120" s="70">
        <v>6.6699999999999995E-2</v>
      </c>
      <c r="EF120" s="70">
        <v>6.6699999999999995E-2</v>
      </c>
      <c r="EG120" s="70">
        <v>6.6699999999999995E-2</v>
      </c>
      <c r="EH120" s="70">
        <v>6.6699999999999995E-2</v>
      </c>
      <c r="EI120" s="70">
        <v>6.6699999999999995E-2</v>
      </c>
      <c r="EJ120" s="70">
        <v>6.6699999999999995E-2</v>
      </c>
      <c r="EK120" s="70">
        <v>6.6699999999999995E-2</v>
      </c>
      <c r="EL120" s="70">
        <v>6.6699999999999995E-2</v>
      </c>
      <c r="EM120" s="70">
        <v>6.6699999999999995E-2</v>
      </c>
      <c r="EN120" s="70">
        <v>6.6699999999999995E-2</v>
      </c>
      <c r="EO120" s="70">
        <v>6.6699999999999995E-2</v>
      </c>
      <c r="EP120" s="70"/>
      <c r="EQ120" s="71">
        <f t="shared" ref="EQ120:FB121" si="195">IF(EQ78,EQ24/EQ78,"")</f>
        <v>6.6699999999999995E-2</v>
      </c>
      <c r="ER120" s="71">
        <f t="shared" si="195"/>
        <v>6.6699999999999995E-2</v>
      </c>
      <c r="ES120" s="71">
        <f t="shared" si="195"/>
        <v>6.6699999999999995E-2</v>
      </c>
      <c r="ET120" s="71">
        <f t="shared" si="195"/>
        <v>6.6699999999999995E-2</v>
      </c>
      <c r="EU120" s="71">
        <f t="shared" si="195"/>
        <v>6.6699999999999995E-2</v>
      </c>
      <c r="EV120" s="71">
        <f t="shared" si="195"/>
        <v>6.6699999999999995E-2</v>
      </c>
      <c r="EW120" s="71">
        <f t="shared" si="195"/>
        <v>6.6699999999999995E-2</v>
      </c>
      <c r="EX120" s="71">
        <f t="shared" si="195"/>
        <v>6.6699999999999995E-2</v>
      </c>
      <c r="EY120" s="71">
        <f t="shared" si="195"/>
        <v>6.6699999999999995E-2</v>
      </c>
      <c r="EZ120" s="71">
        <f t="shared" si="195"/>
        <v>6.6699999999999995E-2</v>
      </c>
      <c r="FA120" s="71">
        <f t="shared" si="195"/>
        <v>6.6699999999999995E-2</v>
      </c>
      <c r="FB120" s="71">
        <f t="shared" si="195"/>
        <v>6.6699999999999995E-2</v>
      </c>
      <c r="FD120" s="9"/>
      <c r="FE120" s="9"/>
      <c r="FQ120" s="9"/>
    </row>
    <row r="121" spans="1:173">
      <c r="A121" s="29" t="s">
        <v>33</v>
      </c>
      <c r="B121" s="70">
        <v>6.2700000000000006E-2</v>
      </c>
      <c r="C121" s="70">
        <v>6.2700000000000006E-2</v>
      </c>
      <c r="D121" s="70">
        <v>6.2700000000000006E-2</v>
      </c>
      <c r="E121" s="70">
        <v>6.2700000000000006E-2</v>
      </c>
      <c r="F121" s="70">
        <v>6.2700000000000006E-2</v>
      </c>
      <c r="G121" s="70">
        <v>6.2700000000000006E-2</v>
      </c>
      <c r="H121" s="70">
        <v>6.2700000000000006E-2</v>
      </c>
      <c r="I121" s="70">
        <v>6.2700000000000006E-2</v>
      </c>
      <c r="J121" s="70">
        <v>6.2700000000000006E-2</v>
      </c>
      <c r="K121" s="70">
        <v>6.2700000000000006E-2</v>
      </c>
      <c r="L121" s="70">
        <v>6.2700000000000006E-2</v>
      </c>
      <c r="M121" s="70">
        <v>6.2700000000000006E-2</v>
      </c>
      <c r="N121" s="70">
        <v>6.2700000000000006E-2</v>
      </c>
      <c r="O121" s="70">
        <v>6.2700000000000006E-2</v>
      </c>
      <c r="P121" s="70">
        <v>6.2700000000000006E-2</v>
      </c>
      <c r="Q121" s="70">
        <v>6.2700000000000006E-2</v>
      </c>
      <c r="R121" s="70">
        <v>6.2700000000000006E-2</v>
      </c>
      <c r="S121" s="70">
        <v>6.2700000000000006E-2</v>
      </c>
      <c r="T121" s="70">
        <v>6.2700000000000006E-2</v>
      </c>
      <c r="U121" s="70">
        <v>6.2700000000000006E-2</v>
      </c>
      <c r="V121" s="70">
        <v>6.2700000000000006E-2</v>
      </c>
      <c r="W121" s="70">
        <v>6.2700000000000006E-2</v>
      </c>
      <c r="X121" s="70">
        <v>6.2700000000000006E-2</v>
      </c>
      <c r="Y121" s="70">
        <v>6.2700000000000006E-2</v>
      </c>
      <c r="Z121" s="70">
        <v>6.2700000000000006E-2</v>
      </c>
      <c r="AA121" s="70">
        <v>6.2700000000000006E-2</v>
      </c>
      <c r="AB121" s="70">
        <v>6.2700000000000006E-2</v>
      </c>
      <c r="AC121" s="70">
        <v>6.2700000000000006E-2</v>
      </c>
      <c r="AD121" s="70">
        <v>6.2700000000000006E-2</v>
      </c>
      <c r="AE121" s="70">
        <v>6.2700000000000006E-2</v>
      </c>
      <c r="AF121" s="70">
        <v>6.2700000000000006E-2</v>
      </c>
      <c r="AG121" s="70">
        <v>6.2700000000000006E-2</v>
      </c>
      <c r="AH121" s="70">
        <v>6.2700000000000006E-2</v>
      </c>
      <c r="AI121" s="70">
        <v>6.2700000000000006E-2</v>
      </c>
      <c r="AJ121" s="70">
        <v>6.2700000000000006E-2</v>
      </c>
      <c r="AK121" s="70">
        <v>6.2700000000000006E-2</v>
      </c>
      <c r="AL121" s="70">
        <v>6.2700000000000006E-2</v>
      </c>
      <c r="AM121" s="70">
        <v>6.2700000000000006E-2</v>
      </c>
      <c r="AN121" s="70">
        <v>6.2700000000000006E-2</v>
      </c>
      <c r="AO121" s="70">
        <v>6.2700000000000006E-2</v>
      </c>
      <c r="AP121" s="70">
        <v>6.2700000000000006E-2</v>
      </c>
      <c r="AQ121" s="70">
        <v>6.2700000000000006E-2</v>
      </c>
      <c r="AR121" s="70">
        <v>6.2700000000000006E-2</v>
      </c>
      <c r="AS121" s="70">
        <v>6.2700000000000006E-2</v>
      </c>
      <c r="AT121" s="70">
        <v>6.2700000000000006E-2</v>
      </c>
      <c r="AU121" s="70">
        <v>6.2700000000000006E-2</v>
      </c>
      <c r="AV121" s="70">
        <v>6.2700000000000006E-2</v>
      </c>
      <c r="AW121" s="70">
        <v>6.2700000000000006E-2</v>
      </c>
      <c r="AX121" s="70">
        <v>6.2700000000000006E-2</v>
      </c>
      <c r="AY121" s="70">
        <v>6.2700000000000006E-2</v>
      </c>
      <c r="AZ121" s="70">
        <v>6.2700000000000006E-2</v>
      </c>
      <c r="BA121" s="70">
        <v>6.2700000000000006E-2</v>
      </c>
      <c r="BB121" s="70">
        <v>6.2700000000000006E-2</v>
      </c>
      <c r="BC121" s="70">
        <v>6.2700000000000006E-2</v>
      </c>
      <c r="BD121" s="70">
        <v>6.2700000000000006E-2</v>
      </c>
      <c r="BE121" s="70">
        <v>6.2700000000000006E-2</v>
      </c>
      <c r="BF121" s="70">
        <v>6.2700000000000006E-2</v>
      </c>
      <c r="BG121" s="70">
        <v>6.2700000000000006E-2</v>
      </c>
      <c r="BH121" s="70">
        <v>6.2700000000000006E-2</v>
      </c>
      <c r="BI121" s="70">
        <v>6.2700000000000006E-2</v>
      </c>
      <c r="BJ121" s="70">
        <v>6.2700000000000006E-2</v>
      </c>
      <c r="BK121" s="70">
        <v>6.2700000000000006E-2</v>
      </c>
      <c r="BL121" s="70">
        <v>6.2700000000000006E-2</v>
      </c>
      <c r="BM121" s="70">
        <v>6.2700000000000006E-2</v>
      </c>
      <c r="BN121" s="70">
        <v>6.2700000000000006E-2</v>
      </c>
      <c r="BO121" s="70">
        <v>6.2700000000000006E-2</v>
      </c>
      <c r="BP121" s="70">
        <v>6.2700000000000006E-2</v>
      </c>
      <c r="BQ121" s="70">
        <v>6.2700000000000006E-2</v>
      </c>
      <c r="BR121" s="70">
        <v>6.2700000000000006E-2</v>
      </c>
      <c r="BS121" s="70">
        <v>6.2700000000000006E-2</v>
      </c>
      <c r="BT121" s="70">
        <v>6.2700000000000006E-2</v>
      </c>
      <c r="BU121" s="70">
        <v>6.2700000000000006E-2</v>
      </c>
      <c r="BV121" s="70">
        <v>6.2700000000000006E-2</v>
      </c>
      <c r="BW121" s="70">
        <v>6.2700000000000006E-2</v>
      </c>
      <c r="BX121" s="70">
        <v>6.2700000000000006E-2</v>
      </c>
      <c r="BY121" s="70">
        <v>6.2700000000000006E-2</v>
      </c>
      <c r="BZ121" s="70">
        <v>6.2700000000000006E-2</v>
      </c>
      <c r="CA121" s="70">
        <v>6.2700000000000006E-2</v>
      </c>
      <c r="CB121" s="70">
        <v>6.2700000000000006E-2</v>
      </c>
      <c r="CC121" s="70">
        <v>6.2700000000000006E-2</v>
      </c>
      <c r="CD121" s="70">
        <v>6.2700000000000006E-2</v>
      </c>
      <c r="CE121" s="70">
        <v>6.2700000000000006E-2</v>
      </c>
      <c r="CF121" s="70">
        <v>6.2700000000000006E-2</v>
      </c>
      <c r="CG121" s="70">
        <v>6.2700000000000006E-2</v>
      </c>
      <c r="CH121" s="70">
        <v>6.2700000000000006E-2</v>
      </c>
      <c r="CI121" s="70">
        <v>6.2700000000000006E-2</v>
      </c>
      <c r="CJ121" s="70">
        <v>6.2700000000000006E-2</v>
      </c>
      <c r="CK121" s="70">
        <v>6.2700000000000006E-2</v>
      </c>
      <c r="CL121" s="70">
        <v>6.2700000000000006E-2</v>
      </c>
      <c r="CM121" s="70">
        <v>6.2700000000000006E-2</v>
      </c>
      <c r="CN121" s="70">
        <v>6.2700000000000006E-2</v>
      </c>
      <c r="CO121" s="70">
        <v>6.2700000000000006E-2</v>
      </c>
      <c r="CP121" s="70">
        <v>6.2700000000000006E-2</v>
      </c>
      <c r="CQ121" s="70">
        <v>6.2700000000000006E-2</v>
      </c>
      <c r="CR121" s="70">
        <v>6.2700000000000006E-2</v>
      </c>
      <c r="CS121" s="70">
        <v>6.2700000000000006E-2</v>
      </c>
      <c r="CT121" s="70">
        <v>6.2700000000000006E-2</v>
      </c>
      <c r="CU121" s="70">
        <v>6.2700000000000006E-2</v>
      </c>
      <c r="CV121" s="70">
        <v>6.2700000000000006E-2</v>
      </c>
      <c r="CW121" s="70">
        <v>6.2700000000000006E-2</v>
      </c>
      <c r="CX121" s="70">
        <v>6.2700000000000006E-2</v>
      </c>
      <c r="CY121" s="70">
        <v>6.2700000000000006E-2</v>
      </c>
      <c r="CZ121" s="70">
        <v>6.2700000000000006E-2</v>
      </c>
      <c r="DA121" s="70">
        <v>6.2700000000000006E-2</v>
      </c>
      <c r="DB121" s="70">
        <v>6.2700000000000006E-2</v>
      </c>
      <c r="DC121" s="70">
        <v>6.2700000000000006E-2</v>
      </c>
      <c r="DD121" s="70">
        <v>6.2700000000000006E-2</v>
      </c>
      <c r="DE121" s="70">
        <v>6.2700000000000006E-2</v>
      </c>
      <c r="DF121" s="70">
        <v>6.2700000000000006E-2</v>
      </c>
      <c r="DG121" s="70">
        <v>6.2700000000000006E-2</v>
      </c>
      <c r="DH121" s="70">
        <v>6.2700000000000006E-2</v>
      </c>
      <c r="DI121" s="70">
        <v>6.2700000000000006E-2</v>
      </c>
      <c r="DJ121" s="70">
        <v>6.2700000000000006E-2</v>
      </c>
      <c r="DK121" s="70">
        <v>6.2700000000000006E-2</v>
      </c>
      <c r="DL121" s="70">
        <v>6.2700000000000006E-2</v>
      </c>
      <c r="DM121" s="70">
        <v>6.2700000000000006E-2</v>
      </c>
      <c r="DN121" s="70">
        <v>6.2700000000000006E-2</v>
      </c>
      <c r="DO121" s="70">
        <v>6.2700000000000006E-2</v>
      </c>
      <c r="DP121" s="70">
        <v>6.2700000000000006E-2</v>
      </c>
      <c r="DQ121" s="70">
        <v>6.2700000000000006E-2</v>
      </c>
      <c r="DR121" s="70">
        <v>6.2700000000000006E-2</v>
      </c>
      <c r="DS121" s="70">
        <v>6.2700000000000006E-2</v>
      </c>
      <c r="DT121" s="70">
        <v>6.2700000000000006E-2</v>
      </c>
      <c r="DU121" s="70">
        <v>6.2700000000000006E-2</v>
      </c>
      <c r="DV121" s="70">
        <v>6.2700000000000006E-2</v>
      </c>
      <c r="DW121" s="70">
        <v>6.2700000000000006E-2</v>
      </c>
      <c r="DX121" s="70">
        <v>6.2700000000000006E-2</v>
      </c>
      <c r="DY121" s="70">
        <v>6.2700000000000006E-2</v>
      </c>
      <c r="DZ121" s="70">
        <v>6.2700000000000006E-2</v>
      </c>
      <c r="EA121" s="70">
        <v>6.2700000000000006E-2</v>
      </c>
      <c r="EB121" s="70">
        <v>6.2700000000000006E-2</v>
      </c>
      <c r="EC121" s="70">
        <v>6.2700000000000006E-2</v>
      </c>
      <c r="ED121" s="70">
        <v>6.2700000000000006E-2</v>
      </c>
      <c r="EE121" s="70">
        <v>6.2700000000000006E-2</v>
      </c>
      <c r="EF121" s="70">
        <v>6.2700000000000006E-2</v>
      </c>
      <c r="EG121" s="70">
        <v>6.2700000000000006E-2</v>
      </c>
      <c r="EH121" s="70">
        <v>6.2700000000000006E-2</v>
      </c>
      <c r="EI121" s="70">
        <v>6.2700000000000006E-2</v>
      </c>
      <c r="EJ121" s="70">
        <v>6.2700000000000006E-2</v>
      </c>
      <c r="EK121" s="70">
        <v>6.2700000000000006E-2</v>
      </c>
      <c r="EL121" s="70">
        <v>6.2700000000000006E-2</v>
      </c>
      <c r="EM121" s="70">
        <v>6.2700000000000006E-2</v>
      </c>
      <c r="EN121" s="70">
        <v>6.2700000000000006E-2</v>
      </c>
      <c r="EO121" s="70">
        <v>6.2700000000000006E-2</v>
      </c>
      <c r="EP121" s="70"/>
      <c r="EQ121" s="71">
        <f t="shared" si="195"/>
        <v>6.2700000000000006E-2</v>
      </c>
      <c r="ER121" s="71">
        <f t="shared" si="195"/>
        <v>6.2700000000000006E-2</v>
      </c>
      <c r="ES121" s="71">
        <f t="shared" si="195"/>
        <v>6.4093333333333335E-2</v>
      </c>
      <c r="ET121" s="71" t="str">
        <f t="shared" si="195"/>
        <v/>
      </c>
      <c r="EU121" s="71" t="str">
        <f t="shared" si="195"/>
        <v/>
      </c>
      <c r="EV121" s="71" t="str">
        <f t="shared" si="195"/>
        <v/>
      </c>
      <c r="EW121" s="71" t="str">
        <f t="shared" si="195"/>
        <v/>
      </c>
      <c r="EX121" s="71" t="str">
        <f t="shared" si="195"/>
        <v/>
      </c>
      <c r="EY121" s="71" t="str">
        <f t="shared" si="195"/>
        <v/>
      </c>
      <c r="EZ121" s="71" t="str">
        <f t="shared" si="195"/>
        <v/>
      </c>
      <c r="FA121" s="71" t="str">
        <f t="shared" si="195"/>
        <v/>
      </c>
      <c r="FB121" s="71" t="str">
        <f t="shared" si="195"/>
        <v/>
      </c>
      <c r="FD121" s="9"/>
      <c r="FE121" s="9"/>
      <c r="FQ121" s="9"/>
    </row>
    <row r="122" spans="1:173" ht="13.5" thickBot="1">
      <c r="A122" s="30" t="s">
        <v>30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D122" s="9"/>
      <c r="FE122" s="9"/>
      <c r="FQ122" s="9"/>
    </row>
    <row r="123" spans="1:173" ht="13.5" thickTop="1">
      <c r="A123" s="26"/>
      <c r="B123" s="2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27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27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75"/>
      <c r="FB123" s="75"/>
      <c r="FD123" s="9"/>
      <c r="FE123" s="9"/>
      <c r="FQ123" s="9"/>
    </row>
    <row r="124" spans="1:173">
      <c r="A124" s="3" t="s">
        <v>34</v>
      </c>
      <c r="B124" s="2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27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27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75"/>
      <c r="ER124" s="75"/>
      <c r="ES124" s="75"/>
      <c r="ET124" s="75"/>
      <c r="EU124" s="75"/>
      <c r="EV124" s="75"/>
      <c r="EW124" s="75"/>
      <c r="EX124" s="75"/>
      <c r="EY124" s="75"/>
      <c r="EZ124" s="75"/>
      <c r="FA124" s="75"/>
      <c r="FB124" s="75"/>
      <c r="FD124" s="9"/>
      <c r="FE124" s="9"/>
      <c r="FQ124" s="9"/>
    </row>
    <row r="125" spans="1:173">
      <c r="B125" s="2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27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7"/>
      <c r="EN125" s="77"/>
      <c r="EO125" s="77"/>
      <c r="EP125" s="77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D125" s="9"/>
      <c r="FE125" s="9"/>
      <c r="FQ125" s="9"/>
    </row>
    <row r="126" spans="1:173">
      <c r="A126" s="37" t="s">
        <v>35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 t="s">
        <v>173</v>
      </c>
      <c r="AI126" s="61" t="s">
        <v>173</v>
      </c>
      <c r="AJ126" s="61" t="s">
        <v>173</v>
      </c>
      <c r="AK126" s="61" t="s">
        <v>173</v>
      </c>
      <c r="AL126" s="61" t="s">
        <v>173</v>
      </c>
      <c r="AM126" s="61" t="s">
        <v>173</v>
      </c>
      <c r="AN126" s="61" t="s">
        <v>173</v>
      </c>
      <c r="AO126" s="61" t="s">
        <v>173</v>
      </c>
      <c r="AP126" s="61" t="s">
        <v>173</v>
      </c>
      <c r="AQ126" s="61" t="s">
        <v>173</v>
      </c>
      <c r="AR126" s="61" t="s">
        <v>173</v>
      </c>
      <c r="AS126" s="61" t="s">
        <v>173</v>
      </c>
      <c r="AT126" s="61" t="s">
        <v>173</v>
      </c>
      <c r="AU126" s="61" t="s">
        <v>173</v>
      </c>
      <c r="AV126" s="61" t="s">
        <v>173</v>
      </c>
      <c r="AW126" s="61" t="s">
        <v>173</v>
      </c>
      <c r="AX126" s="61" t="s">
        <v>173</v>
      </c>
      <c r="AY126" s="61" t="s">
        <v>173</v>
      </c>
      <c r="AZ126" s="61" t="s">
        <v>173</v>
      </c>
      <c r="BA126" s="61">
        <v>4.1500000000000016E-2</v>
      </c>
      <c r="BB126" s="61">
        <v>4.1500000000000016E-2</v>
      </c>
      <c r="BC126" s="61">
        <v>4.1499999999999995E-2</v>
      </c>
      <c r="BD126" s="61">
        <v>4.1500000000000023E-2</v>
      </c>
      <c r="BE126" s="61">
        <v>4.1499999999999995E-2</v>
      </c>
      <c r="BF126" s="61">
        <v>4.1500000000000023E-2</v>
      </c>
      <c r="BG126" s="61">
        <v>4.1499999999999995E-2</v>
      </c>
      <c r="BH126" s="61">
        <v>4.1499999999999995E-2</v>
      </c>
      <c r="BI126" s="61">
        <v>4.1500000000000023E-2</v>
      </c>
      <c r="BJ126" s="61">
        <v>4.1499999999999995E-2</v>
      </c>
      <c r="BK126" s="61">
        <v>4.1500000000000023E-2</v>
      </c>
      <c r="BL126" s="61">
        <v>4.1499999999999995E-2</v>
      </c>
      <c r="BM126" s="61">
        <v>4.1499999999999995E-2</v>
      </c>
      <c r="BN126" s="61">
        <v>4.1500000000000016E-2</v>
      </c>
      <c r="BO126" s="61">
        <v>4.1499999999999995E-2</v>
      </c>
      <c r="BP126" s="61">
        <v>4.1500000000000023E-2</v>
      </c>
      <c r="BQ126" s="61">
        <v>4.1499999999999995E-2</v>
      </c>
      <c r="BR126" s="61">
        <v>4.1500000000000023E-2</v>
      </c>
      <c r="BS126" s="61">
        <v>4.1499999999999995E-2</v>
      </c>
      <c r="BT126" s="61">
        <v>4.1499999999999995E-2</v>
      </c>
      <c r="BU126" s="61">
        <v>4.1500000000000023E-2</v>
      </c>
      <c r="BV126" s="61">
        <v>4.1411458333333311E-2</v>
      </c>
      <c r="BW126" s="61">
        <v>4.1374999999999988E-2</v>
      </c>
      <c r="BX126" s="61">
        <v>4.1374999999999974E-2</v>
      </c>
      <c r="BY126" s="61">
        <v>4.1374999999999974E-2</v>
      </c>
      <c r="BZ126" s="61">
        <v>4.137500000000003E-2</v>
      </c>
      <c r="CA126" s="61">
        <v>4.1374999999999974E-2</v>
      </c>
      <c r="CB126" s="61">
        <v>4.1374999999999988E-2</v>
      </c>
      <c r="CC126" s="61">
        <v>4.1374999999999974E-2</v>
      </c>
      <c r="CD126" s="61">
        <v>4.1374999999999988E-2</v>
      </c>
      <c r="CE126" s="61">
        <v>4.1374999999999974E-2</v>
      </c>
      <c r="CF126" s="61">
        <v>4.1374999999999974E-2</v>
      </c>
      <c r="CG126" s="61">
        <v>4.1374999999999988E-2</v>
      </c>
      <c r="CH126" s="61">
        <v>4.1374999999999974E-2</v>
      </c>
      <c r="CI126" s="61">
        <v>4.1374999999999988E-2</v>
      </c>
      <c r="CJ126" s="61">
        <v>4.1374999999999974E-2</v>
      </c>
      <c r="CK126" s="61">
        <v>4.1374999999999974E-2</v>
      </c>
      <c r="CL126" s="61">
        <v>4.137500000000003E-2</v>
      </c>
      <c r="CM126" s="61">
        <v>4.1374999999999974E-2</v>
      </c>
      <c r="CN126" s="61">
        <v>4.1374999999999988E-2</v>
      </c>
      <c r="CO126" s="61">
        <v>4.1374999999999974E-2</v>
      </c>
      <c r="CP126" s="61">
        <v>4.1374999999999988E-2</v>
      </c>
      <c r="CQ126" s="61">
        <v>4.1374999999999974E-2</v>
      </c>
      <c r="CR126" s="61">
        <v>4.1374999999999974E-2</v>
      </c>
      <c r="CS126" s="61">
        <v>4.1374999999999988E-2</v>
      </c>
      <c r="CT126" s="61">
        <v>4.1374999999999974E-2</v>
      </c>
      <c r="CU126" s="61">
        <v>4.1374999999999988E-2</v>
      </c>
      <c r="CV126" s="61">
        <v>4.1374999999999974E-2</v>
      </c>
      <c r="CW126" s="61">
        <v>4.1374999999999974E-2</v>
      </c>
      <c r="CX126" s="61">
        <v>4.137500000000003E-2</v>
      </c>
      <c r="CY126" s="61">
        <v>4.1374999999999974E-2</v>
      </c>
      <c r="CZ126" s="61">
        <v>4.1374999999999988E-2</v>
      </c>
      <c r="DA126" s="61">
        <v>4.1374999999999974E-2</v>
      </c>
      <c r="DB126" s="61">
        <v>4.1989705882352922E-2</v>
      </c>
      <c r="DC126" s="61">
        <v>4.242000000000002E-2</v>
      </c>
      <c r="DD126" s="61">
        <v>4.242000000000002E-2</v>
      </c>
      <c r="DE126" s="61">
        <v>4.2419999999999985E-2</v>
      </c>
      <c r="DF126" s="61">
        <v>4.242000000000002E-2</v>
      </c>
      <c r="DG126" s="61">
        <v>4.2419999999999985E-2</v>
      </c>
      <c r="DH126" s="61">
        <v>4.242000000000002E-2</v>
      </c>
      <c r="DI126" s="61">
        <v>4.242000000000002E-2</v>
      </c>
      <c r="DJ126" s="61">
        <v>4.2420000000000013E-2</v>
      </c>
      <c r="DK126" s="61">
        <v>4.242000000000002E-2</v>
      </c>
      <c r="DL126" s="61">
        <v>4.2419999999999985E-2</v>
      </c>
      <c r="DM126" s="61">
        <v>4.242000000000002E-2</v>
      </c>
      <c r="DN126" s="61">
        <v>4.2419999999999985E-2</v>
      </c>
      <c r="DO126" s="61">
        <v>4.242000000000002E-2</v>
      </c>
      <c r="DP126" s="61">
        <v>4.242000000000002E-2</v>
      </c>
      <c r="DQ126" s="61">
        <v>4.2419999999999985E-2</v>
      </c>
      <c r="DR126" s="61">
        <v>4.242000000000002E-2</v>
      </c>
      <c r="DS126" s="61">
        <v>4.2419999999999985E-2</v>
      </c>
      <c r="DT126" s="61">
        <v>4.242000000000002E-2</v>
      </c>
      <c r="DU126" s="61">
        <v>4.242000000000002E-2</v>
      </c>
      <c r="DV126" s="61">
        <v>4.2420000000000013E-2</v>
      </c>
      <c r="DW126" s="61">
        <v>4.378308979885058E-2</v>
      </c>
      <c r="DX126" s="61">
        <v>4.4608490196078418E-2</v>
      </c>
      <c r="DY126" s="61">
        <v>4.4608490196078439E-2</v>
      </c>
      <c r="DZ126" s="61">
        <v>4.4608490196078418E-2</v>
      </c>
      <c r="EA126" s="61">
        <v>4.4608490196078439E-2</v>
      </c>
      <c r="EB126" s="61">
        <v>4.4608490196078439E-2</v>
      </c>
      <c r="EC126" s="61">
        <v>4.4608490196078418E-2</v>
      </c>
      <c r="ED126" s="61">
        <v>4.4608490196078439E-2</v>
      </c>
      <c r="EE126" s="61">
        <v>4.4608490196078418E-2</v>
      </c>
      <c r="EF126" s="61">
        <v>4.4608490196078439E-2</v>
      </c>
      <c r="EG126" s="61">
        <v>4.4608490196078439E-2</v>
      </c>
      <c r="EH126" s="61">
        <v>4.4608490196078439E-2</v>
      </c>
      <c r="EI126" s="61">
        <v>4.4608490196078439E-2</v>
      </c>
      <c r="EJ126" s="61">
        <v>4.4608490196078418E-2</v>
      </c>
      <c r="EK126" s="61">
        <v>4.4608490196078439E-2</v>
      </c>
      <c r="EL126" s="61">
        <v>4.4608490196078418E-2</v>
      </c>
      <c r="EM126" s="61">
        <v>4.4608490196078439E-2</v>
      </c>
      <c r="EN126" s="61">
        <v>4.4608490196078439E-2</v>
      </c>
      <c r="EO126" s="61">
        <v>4.4608490196078418E-2</v>
      </c>
      <c r="EP126" s="61"/>
      <c r="EQ126" s="71" t="str">
        <f>IF(EQ84,EQ30/EQ84,"")</f>
        <v/>
      </c>
      <c r="ER126" s="71" t="str">
        <f t="shared" ref="ER126:EX126" si="196">IF(ER84,ER30/ER84,"")</f>
        <v/>
      </c>
      <c r="ES126" s="71" t="str">
        <f t="shared" si="196"/>
        <v/>
      </c>
      <c r="ET126" s="71" t="str">
        <f t="shared" si="196"/>
        <v/>
      </c>
      <c r="EU126" s="71">
        <f t="shared" si="196"/>
        <v>3.9566308243727602E-2</v>
      </c>
      <c r="EV126" s="71">
        <f t="shared" si="196"/>
        <v>4.1500000000000009E-2</v>
      </c>
      <c r="EW126" s="71">
        <f t="shared" si="196"/>
        <v>4.0598790322580632E-2</v>
      </c>
      <c r="EX126" s="71">
        <f t="shared" si="196"/>
        <v>4.1374999999999974E-2</v>
      </c>
      <c r="EY126" s="71">
        <f>IF(EY84,EY30/EY84,"")</f>
        <v>4.1358717948717934E-2</v>
      </c>
      <c r="EZ126" s="71">
        <f>IF(EZ84,EZ30/EZ84,"")</f>
        <v>4.2420000000000006E-2</v>
      </c>
      <c r="FA126" s="71">
        <f>IF(FA84,FA30/FA84,"")</f>
        <v>4.3287327764448005E-2</v>
      </c>
      <c r="FB126" s="71">
        <f>IF(FB84,FB30/FB84,"")</f>
        <v>4.4608490196078439E-2</v>
      </c>
      <c r="FD126" s="9"/>
      <c r="FE126" s="9"/>
      <c r="FQ126" s="9"/>
    </row>
    <row r="127" spans="1:173">
      <c r="A127" s="30"/>
      <c r="B127" s="2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27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27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D127" s="9"/>
      <c r="FE127" s="9"/>
      <c r="FQ127" s="9"/>
    </row>
    <row r="128" spans="1:173" ht="13.5" thickBot="1">
      <c r="A128" s="3" t="s">
        <v>36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D128" s="9"/>
      <c r="FE128" s="9"/>
      <c r="FQ128" s="9"/>
    </row>
    <row r="129" spans="1:173" ht="13.5" thickTop="1">
      <c r="A129" s="26"/>
      <c r="B129" s="2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27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27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D129" s="9"/>
      <c r="FE129" s="9"/>
      <c r="FQ129" s="9"/>
    </row>
    <row r="130" spans="1:173">
      <c r="A130" s="3" t="s">
        <v>37</v>
      </c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2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D130" s="9"/>
      <c r="FE130" s="9"/>
      <c r="FQ130" s="9"/>
    </row>
    <row r="131" spans="1:173">
      <c r="A131" s="26" t="s">
        <v>38</v>
      </c>
      <c r="B131" s="70">
        <v>7.9000000000000001E-2</v>
      </c>
      <c r="C131" s="70">
        <v>7.9000000000000001E-2</v>
      </c>
      <c r="D131" s="70">
        <v>7.9000000000000001E-2</v>
      </c>
      <c r="E131" s="70">
        <v>7.9000000000000001E-2</v>
      </c>
      <c r="F131" s="70">
        <v>7.9000000000000001E-2</v>
      </c>
      <c r="G131" s="70">
        <v>7.9000000000000001E-2</v>
      </c>
      <c r="H131" s="70">
        <v>7.9000000000000001E-2</v>
      </c>
      <c r="I131" s="70">
        <v>7.9000000000000001E-2</v>
      </c>
      <c r="J131" s="70">
        <v>7.9000000000000001E-2</v>
      </c>
      <c r="K131" s="70">
        <v>7.9000000000000001E-2</v>
      </c>
      <c r="L131" s="70">
        <v>7.9000000000000001E-2</v>
      </c>
      <c r="M131" s="70">
        <v>7.9000000000000001E-2</v>
      </c>
      <c r="N131" s="70">
        <v>7.9000000000000001E-2</v>
      </c>
      <c r="O131" s="70">
        <v>7.9000000000000001E-2</v>
      </c>
      <c r="P131" s="70">
        <v>7.9000000000000001E-2</v>
      </c>
      <c r="Q131" s="70">
        <v>7.9000000000000001E-2</v>
      </c>
      <c r="R131" s="70">
        <v>7.9000000000000001E-2</v>
      </c>
      <c r="S131" s="70">
        <v>7.9000000000000001E-2</v>
      </c>
      <c r="T131" s="70">
        <v>7.9000000000000001E-2</v>
      </c>
      <c r="U131" s="70">
        <v>7.9000000000000001E-2</v>
      </c>
      <c r="V131" s="70">
        <v>7.9000000000000001E-2</v>
      </c>
      <c r="W131" s="70">
        <v>7.9000000000000001E-2</v>
      </c>
      <c r="X131" s="70">
        <v>7.9000000000000001E-2</v>
      </c>
      <c r="Y131" s="70">
        <v>7.9000000000000001E-2</v>
      </c>
      <c r="Z131" s="70">
        <v>7.9000000000000001E-2</v>
      </c>
      <c r="AA131" s="70">
        <v>7.9000000000000001E-2</v>
      </c>
      <c r="AB131" s="70">
        <v>7.9000000000000001E-2</v>
      </c>
      <c r="AC131" s="70">
        <v>7.9000000000000001E-2</v>
      </c>
      <c r="AD131" s="70">
        <v>7.9000000000000001E-2</v>
      </c>
      <c r="AE131" s="70">
        <v>7.9000000000000001E-2</v>
      </c>
      <c r="AF131" s="70">
        <v>7.9000000000000001E-2</v>
      </c>
      <c r="AG131" s="70">
        <v>7.9000000000000001E-2</v>
      </c>
      <c r="AH131" s="70">
        <v>7.9000000000000001E-2</v>
      </c>
      <c r="AI131" s="70">
        <v>7.9000000000000001E-2</v>
      </c>
      <c r="AJ131" s="70">
        <v>7.9000000000000001E-2</v>
      </c>
      <c r="AK131" s="70">
        <v>7.9000000000000001E-2</v>
      </c>
      <c r="AL131" s="70">
        <v>7.9000000000000001E-2</v>
      </c>
      <c r="AM131" s="70">
        <v>7.9000000000000001E-2</v>
      </c>
      <c r="AN131" s="70">
        <v>7.9000000000000001E-2</v>
      </c>
      <c r="AO131" s="70">
        <v>7.9000000000000001E-2</v>
      </c>
      <c r="AP131" s="70">
        <v>7.9000000000000001E-2</v>
      </c>
      <c r="AQ131" s="70">
        <v>7.9000000000000001E-2</v>
      </c>
      <c r="AR131" s="70">
        <v>7.9000000000000001E-2</v>
      </c>
      <c r="AS131" s="70">
        <v>7.9000000000000001E-2</v>
      </c>
      <c r="AT131" s="70">
        <v>7.9000000000000001E-2</v>
      </c>
      <c r="AU131" s="70">
        <v>7.9000000000000001E-2</v>
      </c>
      <c r="AV131" s="70">
        <v>7.9000000000000001E-2</v>
      </c>
      <c r="AW131" s="70">
        <v>7.9000000000000001E-2</v>
      </c>
      <c r="AX131" s="70">
        <v>7.9000000000000001E-2</v>
      </c>
      <c r="AY131" s="70">
        <v>7.9000000000000001E-2</v>
      </c>
      <c r="AZ131" s="70">
        <v>7.9000000000000001E-2</v>
      </c>
      <c r="BA131" s="70">
        <v>7.9000000000000001E-2</v>
      </c>
      <c r="BB131" s="70">
        <v>7.9000000000000001E-2</v>
      </c>
      <c r="BC131" s="70">
        <v>7.9000000000000001E-2</v>
      </c>
      <c r="BD131" s="70">
        <v>7.9000000000000001E-2</v>
      </c>
      <c r="BE131" s="70">
        <v>7.9000000000000001E-2</v>
      </c>
      <c r="BF131" s="70">
        <v>7.9000000000000001E-2</v>
      </c>
      <c r="BG131" s="70">
        <v>7.9000000000000001E-2</v>
      </c>
      <c r="BH131" s="70">
        <v>7.9000000000000001E-2</v>
      </c>
      <c r="BI131" s="70">
        <v>7.9000000000000001E-2</v>
      </c>
      <c r="BJ131" s="70">
        <v>7.9000000000000001E-2</v>
      </c>
      <c r="BK131" s="70">
        <v>7.9000000000000001E-2</v>
      </c>
      <c r="BL131" s="70">
        <v>7.9000000000000001E-2</v>
      </c>
      <c r="BM131" s="70">
        <v>7.9000000000000001E-2</v>
      </c>
      <c r="BN131" s="70">
        <v>7.9000000000000001E-2</v>
      </c>
      <c r="BO131" s="70">
        <v>7.9000000000000001E-2</v>
      </c>
      <c r="BP131" s="70">
        <v>7.9000000000000001E-2</v>
      </c>
      <c r="BQ131" s="70">
        <v>7.9000000000000001E-2</v>
      </c>
      <c r="BR131" s="70">
        <v>7.9000000000000001E-2</v>
      </c>
      <c r="BS131" s="70">
        <v>7.9000000000000001E-2</v>
      </c>
      <c r="BT131" s="70">
        <v>7.9000000000000001E-2</v>
      </c>
      <c r="BU131" s="70">
        <v>7.9000000000000001E-2</v>
      </c>
      <c r="BV131" s="70">
        <v>7.9000000000000001E-2</v>
      </c>
      <c r="BW131" s="70">
        <v>7.9000000000000001E-2</v>
      </c>
      <c r="BX131" s="70">
        <v>7.9000000000000001E-2</v>
      </c>
      <c r="BY131" s="70">
        <v>7.9000000000000001E-2</v>
      </c>
      <c r="BZ131" s="70">
        <v>7.9000000000000001E-2</v>
      </c>
      <c r="CA131" s="70">
        <v>7.9000000000000001E-2</v>
      </c>
      <c r="CB131" s="70">
        <v>7.9000000000000001E-2</v>
      </c>
      <c r="CC131" s="70">
        <v>7.9000000000000001E-2</v>
      </c>
      <c r="CD131" s="70">
        <v>7.9000000000000001E-2</v>
      </c>
      <c r="CE131" s="70">
        <v>7.9000000000000001E-2</v>
      </c>
      <c r="CF131" s="70">
        <v>7.9000000000000001E-2</v>
      </c>
      <c r="CG131" s="70">
        <v>7.9000000000000001E-2</v>
      </c>
      <c r="CH131" s="70">
        <v>7.9000000000000001E-2</v>
      </c>
      <c r="CI131" s="70">
        <v>7.9000000000000001E-2</v>
      </c>
      <c r="CJ131" s="70">
        <v>7.9000000000000001E-2</v>
      </c>
      <c r="CK131" s="70">
        <v>7.9000000000000001E-2</v>
      </c>
      <c r="CL131" s="70">
        <v>7.9000000000000001E-2</v>
      </c>
      <c r="CM131" s="70">
        <v>7.9000000000000001E-2</v>
      </c>
      <c r="CN131" s="70">
        <v>7.9000000000000001E-2</v>
      </c>
      <c r="CO131" s="70">
        <v>7.9000000000000001E-2</v>
      </c>
      <c r="CP131" s="70">
        <v>7.9000000000000001E-2</v>
      </c>
      <c r="CQ131" s="70">
        <v>7.9000000000000001E-2</v>
      </c>
      <c r="CR131" s="70">
        <v>7.9000000000000001E-2</v>
      </c>
      <c r="CS131" s="70">
        <v>7.9000000000000001E-2</v>
      </c>
      <c r="CT131" s="70">
        <v>7.9000000000000001E-2</v>
      </c>
      <c r="CU131" s="70">
        <v>7.9000000000000001E-2</v>
      </c>
      <c r="CV131" s="70">
        <v>7.9000000000000001E-2</v>
      </c>
      <c r="CW131" s="70">
        <v>7.9000000000000001E-2</v>
      </c>
      <c r="CX131" s="70">
        <v>7.9000000000000001E-2</v>
      </c>
      <c r="CY131" s="70">
        <v>7.9000000000000001E-2</v>
      </c>
      <c r="CZ131" s="70">
        <v>7.9000000000000001E-2</v>
      </c>
      <c r="DA131" s="70">
        <v>7.9000000000000001E-2</v>
      </c>
      <c r="DB131" s="70">
        <v>7.9000000000000001E-2</v>
      </c>
      <c r="DC131" s="70">
        <v>7.9000000000000001E-2</v>
      </c>
      <c r="DD131" s="70">
        <v>7.9000000000000001E-2</v>
      </c>
      <c r="DE131" s="70">
        <v>7.9000000000000001E-2</v>
      </c>
      <c r="DF131" s="70">
        <v>7.9000000000000001E-2</v>
      </c>
      <c r="DG131" s="70">
        <v>7.9000000000000001E-2</v>
      </c>
      <c r="DH131" s="70">
        <v>7.9000000000000001E-2</v>
      </c>
      <c r="DI131" s="70">
        <v>7.9000000000000001E-2</v>
      </c>
      <c r="DJ131" s="70">
        <v>7.9000000000000001E-2</v>
      </c>
      <c r="DK131" s="70">
        <v>7.9000000000000001E-2</v>
      </c>
      <c r="DL131" s="70">
        <v>7.9000000000000001E-2</v>
      </c>
      <c r="DM131" s="70">
        <v>7.9000000000000001E-2</v>
      </c>
      <c r="DN131" s="70">
        <v>7.9000000000000001E-2</v>
      </c>
      <c r="DO131" s="70">
        <v>7.9000000000000001E-2</v>
      </c>
      <c r="DP131" s="70">
        <v>7.9000000000000001E-2</v>
      </c>
      <c r="DQ131" s="70">
        <v>7.9000000000000001E-2</v>
      </c>
      <c r="DR131" s="70">
        <v>7.9000000000000001E-2</v>
      </c>
      <c r="DS131" s="70">
        <v>7.9000000000000001E-2</v>
      </c>
      <c r="DT131" s="70">
        <v>7.9000000000000001E-2</v>
      </c>
      <c r="DU131" s="70">
        <v>7.9000000000000001E-2</v>
      </c>
      <c r="DV131" s="70">
        <v>7.9000000000000001E-2</v>
      </c>
      <c r="DW131" s="70">
        <v>7.9000000000000001E-2</v>
      </c>
      <c r="DX131" s="70">
        <v>7.9000000000000001E-2</v>
      </c>
      <c r="DY131" s="70">
        <v>7.9000000000000001E-2</v>
      </c>
      <c r="DZ131" s="70">
        <v>7.9000000000000001E-2</v>
      </c>
      <c r="EA131" s="70">
        <v>7.9000000000000001E-2</v>
      </c>
      <c r="EB131" s="70">
        <v>7.9000000000000001E-2</v>
      </c>
      <c r="EC131" s="70">
        <v>7.9000000000000001E-2</v>
      </c>
      <c r="ED131" s="70">
        <v>7.9000000000000001E-2</v>
      </c>
      <c r="EE131" s="70">
        <v>7.9000000000000001E-2</v>
      </c>
      <c r="EF131" s="70">
        <v>7.9000000000000001E-2</v>
      </c>
      <c r="EG131" s="70">
        <v>7.9000000000000001E-2</v>
      </c>
      <c r="EH131" s="70">
        <v>7.9000000000000001E-2</v>
      </c>
      <c r="EI131" s="70">
        <v>7.9000000000000001E-2</v>
      </c>
      <c r="EJ131" s="70">
        <v>7.9000000000000001E-2</v>
      </c>
      <c r="EK131" s="70">
        <v>7.9000000000000001E-2</v>
      </c>
      <c r="EL131" s="70">
        <v>7.9000000000000001E-2</v>
      </c>
      <c r="EM131" s="70">
        <v>7.9000000000000001E-2</v>
      </c>
      <c r="EN131" s="70">
        <v>7.9000000000000001E-2</v>
      </c>
      <c r="EO131" s="70">
        <v>7.9000000000000001E-2</v>
      </c>
      <c r="EP131" s="70"/>
      <c r="EQ131" s="71">
        <f t="shared" ref="EQ131:FB132" si="197">IF(EQ89,EQ35/EQ89,"")</f>
        <v>7.9000000000000001E-2</v>
      </c>
      <c r="ER131" s="71">
        <f t="shared" si="197"/>
        <v>7.9000000000000001E-2</v>
      </c>
      <c r="ES131" s="71">
        <f t="shared" si="197"/>
        <v>7.8999999999999973E-2</v>
      </c>
      <c r="ET131" s="71">
        <f t="shared" si="197"/>
        <v>7.8999999999999959E-2</v>
      </c>
      <c r="EU131" s="71">
        <f t="shared" si="197"/>
        <v>7.9000000000000001E-2</v>
      </c>
      <c r="EV131" s="71" t="str">
        <f t="shared" si="197"/>
        <v/>
      </c>
      <c r="EW131" s="71" t="str">
        <f t="shared" si="197"/>
        <v/>
      </c>
      <c r="EX131" s="71" t="str">
        <f t="shared" si="197"/>
        <v/>
      </c>
      <c r="EY131" s="71" t="str">
        <f t="shared" si="197"/>
        <v/>
      </c>
      <c r="EZ131" s="71" t="str">
        <f t="shared" si="197"/>
        <v/>
      </c>
      <c r="FA131" s="71" t="str">
        <f t="shared" si="197"/>
        <v/>
      </c>
      <c r="FB131" s="71" t="str">
        <f t="shared" si="197"/>
        <v/>
      </c>
      <c r="FD131" s="9"/>
      <c r="FE131" s="9"/>
      <c r="FQ131" s="9"/>
    </row>
    <row r="132" spans="1:173">
      <c r="A132" s="26" t="s">
        <v>39</v>
      </c>
      <c r="B132" s="70">
        <v>5.2900000000000003E-2</v>
      </c>
      <c r="C132" s="70">
        <v>5.2900000000000003E-2</v>
      </c>
      <c r="D132" s="70">
        <v>5.2900000000000003E-2</v>
      </c>
      <c r="E132" s="70">
        <v>5.2900000000000003E-2</v>
      </c>
      <c r="F132" s="70">
        <v>5.2900000000000003E-2</v>
      </c>
      <c r="G132" s="70">
        <v>5.2900000000000003E-2</v>
      </c>
      <c r="H132" s="70">
        <v>5.2900000000000003E-2</v>
      </c>
      <c r="I132" s="70">
        <v>5.2900000000000003E-2</v>
      </c>
      <c r="J132" s="70">
        <v>5.2900000000000003E-2</v>
      </c>
      <c r="K132" s="70">
        <v>5.2900000000000003E-2</v>
      </c>
      <c r="L132" s="70">
        <v>5.2900000000000003E-2</v>
      </c>
      <c r="M132" s="70">
        <v>5.2900000000000003E-2</v>
      </c>
      <c r="N132" s="70">
        <v>5.2900000000000003E-2</v>
      </c>
      <c r="O132" s="70">
        <v>5.2900000000000003E-2</v>
      </c>
      <c r="P132" s="70">
        <v>5.2900000000000003E-2</v>
      </c>
      <c r="Q132" s="70">
        <v>5.2900000000000003E-2</v>
      </c>
      <c r="R132" s="70">
        <v>5.2900000000000003E-2</v>
      </c>
      <c r="S132" s="70">
        <v>5.2900000000000003E-2</v>
      </c>
      <c r="T132" s="70">
        <v>5.2900000000000003E-2</v>
      </c>
      <c r="U132" s="70">
        <v>5.2900000000000003E-2</v>
      </c>
      <c r="V132" s="70">
        <v>5.2900000000000003E-2</v>
      </c>
      <c r="W132" s="70">
        <v>5.2900000000000003E-2</v>
      </c>
      <c r="X132" s="70">
        <v>5.2900000000000003E-2</v>
      </c>
      <c r="Y132" s="70">
        <v>5.2900000000000003E-2</v>
      </c>
      <c r="Z132" s="70">
        <v>5.2900000000000003E-2</v>
      </c>
      <c r="AA132" s="70">
        <v>5.2900000000000003E-2</v>
      </c>
      <c r="AB132" s="70">
        <v>5.2900000000000003E-2</v>
      </c>
      <c r="AC132" s="70">
        <v>5.2900000000000003E-2</v>
      </c>
      <c r="AD132" s="70">
        <v>5.2900000000000003E-2</v>
      </c>
      <c r="AE132" s="70">
        <v>5.2900000000000003E-2</v>
      </c>
      <c r="AF132" s="70">
        <v>5.2900000000000003E-2</v>
      </c>
      <c r="AG132" s="70">
        <v>5.2900000000000003E-2</v>
      </c>
      <c r="AH132" s="70">
        <v>5.2900000000000003E-2</v>
      </c>
      <c r="AI132" s="70">
        <v>5.2900000000000003E-2</v>
      </c>
      <c r="AJ132" s="70">
        <v>5.2900000000000003E-2</v>
      </c>
      <c r="AK132" s="70">
        <v>5.2900000000000003E-2</v>
      </c>
      <c r="AL132" s="70">
        <v>5.2900000000000003E-2</v>
      </c>
      <c r="AM132" s="70">
        <v>5.2900000000000003E-2</v>
      </c>
      <c r="AN132" s="70">
        <v>5.2900000000000003E-2</v>
      </c>
      <c r="AO132" s="70">
        <v>5.2900000000000003E-2</v>
      </c>
      <c r="AP132" s="70">
        <v>5.2900000000000003E-2</v>
      </c>
      <c r="AQ132" s="70">
        <v>5.2900000000000003E-2</v>
      </c>
      <c r="AR132" s="70">
        <v>5.2900000000000003E-2</v>
      </c>
      <c r="AS132" s="70">
        <v>5.2900000000000003E-2</v>
      </c>
      <c r="AT132" s="70">
        <v>5.2900000000000003E-2</v>
      </c>
      <c r="AU132" s="70">
        <v>5.2900000000000003E-2</v>
      </c>
      <c r="AV132" s="70">
        <v>5.2900000000000003E-2</v>
      </c>
      <c r="AW132" s="70">
        <v>5.2900000000000003E-2</v>
      </c>
      <c r="AX132" s="70">
        <v>5.2900000000000003E-2</v>
      </c>
      <c r="AY132" s="70">
        <v>5.2900000000000003E-2</v>
      </c>
      <c r="AZ132" s="70">
        <v>5.2900000000000003E-2</v>
      </c>
      <c r="BA132" s="70">
        <v>5.2900000000000003E-2</v>
      </c>
      <c r="BB132" s="70">
        <v>5.2900000000000003E-2</v>
      </c>
      <c r="BC132" s="70">
        <v>5.2900000000000003E-2</v>
      </c>
      <c r="BD132" s="70">
        <v>5.2900000000000003E-2</v>
      </c>
      <c r="BE132" s="70">
        <v>5.2900000000000003E-2</v>
      </c>
      <c r="BF132" s="70">
        <v>5.2900000000000003E-2</v>
      </c>
      <c r="BG132" s="70">
        <v>5.2900000000000003E-2</v>
      </c>
      <c r="BH132" s="70">
        <v>5.2900000000000003E-2</v>
      </c>
      <c r="BI132" s="70">
        <v>5.2900000000000003E-2</v>
      </c>
      <c r="BJ132" s="70">
        <v>5.2900000000000003E-2</v>
      </c>
      <c r="BK132" s="70">
        <v>5.2900000000000003E-2</v>
      </c>
      <c r="BL132" s="70">
        <v>5.2900000000000003E-2</v>
      </c>
      <c r="BM132" s="70">
        <v>5.2900000000000003E-2</v>
      </c>
      <c r="BN132" s="70">
        <v>5.2900000000000003E-2</v>
      </c>
      <c r="BO132" s="70">
        <v>5.2900000000000003E-2</v>
      </c>
      <c r="BP132" s="70">
        <v>5.2900000000000003E-2</v>
      </c>
      <c r="BQ132" s="70">
        <v>5.2900000000000003E-2</v>
      </c>
      <c r="BR132" s="70">
        <v>5.2900000000000003E-2</v>
      </c>
      <c r="BS132" s="70">
        <v>5.2900000000000003E-2</v>
      </c>
      <c r="BT132" s="70">
        <v>5.2900000000000003E-2</v>
      </c>
      <c r="BU132" s="70">
        <v>5.2900000000000003E-2</v>
      </c>
      <c r="BV132" s="70">
        <v>5.2900000000000003E-2</v>
      </c>
      <c r="BW132" s="70">
        <v>5.2900000000000003E-2</v>
      </c>
      <c r="BX132" s="70">
        <v>5.2900000000000003E-2</v>
      </c>
      <c r="BY132" s="70">
        <v>5.2900000000000003E-2</v>
      </c>
      <c r="BZ132" s="70">
        <v>5.2900000000000003E-2</v>
      </c>
      <c r="CA132" s="70">
        <v>5.2900000000000003E-2</v>
      </c>
      <c r="CB132" s="70">
        <v>5.2900000000000003E-2</v>
      </c>
      <c r="CC132" s="70">
        <v>5.2900000000000003E-2</v>
      </c>
      <c r="CD132" s="70">
        <v>5.2900000000000003E-2</v>
      </c>
      <c r="CE132" s="70">
        <v>5.2900000000000003E-2</v>
      </c>
      <c r="CF132" s="70">
        <v>5.2900000000000003E-2</v>
      </c>
      <c r="CG132" s="70">
        <v>5.2900000000000003E-2</v>
      </c>
      <c r="CH132" s="70">
        <v>5.2900000000000003E-2</v>
      </c>
      <c r="CI132" s="70">
        <v>5.2900000000000003E-2</v>
      </c>
      <c r="CJ132" s="70">
        <v>5.2900000000000003E-2</v>
      </c>
      <c r="CK132" s="70">
        <v>5.2900000000000003E-2</v>
      </c>
      <c r="CL132" s="70">
        <v>5.2900000000000003E-2</v>
      </c>
      <c r="CM132" s="70">
        <v>5.2900000000000003E-2</v>
      </c>
      <c r="CN132" s="70">
        <v>5.2900000000000003E-2</v>
      </c>
      <c r="CO132" s="70">
        <v>5.2900000000000003E-2</v>
      </c>
      <c r="CP132" s="70">
        <v>5.2900000000000003E-2</v>
      </c>
      <c r="CQ132" s="70">
        <v>5.2900000000000003E-2</v>
      </c>
      <c r="CR132" s="70">
        <v>5.2900000000000003E-2</v>
      </c>
      <c r="CS132" s="70">
        <v>5.2900000000000003E-2</v>
      </c>
      <c r="CT132" s="70">
        <v>5.2900000000000003E-2</v>
      </c>
      <c r="CU132" s="70">
        <v>5.2900000000000003E-2</v>
      </c>
      <c r="CV132" s="70">
        <v>5.2900000000000003E-2</v>
      </c>
      <c r="CW132" s="70">
        <v>5.2900000000000003E-2</v>
      </c>
      <c r="CX132" s="70">
        <v>5.2900000000000003E-2</v>
      </c>
      <c r="CY132" s="70">
        <v>5.2900000000000003E-2</v>
      </c>
      <c r="CZ132" s="70">
        <v>5.2900000000000003E-2</v>
      </c>
      <c r="DA132" s="70">
        <v>5.2900000000000003E-2</v>
      </c>
      <c r="DB132" s="70">
        <v>5.2900000000000003E-2</v>
      </c>
      <c r="DC132" s="70">
        <v>5.2900000000000003E-2</v>
      </c>
      <c r="DD132" s="70">
        <v>5.2900000000000003E-2</v>
      </c>
      <c r="DE132" s="70">
        <v>5.2900000000000003E-2</v>
      </c>
      <c r="DF132" s="70">
        <v>5.2900000000000003E-2</v>
      </c>
      <c r="DG132" s="70">
        <v>5.2900000000000003E-2</v>
      </c>
      <c r="DH132" s="70">
        <v>5.2900000000000003E-2</v>
      </c>
      <c r="DI132" s="70">
        <v>5.2900000000000003E-2</v>
      </c>
      <c r="DJ132" s="70">
        <v>5.2900000000000003E-2</v>
      </c>
      <c r="DK132" s="70">
        <v>5.2900000000000003E-2</v>
      </c>
      <c r="DL132" s="70">
        <v>5.2900000000000003E-2</v>
      </c>
      <c r="DM132" s="70">
        <v>5.2900000000000003E-2</v>
      </c>
      <c r="DN132" s="70">
        <v>5.2900000000000003E-2</v>
      </c>
      <c r="DO132" s="70">
        <v>5.2900000000000003E-2</v>
      </c>
      <c r="DP132" s="70">
        <v>5.2900000000000003E-2</v>
      </c>
      <c r="DQ132" s="70">
        <v>5.2900000000000003E-2</v>
      </c>
      <c r="DR132" s="70">
        <v>5.2900000000000003E-2</v>
      </c>
      <c r="DS132" s="70">
        <v>5.2900000000000003E-2</v>
      </c>
      <c r="DT132" s="70">
        <v>5.2900000000000003E-2</v>
      </c>
      <c r="DU132" s="70">
        <v>5.2900000000000003E-2</v>
      </c>
      <c r="DV132" s="70">
        <v>5.2900000000000003E-2</v>
      </c>
      <c r="DW132" s="70">
        <v>5.2900000000000003E-2</v>
      </c>
      <c r="DX132" s="70">
        <v>5.2900000000000003E-2</v>
      </c>
      <c r="DY132" s="70">
        <v>5.2900000000000003E-2</v>
      </c>
      <c r="DZ132" s="70">
        <v>5.2900000000000003E-2</v>
      </c>
      <c r="EA132" s="70">
        <v>5.2900000000000003E-2</v>
      </c>
      <c r="EB132" s="70">
        <v>5.2900000000000003E-2</v>
      </c>
      <c r="EC132" s="70">
        <v>5.2900000000000003E-2</v>
      </c>
      <c r="ED132" s="70">
        <v>5.2900000000000003E-2</v>
      </c>
      <c r="EE132" s="70">
        <v>5.2900000000000003E-2</v>
      </c>
      <c r="EF132" s="70">
        <v>5.2900000000000003E-2</v>
      </c>
      <c r="EG132" s="70">
        <v>5.2900000000000003E-2</v>
      </c>
      <c r="EH132" s="70">
        <v>5.2900000000000003E-2</v>
      </c>
      <c r="EI132" s="70">
        <v>5.2900000000000003E-2</v>
      </c>
      <c r="EJ132" s="70">
        <v>5.2900000000000003E-2</v>
      </c>
      <c r="EK132" s="70">
        <v>5.2900000000000003E-2</v>
      </c>
      <c r="EL132" s="70">
        <v>5.2900000000000003E-2</v>
      </c>
      <c r="EM132" s="70">
        <v>5.2900000000000003E-2</v>
      </c>
      <c r="EN132" s="70">
        <v>5.2900000000000003E-2</v>
      </c>
      <c r="EO132" s="70">
        <v>5.2900000000000003E-2</v>
      </c>
      <c r="EP132" s="70"/>
      <c r="EQ132" s="71">
        <f t="shared" si="197"/>
        <v>7.0430530199883837E-2</v>
      </c>
      <c r="ER132" s="71" t="str">
        <f t="shared" si="197"/>
        <v/>
      </c>
      <c r="ES132" s="71" t="str">
        <f t="shared" si="197"/>
        <v/>
      </c>
      <c r="ET132" s="71" t="str">
        <f t="shared" si="197"/>
        <v/>
      </c>
      <c r="EU132" s="71" t="str">
        <f t="shared" si="197"/>
        <v/>
      </c>
      <c r="EV132" s="71" t="str">
        <f t="shared" si="197"/>
        <v/>
      </c>
      <c r="EW132" s="71" t="str">
        <f t="shared" si="197"/>
        <v/>
      </c>
      <c r="EX132" s="71" t="str">
        <f t="shared" si="197"/>
        <v/>
      </c>
      <c r="EY132" s="71" t="str">
        <f t="shared" si="197"/>
        <v/>
      </c>
      <c r="EZ132" s="71" t="str">
        <f t="shared" si="197"/>
        <v/>
      </c>
      <c r="FA132" s="71" t="str">
        <f t="shared" si="197"/>
        <v/>
      </c>
      <c r="FB132" s="71" t="str">
        <f t="shared" si="197"/>
        <v/>
      </c>
      <c r="FD132" s="9"/>
      <c r="FE132" s="9"/>
      <c r="FQ132" s="9"/>
    </row>
    <row r="133" spans="1:173" ht="13.5" thickBot="1">
      <c r="A133" s="30" t="s">
        <v>30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79"/>
      <c r="ER133" s="79"/>
      <c r="ES133" s="79"/>
      <c r="ET133" s="79"/>
      <c r="EU133" s="79"/>
      <c r="EV133" s="79"/>
      <c r="EW133" s="79"/>
      <c r="EX133" s="79"/>
      <c r="EY133" s="79"/>
      <c r="EZ133" s="79"/>
      <c r="FA133" s="79"/>
      <c r="FB133" s="79"/>
      <c r="FD133" s="9"/>
      <c r="FE133" s="9"/>
      <c r="FQ133" s="9"/>
    </row>
    <row r="134" spans="1:173" ht="13.5" thickTop="1">
      <c r="A134" s="26"/>
      <c r="B134" s="2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27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27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D134" s="9"/>
      <c r="FE134" s="9"/>
      <c r="FQ134" s="9"/>
    </row>
    <row r="135" spans="1:173">
      <c r="A135" s="36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D135" s="9"/>
      <c r="FE135" s="9"/>
      <c r="FQ135" s="9"/>
    </row>
    <row r="136" spans="1:173" ht="13.5" thickBot="1">
      <c r="A136" s="30" t="s">
        <v>40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80">
        <f t="shared" ref="EQ136:EX136" si="198">EQ53/EQ98</f>
        <v>6.4431133377620048E-2</v>
      </c>
      <c r="ER136" s="80">
        <f t="shared" si="198"/>
        <v>6.8766239151654418E-2</v>
      </c>
      <c r="ES136" s="80">
        <f t="shared" si="198"/>
        <v>6.0027829428763044E-2</v>
      </c>
      <c r="ET136" s="80">
        <f t="shared" si="198"/>
        <v>6.5694876216675899E-2</v>
      </c>
      <c r="EU136" s="80">
        <f t="shared" si="198"/>
        <v>6.2772467541741248E-2</v>
      </c>
      <c r="EV136" s="80">
        <f t="shared" si="198"/>
        <v>6.2267890351166769E-2</v>
      </c>
      <c r="EW136" s="80">
        <f t="shared" si="198"/>
        <v>5.9219003914477895E-2</v>
      </c>
      <c r="EX136" s="80">
        <f t="shared" si="198"/>
        <v>5.8997738038597612E-2</v>
      </c>
      <c r="EY136" s="80">
        <f>EY53/EY98</f>
        <v>5.8534205910208581E-2</v>
      </c>
      <c r="EZ136" s="80">
        <f>EZ53/EZ98</f>
        <v>5.7318189661174718E-2</v>
      </c>
      <c r="FA136" s="80">
        <f>FA53/FA98</f>
        <v>5.3723082190463387E-2</v>
      </c>
      <c r="FB136" s="80">
        <f>FB53/FB98</f>
        <v>5.0522810471586493E-2</v>
      </c>
      <c r="FD136" s="9"/>
      <c r="FE136" s="9"/>
      <c r="FQ136" s="9"/>
    </row>
    <row r="137" spans="1:173" ht="13.5" thickTop="1"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81"/>
      <c r="ER137" s="81"/>
      <c r="FD137" s="9"/>
      <c r="FE137" s="9"/>
      <c r="FQ137" s="9"/>
    </row>
    <row r="138" spans="1:173"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81"/>
      <c r="ER138" s="81"/>
      <c r="FD138" s="9"/>
      <c r="FE138" s="9"/>
      <c r="FQ138" s="9"/>
    </row>
    <row r="139" spans="1:173"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81"/>
      <c r="ER139" s="81"/>
      <c r="FD139" s="9"/>
      <c r="FE139" s="9"/>
      <c r="FQ139" s="9"/>
    </row>
    <row r="140" spans="1:173"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81"/>
      <c r="ER140" s="81"/>
      <c r="FD140" s="9"/>
      <c r="FE140" s="9"/>
      <c r="FQ140" s="9"/>
    </row>
    <row r="141" spans="1:173">
      <c r="A141" s="17" t="s">
        <v>80</v>
      </c>
      <c r="B141" s="12">
        <v>39736</v>
      </c>
      <c r="C141" s="12">
        <v>39767</v>
      </c>
      <c r="D141" s="12">
        <v>39797</v>
      </c>
      <c r="E141" s="12">
        <v>39828</v>
      </c>
      <c r="F141" s="12">
        <v>39859</v>
      </c>
      <c r="G141" s="12">
        <v>39887</v>
      </c>
      <c r="H141" s="12">
        <v>39918</v>
      </c>
      <c r="I141" s="12">
        <v>39948</v>
      </c>
      <c r="J141" s="12">
        <v>39979</v>
      </c>
      <c r="K141" s="12">
        <v>40009</v>
      </c>
      <c r="L141" s="12">
        <v>40040</v>
      </c>
      <c r="M141" s="12">
        <v>40071</v>
      </c>
      <c r="N141" s="12">
        <f t="shared" ref="N141:BY141" si="199">+B141+365</f>
        <v>40101</v>
      </c>
      <c r="O141" s="12">
        <f t="shared" si="199"/>
        <v>40132</v>
      </c>
      <c r="P141" s="12">
        <f t="shared" si="199"/>
        <v>40162</v>
      </c>
      <c r="Q141" s="12">
        <f t="shared" si="199"/>
        <v>40193</v>
      </c>
      <c r="R141" s="12">
        <f t="shared" si="199"/>
        <v>40224</v>
      </c>
      <c r="S141" s="12">
        <f t="shared" si="199"/>
        <v>40252</v>
      </c>
      <c r="T141" s="12">
        <f t="shared" si="199"/>
        <v>40283</v>
      </c>
      <c r="U141" s="12">
        <f t="shared" si="199"/>
        <v>40313</v>
      </c>
      <c r="V141" s="12">
        <f t="shared" si="199"/>
        <v>40344</v>
      </c>
      <c r="W141" s="12">
        <f t="shared" si="199"/>
        <v>40374</v>
      </c>
      <c r="X141" s="12">
        <f t="shared" si="199"/>
        <v>40405</v>
      </c>
      <c r="Y141" s="12">
        <f t="shared" si="199"/>
        <v>40436</v>
      </c>
      <c r="Z141" s="12">
        <f t="shared" si="199"/>
        <v>40466</v>
      </c>
      <c r="AA141" s="12">
        <f t="shared" si="199"/>
        <v>40497</v>
      </c>
      <c r="AB141" s="12">
        <f t="shared" si="199"/>
        <v>40527</v>
      </c>
      <c r="AC141" s="12">
        <f t="shared" si="199"/>
        <v>40558</v>
      </c>
      <c r="AD141" s="12">
        <f t="shared" si="199"/>
        <v>40589</v>
      </c>
      <c r="AE141" s="12">
        <f t="shared" si="199"/>
        <v>40617</v>
      </c>
      <c r="AF141" s="12">
        <f t="shared" si="199"/>
        <v>40648</v>
      </c>
      <c r="AG141" s="12">
        <f t="shared" si="199"/>
        <v>40678</v>
      </c>
      <c r="AH141" s="12">
        <f t="shared" si="199"/>
        <v>40709</v>
      </c>
      <c r="AI141" s="12">
        <f t="shared" si="199"/>
        <v>40739</v>
      </c>
      <c r="AJ141" s="12">
        <f t="shared" si="199"/>
        <v>40770</v>
      </c>
      <c r="AK141" s="12">
        <f t="shared" si="199"/>
        <v>40801</v>
      </c>
      <c r="AL141" s="12">
        <f t="shared" si="199"/>
        <v>40831</v>
      </c>
      <c r="AM141" s="12">
        <f t="shared" si="199"/>
        <v>40862</v>
      </c>
      <c r="AN141" s="12">
        <f t="shared" si="199"/>
        <v>40892</v>
      </c>
      <c r="AO141" s="12">
        <f t="shared" si="199"/>
        <v>40923</v>
      </c>
      <c r="AP141" s="12">
        <f t="shared" si="199"/>
        <v>40954</v>
      </c>
      <c r="AQ141" s="12">
        <f t="shared" si="199"/>
        <v>40982</v>
      </c>
      <c r="AR141" s="12">
        <f t="shared" si="199"/>
        <v>41013</v>
      </c>
      <c r="AS141" s="12">
        <f t="shared" si="199"/>
        <v>41043</v>
      </c>
      <c r="AT141" s="12">
        <f t="shared" si="199"/>
        <v>41074</v>
      </c>
      <c r="AU141" s="12">
        <f t="shared" si="199"/>
        <v>41104</v>
      </c>
      <c r="AV141" s="12">
        <f t="shared" si="199"/>
        <v>41135</v>
      </c>
      <c r="AW141" s="12">
        <f t="shared" si="199"/>
        <v>41166</v>
      </c>
      <c r="AX141" s="12">
        <f t="shared" si="199"/>
        <v>41196</v>
      </c>
      <c r="AY141" s="12">
        <f t="shared" si="199"/>
        <v>41227</v>
      </c>
      <c r="AZ141" s="12">
        <f t="shared" si="199"/>
        <v>41257</v>
      </c>
      <c r="BA141" s="12">
        <f t="shared" si="199"/>
        <v>41288</v>
      </c>
      <c r="BB141" s="12">
        <f t="shared" si="199"/>
        <v>41319</v>
      </c>
      <c r="BC141" s="12">
        <f t="shared" si="199"/>
        <v>41347</v>
      </c>
      <c r="BD141" s="12">
        <f t="shared" si="199"/>
        <v>41378</v>
      </c>
      <c r="BE141" s="12">
        <f t="shared" si="199"/>
        <v>41408</v>
      </c>
      <c r="BF141" s="12">
        <f t="shared" si="199"/>
        <v>41439</v>
      </c>
      <c r="BG141" s="12">
        <f t="shared" si="199"/>
        <v>41469</v>
      </c>
      <c r="BH141" s="12">
        <f t="shared" si="199"/>
        <v>41500</v>
      </c>
      <c r="BI141" s="12">
        <f t="shared" si="199"/>
        <v>41531</v>
      </c>
      <c r="BJ141" s="12">
        <f t="shared" si="199"/>
        <v>41561</v>
      </c>
      <c r="BK141" s="12">
        <f t="shared" si="199"/>
        <v>41592</v>
      </c>
      <c r="BL141" s="12">
        <f t="shared" si="199"/>
        <v>41622</v>
      </c>
      <c r="BM141" s="12">
        <f t="shared" si="199"/>
        <v>41653</v>
      </c>
      <c r="BN141" s="12">
        <f t="shared" si="199"/>
        <v>41684</v>
      </c>
      <c r="BO141" s="12">
        <f t="shared" si="199"/>
        <v>41712</v>
      </c>
      <c r="BP141" s="12">
        <f t="shared" si="199"/>
        <v>41743</v>
      </c>
      <c r="BQ141" s="12">
        <f t="shared" si="199"/>
        <v>41773</v>
      </c>
      <c r="BR141" s="12">
        <f t="shared" si="199"/>
        <v>41804</v>
      </c>
      <c r="BS141" s="12">
        <f t="shared" si="199"/>
        <v>41834</v>
      </c>
      <c r="BT141" s="12">
        <f t="shared" si="199"/>
        <v>41865</v>
      </c>
      <c r="BU141" s="12">
        <f t="shared" si="199"/>
        <v>41896</v>
      </c>
      <c r="BV141" s="12">
        <f t="shared" si="199"/>
        <v>41926</v>
      </c>
      <c r="BW141" s="12">
        <f t="shared" si="199"/>
        <v>41957</v>
      </c>
      <c r="BX141" s="12">
        <f t="shared" si="199"/>
        <v>41987</v>
      </c>
      <c r="BY141" s="12">
        <f t="shared" si="199"/>
        <v>42018</v>
      </c>
      <c r="BZ141" s="12">
        <f t="shared" ref="BZ141:EK141" si="200">+BN141+365</f>
        <v>42049</v>
      </c>
      <c r="CA141" s="12">
        <f t="shared" si="200"/>
        <v>42077</v>
      </c>
      <c r="CB141" s="12">
        <f t="shared" si="200"/>
        <v>42108</v>
      </c>
      <c r="CC141" s="12">
        <f t="shared" si="200"/>
        <v>42138</v>
      </c>
      <c r="CD141" s="12">
        <f t="shared" si="200"/>
        <v>42169</v>
      </c>
      <c r="CE141" s="12">
        <f t="shared" si="200"/>
        <v>42199</v>
      </c>
      <c r="CF141" s="12">
        <f t="shared" si="200"/>
        <v>42230</v>
      </c>
      <c r="CG141" s="12">
        <f t="shared" si="200"/>
        <v>42261</v>
      </c>
      <c r="CH141" s="12">
        <f t="shared" si="200"/>
        <v>42291</v>
      </c>
      <c r="CI141" s="12">
        <f t="shared" si="200"/>
        <v>42322</v>
      </c>
      <c r="CJ141" s="12">
        <f t="shared" si="200"/>
        <v>42352</v>
      </c>
      <c r="CK141" s="12">
        <f t="shared" si="200"/>
        <v>42383</v>
      </c>
      <c r="CL141" s="12">
        <f t="shared" si="200"/>
        <v>42414</v>
      </c>
      <c r="CM141" s="12">
        <f t="shared" si="200"/>
        <v>42442</v>
      </c>
      <c r="CN141" s="12">
        <f t="shared" si="200"/>
        <v>42473</v>
      </c>
      <c r="CO141" s="12">
        <f t="shared" si="200"/>
        <v>42503</v>
      </c>
      <c r="CP141" s="12">
        <f t="shared" si="200"/>
        <v>42534</v>
      </c>
      <c r="CQ141" s="12">
        <f t="shared" si="200"/>
        <v>42564</v>
      </c>
      <c r="CR141" s="12">
        <f t="shared" si="200"/>
        <v>42595</v>
      </c>
      <c r="CS141" s="12">
        <f t="shared" si="200"/>
        <v>42626</v>
      </c>
      <c r="CT141" s="12">
        <f t="shared" si="200"/>
        <v>42656</v>
      </c>
      <c r="CU141" s="12">
        <f t="shared" si="200"/>
        <v>42687</v>
      </c>
      <c r="CV141" s="12">
        <f t="shared" si="200"/>
        <v>42717</v>
      </c>
      <c r="CW141" s="12">
        <f t="shared" si="200"/>
        <v>42748</v>
      </c>
      <c r="CX141" s="12">
        <f t="shared" si="200"/>
        <v>42779</v>
      </c>
      <c r="CY141" s="12">
        <f t="shared" si="200"/>
        <v>42807</v>
      </c>
      <c r="CZ141" s="12">
        <f t="shared" si="200"/>
        <v>42838</v>
      </c>
      <c r="DA141" s="12">
        <f t="shared" si="200"/>
        <v>42868</v>
      </c>
      <c r="DB141" s="12">
        <f t="shared" si="200"/>
        <v>42899</v>
      </c>
      <c r="DC141" s="12">
        <f t="shared" si="200"/>
        <v>42929</v>
      </c>
      <c r="DD141" s="12">
        <f t="shared" si="200"/>
        <v>42960</v>
      </c>
      <c r="DE141" s="12">
        <f t="shared" si="200"/>
        <v>42991</v>
      </c>
      <c r="DF141" s="12">
        <f t="shared" si="200"/>
        <v>43021</v>
      </c>
      <c r="DG141" s="12">
        <f t="shared" si="200"/>
        <v>43052</v>
      </c>
      <c r="DH141" s="12">
        <f t="shared" si="200"/>
        <v>43082</v>
      </c>
      <c r="DI141" s="12">
        <f t="shared" si="200"/>
        <v>43113</v>
      </c>
      <c r="DJ141" s="12">
        <f t="shared" si="200"/>
        <v>43144</v>
      </c>
      <c r="DK141" s="12">
        <f t="shared" si="200"/>
        <v>43172</v>
      </c>
      <c r="DL141" s="12">
        <f t="shared" si="200"/>
        <v>43203</v>
      </c>
      <c r="DM141" s="12">
        <f t="shared" si="200"/>
        <v>43233</v>
      </c>
      <c r="DN141" s="12">
        <f t="shared" si="200"/>
        <v>43264</v>
      </c>
      <c r="DO141" s="12">
        <f t="shared" si="200"/>
        <v>43294</v>
      </c>
      <c r="DP141" s="12">
        <f t="shared" si="200"/>
        <v>43325</v>
      </c>
      <c r="DQ141" s="12">
        <f t="shared" si="200"/>
        <v>43356</v>
      </c>
      <c r="DR141" s="12">
        <f t="shared" si="200"/>
        <v>43386</v>
      </c>
      <c r="DS141" s="12">
        <f t="shared" si="200"/>
        <v>43417</v>
      </c>
      <c r="DT141" s="12">
        <f t="shared" si="200"/>
        <v>43447</v>
      </c>
      <c r="DU141" s="12">
        <f t="shared" si="200"/>
        <v>43478</v>
      </c>
      <c r="DV141" s="12">
        <f t="shared" si="200"/>
        <v>43509</v>
      </c>
      <c r="DW141" s="12">
        <f t="shared" si="200"/>
        <v>43537</v>
      </c>
      <c r="DX141" s="12">
        <f t="shared" si="200"/>
        <v>43568</v>
      </c>
      <c r="DY141" s="12">
        <f t="shared" si="200"/>
        <v>43598</v>
      </c>
      <c r="DZ141" s="12">
        <f t="shared" si="200"/>
        <v>43629</v>
      </c>
      <c r="EA141" s="12">
        <f t="shared" si="200"/>
        <v>43659</v>
      </c>
      <c r="EB141" s="12">
        <f t="shared" si="200"/>
        <v>43690</v>
      </c>
      <c r="EC141" s="12">
        <f t="shared" si="200"/>
        <v>43721</v>
      </c>
      <c r="ED141" s="12">
        <f t="shared" si="200"/>
        <v>43751</v>
      </c>
      <c r="EE141" s="12">
        <f t="shared" si="200"/>
        <v>43782</v>
      </c>
      <c r="EF141" s="12">
        <f t="shared" si="200"/>
        <v>43812</v>
      </c>
      <c r="EG141" s="12">
        <f t="shared" si="200"/>
        <v>43843</v>
      </c>
      <c r="EH141" s="12">
        <f t="shared" si="200"/>
        <v>43874</v>
      </c>
      <c r="EI141" s="12">
        <f t="shared" si="200"/>
        <v>43902</v>
      </c>
      <c r="EJ141" s="12">
        <f t="shared" si="200"/>
        <v>43933</v>
      </c>
      <c r="EK141" s="12">
        <f t="shared" si="200"/>
        <v>43963</v>
      </c>
      <c r="EL141" s="12">
        <f t="shared" ref="EL141:EO141" si="201">+DZ141+365</f>
        <v>43994</v>
      </c>
      <c r="EM141" s="12">
        <f t="shared" si="201"/>
        <v>44024</v>
      </c>
      <c r="EN141" s="12">
        <f t="shared" si="201"/>
        <v>44055</v>
      </c>
      <c r="EO141" s="12">
        <f t="shared" si="201"/>
        <v>44086</v>
      </c>
      <c r="EP141" s="12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D141" s="9"/>
      <c r="FE141" s="9"/>
      <c r="FQ141" s="9"/>
    </row>
    <row r="142" spans="1:173">
      <c r="A142" s="18" t="s">
        <v>19</v>
      </c>
      <c r="B142" s="19">
        <v>30</v>
      </c>
      <c r="C142" s="19">
        <v>30</v>
      </c>
      <c r="D142" s="19">
        <v>30</v>
      </c>
      <c r="E142" s="19">
        <v>30</v>
      </c>
      <c r="F142" s="19">
        <v>30</v>
      </c>
      <c r="G142" s="19">
        <v>30</v>
      </c>
      <c r="H142" s="19">
        <v>30</v>
      </c>
      <c r="I142" s="19">
        <v>30</v>
      </c>
      <c r="J142" s="19">
        <v>30</v>
      </c>
      <c r="K142" s="19">
        <v>30</v>
      </c>
      <c r="L142" s="19">
        <v>30</v>
      </c>
      <c r="M142" s="19">
        <v>30</v>
      </c>
      <c r="N142" s="19">
        <v>30</v>
      </c>
      <c r="O142" s="19">
        <v>30</v>
      </c>
      <c r="P142" s="19">
        <v>30</v>
      </c>
      <c r="Q142" s="19">
        <v>30</v>
      </c>
      <c r="R142" s="19">
        <v>30</v>
      </c>
      <c r="S142" s="19">
        <v>30</v>
      </c>
      <c r="T142" s="19">
        <v>30</v>
      </c>
      <c r="U142" s="19">
        <v>30</v>
      </c>
      <c r="V142" s="19">
        <v>30</v>
      </c>
      <c r="W142" s="19">
        <v>30</v>
      </c>
      <c r="X142" s="19">
        <v>30</v>
      </c>
      <c r="Y142" s="19">
        <v>30</v>
      </c>
      <c r="Z142" s="19">
        <v>30</v>
      </c>
      <c r="AA142" s="19">
        <v>30</v>
      </c>
      <c r="AB142" s="19">
        <v>30</v>
      </c>
      <c r="AC142" s="19">
        <v>30</v>
      </c>
      <c r="AD142" s="19">
        <v>30</v>
      </c>
      <c r="AE142" s="19">
        <v>30</v>
      </c>
      <c r="AF142" s="19">
        <v>30</v>
      </c>
      <c r="AG142" s="19">
        <v>30</v>
      </c>
      <c r="AH142" s="19">
        <v>30</v>
      </c>
      <c r="AI142" s="19">
        <v>30</v>
      </c>
      <c r="AJ142" s="19">
        <v>30</v>
      </c>
      <c r="AK142" s="19">
        <v>30</v>
      </c>
      <c r="AL142" s="19">
        <v>30</v>
      </c>
      <c r="AM142" s="19">
        <v>30</v>
      </c>
      <c r="AN142" s="19">
        <v>30</v>
      </c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D142" s="9"/>
      <c r="FE142" s="9"/>
      <c r="FQ142" s="9"/>
    </row>
    <row r="143" spans="1:173">
      <c r="A143" s="18" t="s">
        <v>20</v>
      </c>
      <c r="B143" s="19">
        <v>30</v>
      </c>
      <c r="C143" s="19">
        <v>30</v>
      </c>
      <c r="D143" s="19">
        <v>30</v>
      </c>
      <c r="E143" s="19">
        <v>30</v>
      </c>
      <c r="F143" s="19">
        <v>30</v>
      </c>
      <c r="G143" s="19">
        <v>30</v>
      </c>
      <c r="H143" s="19">
        <v>30</v>
      </c>
      <c r="I143" s="19">
        <v>30</v>
      </c>
      <c r="J143" s="19">
        <v>30</v>
      </c>
      <c r="K143" s="19">
        <v>30</v>
      </c>
      <c r="L143" s="19">
        <v>30</v>
      </c>
      <c r="M143" s="19">
        <v>30</v>
      </c>
      <c r="N143" s="19">
        <v>30</v>
      </c>
      <c r="O143" s="19">
        <v>30</v>
      </c>
      <c r="P143" s="19">
        <v>30</v>
      </c>
      <c r="Q143" s="19">
        <v>30</v>
      </c>
      <c r="R143" s="19">
        <v>30</v>
      </c>
      <c r="S143" s="19">
        <v>30</v>
      </c>
      <c r="T143" s="19">
        <v>30</v>
      </c>
      <c r="U143" s="19">
        <v>30</v>
      </c>
      <c r="V143" s="19">
        <v>30</v>
      </c>
      <c r="W143" s="19">
        <v>30</v>
      </c>
      <c r="X143" s="19">
        <v>30</v>
      </c>
      <c r="Y143" s="19">
        <v>30</v>
      </c>
      <c r="Z143" s="19">
        <v>30</v>
      </c>
      <c r="AA143" s="19">
        <v>30</v>
      </c>
      <c r="AB143" s="19">
        <v>30</v>
      </c>
      <c r="AC143" s="19">
        <v>30</v>
      </c>
      <c r="AD143" s="19">
        <v>30</v>
      </c>
      <c r="AE143" s="19">
        <v>30</v>
      </c>
      <c r="AF143" s="19">
        <v>30</v>
      </c>
      <c r="AG143" s="19">
        <v>30</v>
      </c>
      <c r="AH143" s="19">
        <v>30</v>
      </c>
      <c r="AI143" s="19">
        <v>30</v>
      </c>
      <c r="AJ143" s="19">
        <v>30</v>
      </c>
      <c r="AK143" s="19">
        <v>30</v>
      </c>
      <c r="AL143" s="19">
        <v>30</v>
      </c>
      <c r="AM143" s="19">
        <v>30</v>
      </c>
      <c r="AN143" s="19">
        <v>30</v>
      </c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D143" s="9"/>
      <c r="FE143" s="9"/>
      <c r="FQ143" s="9"/>
    </row>
    <row r="144" spans="1:173">
      <c r="A144" s="9" t="s">
        <v>21</v>
      </c>
      <c r="B144" s="19">
        <v>30</v>
      </c>
      <c r="C144" s="19">
        <v>30</v>
      </c>
      <c r="D144" s="19">
        <v>30</v>
      </c>
      <c r="E144" s="19">
        <v>30</v>
      </c>
      <c r="F144" s="19">
        <v>30</v>
      </c>
      <c r="G144" s="19">
        <v>30</v>
      </c>
      <c r="H144" s="19">
        <v>30</v>
      </c>
      <c r="I144" s="19">
        <v>30</v>
      </c>
      <c r="J144" s="19">
        <v>30</v>
      </c>
      <c r="K144" s="19">
        <v>30</v>
      </c>
      <c r="L144" s="19">
        <v>30</v>
      </c>
      <c r="M144" s="19">
        <v>30</v>
      </c>
      <c r="N144" s="19">
        <v>30</v>
      </c>
      <c r="O144" s="19">
        <v>30</v>
      </c>
      <c r="P144" s="19">
        <v>30</v>
      </c>
      <c r="Q144" s="19">
        <v>30</v>
      </c>
      <c r="R144" s="19">
        <v>30</v>
      </c>
      <c r="S144" s="19">
        <v>30</v>
      </c>
      <c r="T144" s="19">
        <v>30</v>
      </c>
      <c r="U144" s="19">
        <v>30</v>
      </c>
      <c r="V144" s="19">
        <v>30</v>
      </c>
      <c r="W144" s="19">
        <v>30</v>
      </c>
      <c r="X144" s="19">
        <v>30</v>
      </c>
      <c r="Y144" s="19">
        <v>30</v>
      </c>
      <c r="Z144" s="19">
        <v>30</v>
      </c>
      <c r="AA144" s="19">
        <v>30</v>
      </c>
      <c r="AB144" s="19">
        <v>30</v>
      </c>
      <c r="AC144" s="19">
        <v>30</v>
      </c>
      <c r="AD144" s="19">
        <v>30</v>
      </c>
      <c r="AE144" s="19">
        <v>30</v>
      </c>
      <c r="AF144" s="19">
        <v>30</v>
      </c>
      <c r="AG144" s="19">
        <v>30</v>
      </c>
      <c r="AH144" s="19">
        <v>30</v>
      </c>
      <c r="AI144" s="19">
        <v>30</v>
      </c>
      <c r="AJ144" s="19">
        <v>30</v>
      </c>
      <c r="AK144" s="19">
        <v>30</v>
      </c>
      <c r="AL144" s="19">
        <v>30</v>
      </c>
      <c r="AM144" s="19">
        <v>30</v>
      </c>
      <c r="AN144" s="19">
        <v>30</v>
      </c>
      <c r="AO144" s="19">
        <v>30</v>
      </c>
      <c r="AP144" s="19">
        <v>30</v>
      </c>
      <c r="AQ144" s="19">
        <v>30</v>
      </c>
      <c r="AR144" s="19">
        <v>30</v>
      </c>
      <c r="AS144" s="19">
        <v>30</v>
      </c>
      <c r="AT144" s="19">
        <v>30</v>
      </c>
      <c r="AU144" s="19">
        <v>30</v>
      </c>
      <c r="AV144" s="19">
        <v>30</v>
      </c>
      <c r="AW144" s="19">
        <v>30</v>
      </c>
      <c r="AX144" s="19">
        <v>30</v>
      </c>
      <c r="AY144" s="19">
        <v>30</v>
      </c>
      <c r="AZ144" s="19">
        <v>30</v>
      </c>
      <c r="BA144" s="19">
        <v>30</v>
      </c>
      <c r="BB144" s="19">
        <v>30</v>
      </c>
      <c r="BC144" s="19">
        <v>30</v>
      </c>
      <c r="BD144" s="19">
        <v>30</v>
      </c>
      <c r="BE144" s="19">
        <v>30</v>
      </c>
      <c r="BF144" s="19">
        <v>30</v>
      </c>
      <c r="BG144" s="19">
        <v>30</v>
      </c>
      <c r="BH144" s="19">
        <v>30</v>
      </c>
      <c r="BI144" s="19">
        <v>30</v>
      </c>
      <c r="BJ144" s="19">
        <v>30</v>
      </c>
      <c r="BK144" s="19">
        <v>30</v>
      </c>
      <c r="BL144" s="19">
        <v>30</v>
      </c>
      <c r="BM144" s="19">
        <v>30</v>
      </c>
      <c r="BN144" s="19">
        <v>30</v>
      </c>
      <c r="BO144" s="19">
        <v>30</v>
      </c>
      <c r="BP144" s="19">
        <v>30</v>
      </c>
      <c r="BQ144" s="19">
        <v>30</v>
      </c>
      <c r="BR144" s="19">
        <v>30</v>
      </c>
      <c r="BS144" s="19">
        <v>30</v>
      </c>
      <c r="BT144" s="19">
        <v>30</v>
      </c>
      <c r="BU144" s="19">
        <v>30</v>
      </c>
      <c r="BV144" s="19">
        <v>30</v>
      </c>
      <c r="BW144" s="19">
        <v>30</v>
      </c>
      <c r="BX144" s="19">
        <v>30</v>
      </c>
      <c r="BY144" s="19">
        <v>30</v>
      </c>
      <c r="BZ144" s="19">
        <v>30</v>
      </c>
      <c r="CA144" s="19">
        <v>30</v>
      </c>
      <c r="CB144" s="19">
        <v>30</v>
      </c>
      <c r="CC144" s="19">
        <v>30</v>
      </c>
      <c r="CD144" s="19">
        <v>30</v>
      </c>
      <c r="CE144" s="19">
        <v>30</v>
      </c>
      <c r="CF144" s="19">
        <v>30</v>
      </c>
      <c r="CG144" s="19">
        <v>30</v>
      </c>
      <c r="CH144" s="19">
        <v>30</v>
      </c>
      <c r="CI144" s="19">
        <v>30</v>
      </c>
      <c r="CJ144" s="19">
        <v>30</v>
      </c>
      <c r="CK144" s="19">
        <v>30</v>
      </c>
      <c r="CL144" s="19">
        <v>30</v>
      </c>
      <c r="CM144" s="19">
        <v>30</v>
      </c>
      <c r="CN144" s="19">
        <v>30</v>
      </c>
      <c r="CO144" s="19">
        <v>30</v>
      </c>
      <c r="CP144" s="19">
        <v>30</v>
      </c>
      <c r="CQ144" s="19">
        <v>30</v>
      </c>
      <c r="CR144" s="19">
        <v>30</v>
      </c>
      <c r="CS144" s="19">
        <v>30</v>
      </c>
      <c r="CT144" s="19">
        <v>30</v>
      </c>
      <c r="CU144" s="19">
        <v>30</v>
      </c>
      <c r="CV144" s="19">
        <v>30</v>
      </c>
      <c r="CW144" s="19">
        <v>30</v>
      </c>
      <c r="CX144" s="19">
        <v>30</v>
      </c>
      <c r="CY144" s="19">
        <v>30</v>
      </c>
      <c r="CZ144" s="19">
        <v>30</v>
      </c>
      <c r="DA144" s="19">
        <v>30</v>
      </c>
      <c r="DB144" s="19">
        <v>30</v>
      </c>
      <c r="DC144" s="19">
        <v>30</v>
      </c>
      <c r="DD144" s="19">
        <v>30</v>
      </c>
      <c r="DE144" s="19">
        <v>30</v>
      </c>
      <c r="DF144" s="19">
        <v>30</v>
      </c>
      <c r="DG144" s="19">
        <v>30</v>
      </c>
      <c r="DH144" s="19">
        <v>30</v>
      </c>
      <c r="DI144" s="19">
        <v>30</v>
      </c>
      <c r="DJ144" s="19">
        <v>30</v>
      </c>
      <c r="DK144" s="19">
        <v>30</v>
      </c>
      <c r="DL144" s="19">
        <v>30</v>
      </c>
      <c r="DM144" s="19">
        <v>30</v>
      </c>
      <c r="DN144" s="19">
        <v>30</v>
      </c>
      <c r="DO144" s="19">
        <v>30</v>
      </c>
      <c r="DP144" s="19">
        <v>30</v>
      </c>
      <c r="DQ144" s="19">
        <v>30</v>
      </c>
      <c r="DR144" s="19">
        <v>30</v>
      </c>
      <c r="DS144" s="19">
        <v>30</v>
      </c>
      <c r="DT144" s="19">
        <v>30</v>
      </c>
      <c r="DU144" s="19">
        <v>30</v>
      </c>
      <c r="DV144" s="19">
        <v>30</v>
      </c>
      <c r="DW144" s="19">
        <v>30</v>
      </c>
      <c r="DX144" s="19">
        <v>30</v>
      </c>
      <c r="DY144" s="19">
        <v>30</v>
      </c>
      <c r="DZ144" s="19">
        <v>30</v>
      </c>
      <c r="EA144" s="19">
        <v>30</v>
      </c>
      <c r="EB144" s="19">
        <v>30</v>
      </c>
      <c r="EC144" s="19">
        <v>30</v>
      </c>
      <c r="ED144" s="19">
        <v>30</v>
      </c>
      <c r="EE144" s="19">
        <v>30</v>
      </c>
      <c r="EF144" s="19">
        <v>30</v>
      </c>
      <c r="EG144" s="19">
        <v>30</v>
      </c>
      <c r="EH144" s="19">
        <v>30</v>
      </c>
      <c r="EI144" s="19">
        <v>30</v>
      </c>
      <c r="EJ144" s="19">
        <v>30</v>
      </c>
      <c r="EK144" s="19">
        <v>30</v>
      </c>
      <c r="EL144" s="19">
        <v>30</v>
      </c>
      <c r="EM144" s="19">
        <v>30</v>
      </c>
      <c r="EN144" s="19">
        <v>30</v>
      </c>
      <c r="EO144" s="19">
        <v>30</v>
      </c>
      <c r="EP144" s="19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D144" s="9"/>
      <c r="FE144" s="9"/>
      <c r="FQ144" s="9"/>
    </row>
    <row r="145" spans="1:173">
      <c r="A145" s="9" t="s">
        <v>22</v>
      </c>
      <c r="B145" s="19">
        <v>30</v>
      </c>
      <c r="C145" s="19">
        <v>30</v>
      </c>
      <c r="D145" s="19">
        <v>30</v>
      </c>
      <c r="E145" s="19">
        <v>30</v>
      </c>
      <c r="F145" s="19">
        <v>30</v>
      </c>
      <c r="G145" s="19">
        <v>30</v>
      </c>
      <c r="H145" s="19">
        <v>30</v>
      </c>
      <c r="I145" s="19">
        <v>30</v>
      </c>
      <c r="J145" s="19">
        <v>30</v>
      </c>
      <c r="K145" s="19">
        <v>30</v>
      </c>
      <c r="L145" s="19">
        <v>30</v>
      </c>
      <c r="M145" s="19">
        <v>30</v>
      </c>
      <c r="N145" s="19">
        <v>30</v>
      </c>
      <c r="O145" s="19">
        <v>30</v>
      </c>
      <c r="P145" s="19">
        <v>30</v>
      </c>
      <c r="Q145" s="19">
        <v>30</v>
      </c>
      <c r="R145" s="19">
        <v>30</v>
      </c>
      <c r="S145" s="19">
        <v>30</v>
      </c>
      <c r="T145" s="19">
        <v>30</v>
      </c>
      <c r="U145" s="19">
        <v>30</v>
      </c>
      <c r="V145" s="19">
        <v>30</v>
      </c>
      <c r="W145" s="19">
        <v>30</v>
      </c>
      <c r="X145" s="19">
        <v>30</v>
      </c>
      <c r="Y145" s="19">
        <v>30</v>
      </c>
      <c r="Z145" s="19">
        <v>30</v>
      </c>
      <c r="AA145" s="19">
        <v>30</v>
      </c>
      <c r="AB145" s="19">
        <v>30</v>
      </c>
      <c r="AC145" s="19">
        <v>30</v>
      </c>
      <c r="AD145" s="19">
        <v>30</v>
      </c>
      <c r="AE145" s="19">
        <v>30</v>
      </c>
      <c r="AF145" s="19">
        <v>30</v>
      </c>
      <c r="AG145" s="19">
        <v>15</v>
      </c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82"/>
      <c r="ER145" s="82"/>
      <c r="ES145" s="82"/>
      <c r="ET145" s="82"/>
      <c r="EU145" s="82"/>
      <c r="EV145" s="82"/>
      <c r="EW145" s="82"/>
      <c r="EX145" s="82"/>
      <c r="EY145" s="82"/>
      <c r="EZ145" s="82"/>
      <c r="FA145" s="82"/>
      <c r="FB145" s="82"/>
      <c r="FD145" s="9"/>
      <c r="FE145" s="9"/>
      <c r="FQ145" s="9"/>
    </row>
    <row r="146" spans="1:173">
      <c r="A146" s="9" t="s">
        <v>23</v>
      </c>
      <c r="B146" s="19">
        <v>30</v>
      </c>
      <c r="C146" s="19">
        <v>30</v>
      </c>
      <c r="D146" s="19">
        <v>30</v>
      </c>
      <c r="E146" s="19">
        <v>30</v>
      </c>
      <c r="F146" s="19">
        <v>30</v>
      </c>
      <c r="G146" s="19">
        <v>30</v>
      </c>
      <c r="H146" s="19">
        <v>30</v>
      </c>
      <c r="I146" s="19">
        <v>30</v>
      </c>
      <c r="J146" s="19">
        <v>30</v>
      </c>
      <c r="K146" s="19">
        <v>30</v>
      </c>
      <c r="L146" s="19">
        <v>30</v>
      </c>
      <c r="M146" s="19">
        <v>30</v>
      </c>
      <c r="N146" s="19">
        <v>30</v>
      </c>
      <c r="O146" s="19">
        <v>30</v>
      </c>
      <c r="P146" s="19">
        <v>30</v>
      </c>
      <c r="Q146" s="19">
        <v>30</v>
      </c>
      <c r="R146" s="19">
        <v>30</v>
      </c>
      <c r="S146" s="19">
        <v>30</v>
      </c>
      <c r="T146" s="19">
        <v>30</v>
      </c>
      <c r="U146" s="19">
        <v>30</v>
      </c>
      <c r="V146" s="19">
        <v>30</v>
      </c>
      <c r="W146" s="19">
        <v>30</v>
      </c>
      <c r="X146" s="19">
        <v>30</v>
      </c>
      <c r="Y146" s="19">
        <v>30</v>
      </c>
      <c r="Z146" s="19">
        <v>30</v>
      </c>
      <c r="AA146" s="19">
        <v>30</v>
      </c>
      <c r="AB146" s="19">
        <v>30</v>
      </c>
      <c r="AC146" s="19">
        <v>30</v>
      </c>
      <c r="AD146" s="19">
        <v>30</v>
      </c>
      <c r="AE146" s="19">
        <v>30</v>
      </c>
      <c r="AF146" s="19">
        <v>30</v>
      </c>
      <c r="AG146" s="19">
        <v>30</v>
      </c>
      <c r="AH146" s="19">
        <v>30</v>
      </c>
      <c r="AI146" s="19">
        <v>30</v>
      </c>
      <c r="AJ146" s="19">
        <v>30</v>
      </c>
      <c r="AK146" s="19">
        <v>30</v>
      </c>
      <c r="AL146" s="19">
        <v>30</v>
      </c>
      <c r="AM146" s="19">
        <v>30</v>
      </c>
      <c r="AN146" s="19">
        <v>30</v>
      </c>
      <c r="AO146" s="19">
        <v>30</v>
      </c>
      <c r="AP146" s="19">
        <v>30</v>
      </c>
      <c r="AQ146" s="19">
        <v>30</v>
      </c>
      <c r="AR146" s="19">
        <v>30</v>
      </c>
      <c r="AS146" s="19">
        <v>30</v>
      </c>
      <c r="AT146" s="19">
        <v>30</v>
      </c>
      <c r="AU146" s="19">
        <v>30</v>
      </c>
      <c r="AV146" s="19">
        <v>27</v>
      </c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82"/>
      <c r="ER146" s="82"/>
      <c r="ES146" s="82"/>
      <c r="ET146" s="82"/>
      <c r="EU146" s="82"/>
      <c r="EV146" s="82"/>
      <c r="EW146" s="82"/>
      <c r="EX146" s="82"/>
      <c r="EY146" s="82"/>
      <c r="EZ146" s="82"/>
      <c r="FA146" s="82"/>
      <c r="FB146" s="82"/>
      <c r="FD146" s="9"/>
      <c r="FE146" s="9"/>
      <c r="FQ146" s="9"/>
    </row>
    <row r="147" spans="1:173">
      <c r="A147" s="9" t="s">
        <v>24</v>
      </c>
      <c r="B147" s="19">
        <v>30</v>
      </c>
      <c r="C147" s="19">
        <v>30</v>
      </c>
      <c r="D147" s="19">
        <v>30</v>
      </c>
      <c r="E147" s="19">
        <v>30</v>
      </c>
      <c r="F147" s="19">
        <v>30</v>
      </c>
      <c r="G147" s="19">
        <v>30</v>
      </c>
      <c r="H147" s="19">
        <v>30</v>
      </c>
      <c r="I147" s="19">
        <v>30</v>
      </c>
      <c r="J147" s="19">
        <v>30</v>
      </c>
      <c r="K147" s="19">
        <v>30</v>
      </c>
      <c r="L147" s="19">
        <v>30</v>
      </c>
      <c r="M147" s="19">
        <v>30</v>
      </c>
      <c r="N147" s="19">
        <v>30</v>
      </c>
      <c r="O147" s="19">
        <v>30</v>
      </c>
      <c r="P147" s="19">
        <v>30</v>
      </c>
      <c r="Q147" s="19">
        <v>30</v>
      </c>
      <c r="R147" s="19">
        <v>30</v>
      </c>
      <c r="S147" s="19">
        <v>30</v>
      </c>
      <c r="T147" s="19">
        <v>30</v>
      </c>
      <c r="U147" s="19">
        <v>30</v>
      </c>
      <c r="V147" s="19">
        <v>30</v>
      </c>
      <c r="W147" s="19">
        <v>30</v>
      </c>
      <c r="X147" s="19">
        <v>30</v>
      </c>
      <c r="Y147" s="19">
        <v>30</v>
      </c>
      <c r="Z147" s="19">
        <v>30</v>
      </c>
      <c r="AA147" s="19">
        <v>30</v>
      </c>
      <c r="AB147" s="19">
        <v>30</v>
      </c>
      <c r="AC147" s="19">
        <v>30</v>
      </c>
      <c r="AD147" s="19">
        <v>30</v>
      </c>
      <c r="AE147" s="19">
        <v>30</v>
      </c>
      <c r="AF147" s="19">
        <v>30</v>
      </c>
      <c r="AG147" s="19">
        <v>30</v>
      </c>
      <c r="AH147" s="19">
        <v>30</v>
      </c>
      <c r="AI147" s="19">
        <v>30</v>
      </c>
      <c r="AJ147" s="19">
        <v>30</v>
      </c>
      <c r="AK147" s="19">
        <v>30</v>
      </c>
      <c r="AL147" s="19">
        <v>30</v>
      </c>
      <c r="AM147" s="19">
        <v>30</v>
      </c>
      <c r="AN147" s="19">
        <v>30</v>
      </c>
      <c r="AO147" s="19">
        <v>30</v>
      </c>
      <c r="AP147" s="19">
        <v>30</v>
      </c>
      <c r="AQ147" s="19">
        <v>30</v>
      </c>
      <c r="AR147" s="19">
        <v>30</v>
      </c>
      <c r="AS147" s="19">
        <v>30</v>
      </c>
      <c r="AT147" s="19">
        <v>30</v>
      </c>
      <c r="AU147" s="19">
        <v>30</v>
      </c>
      <c r="AV147" s="19">
        <v>30</v>
      </c>
      <c r="AW147" s="19">
        <v>30</v>
      </c>
      <c r="AX147" s="19">
        <v>30</v>
      </c>
      <c r="AY147" s="19">
        <v>30</v>
      </c>
      <c r="AZ147" s="19">
        <v>30</v>
      </c>
      <c r="BA147" s="19">
        <v>30</v>
      </c>
      <c r="BB147" s="19">
        <v>30</v>
      </c>
      <c r="BC147" s="19">
        <v>30</v>
      </c>
      <c r="BD147" s="19">
        <v>30</v>
      </c>
      <c r="BE147" s="19">
        <v>30</v>
      </c>
      <c r="BF147" s="19">
        <v>30</v>
      </c>
      <c r="BG147" s="19">
        <v>30</v>
      </c>
      <c r="BH147" s="19">
        <v>30</v>
      </c>
      <c r="BI147" s="19">
        <v>30</v>
      </c>
      <c r="BJ147" s="19">
        <v>30</v>
      </c>
      <c r="BK147" s="19">
        <v>30</v>
      </c>
      <c r="BL147" s="19">
        <v>30</v>
      </c>
      <c r="BM147" s="19">
        <v>30</v>
      </c>
      <c r="BN147" s="19">
        <v>30</v>
      </c>
      <c r="BO147" s="19">
        <v>30</v>
      </c>
      <c r="BP147" s="19">
        <v>30</v>
      </c>
      <c r="BQ147" s="19">
        <v>30</v>
      </c>
      <c r="BR147" s="19">
        <v>30</v>
      </c>
      <c r="BS147" s="19">
        <v>30</v>
      </c>
      <c r="BT147" s="19">
        <v>30</v>
      </c>
      <c r="BU147" s="19">
        <v>30</v>
      </c>
      <c r="BV147" s="19">
        <v>30</v>
      </c>
      <c r="BW147" s="19">
        <v>30</v>
      </c>
      <c r="BX147" s="19">
        <v>30</v>
      </c>
      <c r="BY147" s="19">
        <v>30</v>
      </c>
      <c r="BZ147" s="19">
        <v>30</v>
      </c>
      <c r="CA147" s="19">
        <v>30</v>
      </c>
      <c r="CB147" s="19">
        <v>30</v>
      </c>
      <c r="CC147" s="19">
        <v>30</v>
      </c>
      <c r="CD147" s="19">
        <v>30</v>
      </c>
      <c r="CE147" s="19">
        <v>30</v>
      </c>
      <c r="CF147" s="19">
        <v>30</v>
      </c>
      <c r="CG147" s="19">
        <v>30</v>
      </c>
      <c r="CH147" s="19">
        <v>30</v>
      </c>
      <c r="CI147" s="19">
        <v>30</v>
      </c>
      <c r="CJ147" s="19">
        <v>30</v>
      </c>
      <c r="CK147" s="19">
        <v>30</v>
      </c>
      <c r="CL147" s="19">
        <v>30</v>
      </c>
      <c r="CM147" s="19">
        <v>30</v>
      </c>
      <c r="CN147" s="19">
        <v>30</v>
      </c>
      <c r="CO147" s="19">
        <v>30</v>
      </c>
      <c r="CP147" s="19">
        <v>30</v>
      </c>
      <c r="CQ147" s="19">
        <v>30</v>
      </c>
      <c r="CR147" s="19">
        <v>30</v>
      </c>
      <c r="CS147" s="19">
        <v>30</v>
      </c>
      <c r="CT147" s="19">
        <v>30</v>
      </c>
      <c r="CU147" s="19">
        <v>30</v>
      </c>
      <c r="CV147" s="19">
        <v>30</v>
      </c>
      <c r="CW147" s="19">
        <v>30</v>
      </c>
      <c r="CX147" s="19">
        <v>30</v>
      </c>
      <c r="CY147" s="19">
        <v>30</v>
      </c>
      <c r="CZ147" s="19">
        <v>30</v>
      </c>
      <c r="DA147" s="19">
        <v>30</v>
      </c>
      <c r="DB147" s="19">
        <v>15</v>
      </c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82"/>
      <c r="ER147" s="82"/>
      <c r="ES147" s="82"/>
      <c r="ET147" s="82"/>
      <c r="EU147" s="82"/>
      <c r="EV147" s="82"/>
      <c r="EW147" s="82"/>
      <c r="EX147" s="82"/>
      <c r="EY147" s="82"/>
      <c r="EZ147" s="82"/>
      <c r="FA147" s="82"/>
      <c r="FB147" s="82"/>
      <c r="FD147" s="9"/>
      <c r="FE147" s="9"/>
      <c r="FQ147" s="9"/>
    </row>
    <row r="148" spans="1:173">
      <c r="A148" s="9" t="s">
        <v>25</v>
      </c>
      <c r="B148" s="19">
        <v>30</v>
      </c>
      <c r="C148" s="19">
        <v>30</v>
      </c>
      <c r="D148" s="19">
        <v>30</v>
      </c>
      <c r="E148" s="19">
        <v>30</v>
      </c>
      <c r="F148" s="19">
        <v>30</v>
      </c>
      <c r="G148" s="19">
        <v>30</v>
      </c>
      <c r="H148" s="19">
        <v>30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82"/>
      <c r="ER148" s="82"/>
      <c r="ES148" s="82"/>
      <c r="ET148" s="82"/>
      <c r="EU148" s="82"/>
      <c r="EV148" s="82"/>
      <c r="EW148" s="82"/>
      <c r="EX148" s="82"/>
      <c r="EY148" s="82"/>
      <c r="EZ148" s="82"/>
      <c r="FA148" s="82"/>
      <c r="FB148" s="82"/>
      <c r="FD148" s="9"/>
      <c r="FE148" s="9"/>
      <c r="FQ148" s="9"/>
    </row>
    <row r="149" spans="1:173">
      <c r="A149" s="9" t="s">
        <v>26</v>
      </c>
      <c r="B149" s="19"/>
      <c r="C149" s="19"/>
      <c r="D149" s="19"/>
      <c r="E149" s="19"/>
      <c r="F149" s="19"/>
      <c r="G149" s="19">
        <v>3</v>
      </c>
      <c r="H149" s="19">
        <v>30</v>
      </c>
      <c r="I149" s="19">
        <v>30</v>
      </c>
      <c r="J149" s="19">
        <v>30</v>
      </c>
      <c r="K149" s="19">
        <v>30</v>
      </c>
      <c r="L149" s="19">
        <v>30</v>
      </c>
      <c r="M149" s="19">
        <v>30</v>
      </c>
      <c r="N149" s="19">
        <v>30</v>
      </c>
      <c r="O149" s="19">
        <v>30</v>
      </c>
      <c r="P149" s="19">
        <v>30</v>
      </c>
      <c r="Q149" s="19">
        <v>30</v>
      </c>
      <c r="R149" s="19">
        <v>30</v>
      </c>
      <c r="S149" s="19">
        <v>30</v>
      </c>
      <c r="T149" s="19">
        <v>30</v>
      </c>
      <c r="U149" s="19">
        <v>30</v>
      </c>
      <c r="V149" s="19">
        <v>30</v>
      </c>
      <c r="W149" s="19">
        <v>30</v>
      </c>
      <c r="X149" s="19">
        <v>30</v>
      </c>
      <c r="Y149" s="19">
        <v>30</v>
      </c>
      <c r="Z149" s="19">
        <v>30</v>
      </c>
      <c r="AA149" s="19">
        <v>30</v>
      </c>
      <c r="AB149" s="19">
        <v>30</v>
      </c>
      <c r="AC149" s="19">
        <v>30</v>
      </c>
      <c r="AD149" s="19">
        <v>30</v>
      </c>
      <c r="AE149" s="19">
        <v>30</v>
      </c>
      <c r="AF149" s="19">
        <v>30</v>
      </c>
      <c r="AG149" s="19">
        <v>30</v>
      </c>
      <c r="AH149" s="19">
        <v>30</v>
      </c>
      <c r="AI149" s="19">
        <v>30</v>
      </c>
      <c r="AJ149" s="19">
        <v>30</v>
      </c>
      <c r="AK149" s="19">
        <v>30</v>
      </c>
      <c r="AL149" s="19">
        <v>30</v>
      </c>
      <c r="AM149" s="19">
        <v>30</v>
      </c>
      <c r="AN149" s="19">
        <v>30</v>
      </c>
      <c r="AO149" s="19">
        <v>30</v>
      </c>
      <c r="AP149" s="19">
        <v>30</v>
      </c>
      <c r="AQ149" s="19">
        <v>30</v>
      </c>
      <c r="AR149" s="19">
        <v>30</v>
      </c>
      <c r="AS149" s="19">
        <v>30</v>
      </c>
      <c r="AT149" s="19">
        <v>30</v>
      </c>
      <c r="AU149" s="19">
        <v>30</v>
      </c>
      <c r="AV149" s="19">
        <v>30</v>
      </c>
      <c r="AW149" s="19">
        <v>30</v>
      </c>
      <c r="AX149" s="19">
        <v>30</v>
      </c>
      <c r="AY149" s="19">
        <v>30</v>
      </c>
      <c r="AZ149" s="19">
        <v>30</v>
      </c>
      <c r="BA149" s="19">
        <v>30</v>
      </c>
      <c r="BB149" s="19">
        <v>30</v>
      </c>
      <c r="BC149" s="19">
        <v>30</v>
      </c>
      <c r="BD149" s="19">
        <v>30</v>
      </c>
      <c r="BE149" s="19">
        <v>30</v>
      </c>
      <c r="BF149" s="19">
        <v>30</v>
      </c>
      <c r="BG149" s="19">
        <v>30</v>
      </c>
      <c r="BH149" s="19">
        <v>30</v>
      </c>
      <c r="BI149" s="19">
        <v>30</v>
      </c>
      <c r="BJ149" s="19">
        <v>30</v>
      </c>
      <c r="BK149" s="19">
        <v>30</v>
      </c>
      <c r="BL149" s="19">
        <v>30</v>
      </c>
      <c r="BM149" s="19">
        <v>30</v>
      </c>
      <c r="BN149" s="19">
        <v>30</v>
      </c>
      <c r="BO149" s="19">
        <v>30</v>
      </c>
      <c r="BP149" s="19">
        <v>30</v>
      </c>
      <c r="BQ149" s="19">
        <v>30</v>
      </c>
      <c r="BR149" s="19">
        <v>30</v>
      </c>
      <c r="BS149" s="19">
        <v>30</v>
      </c>
      <c r="BT149" s="19">
        <v>30</v>
      </c>
      <c r="BU149" s="19">
        <v>30</v>
      </c>
      <c r="BV149" s="19">
        <v>30</v>
      </c>
      <c r="BW149" s="19">
        <v>30</v>
      </c>
      <c r="BX149" s="19">
        <v>30</v>
      </c>
      <c r="BY149" s="19">
        <v>30</v>
      </c>
      <c r="BZ149" s="19">
        <v>30</v>
      </c>
      <c r="CA149" s="19">
        <v>30</v>
      </c>
      <c r="CB149" s="19">
        <v>30</v>
      </c>
      <c r="CC149" s="19">
        <v>30</v>
      </c>
      <c r="CD149" s="19">
        <v>30</v>
      </c>
      <c r="CE149" s="19">
        <v>30</v>
      </c>
      <c r="CF149" s="19">
        <v>30</v>
      </c>
      <c r="CG149" s="19">
        <v>30</v>
      </c>
      <c r="CH149" s="19">
        <v>30</v>
      </c>
      <c r="CI149" s="19">
        <v>30</v>
      </c>
      <c r="CJ149" s="19">
        <v>30</v>
      </c>
      <c r="CK149" s="19">
        <v>30</v>
      </c>
      <c r="CL149" s="19">
        <v>30</v>
      </c>
      <c r="CM149" s="19">
        <v>30</v>
      </c>
      <c r="CN149" s="19">
        <v>30</v>
      </c>
      <c r="CO149" s="19">
        <v>30</v>
      </c>
      <c r="CP149" s="19">
        <v>30</v>
      </c>
      <c r="CQ149" s="19">
        <v>30</v>
      </c>
      <c r="CR149" s="19">
        <v>30</v>
      </c>
      <c r="CS149" s="19">
        <v>30</v>
      </c>
      <c r="CT149" s="19">
        <v>30</v>
      </c>
      <c r="CU149" s="19">
        <v>30</v>
      </c>
      <c r="CV149" s="19">
        <v>30</v>
      </c>
      <c r="CW149" s="19">
        <v>30</v>
      </c>
      <c r="CX149" s="19">
        <v>30</v>
      </c>
      <c r="CY149" s="19">
        <v>30</v>
      </c>
      <c r="CZ149" s="19">
        <v>30</v>
      </c>
      <c r="DA149" s="19">
        <v>30</v>
      </c>
      <c r="DB149" s="19">
        <v>30</v>
      </c>
      <c r="DC149" s="19">
        <v>30</v>
      </c>
      <c r="DD149" s="19">
        <v>30</v>
      </c>
      <c r="DE149" s="19">
        <v>30</v>
      </c>
      <c r="DF149" s="19">
        <v>30</v>
      </c>
      <c r="DG149" s="19">
        <v>30</v>
      </c>
      <c r="DH149" s="19">
        <v>30</v>
      </c>
      <c r="DI149" s="19">
        <v>30</v>
      </c>
      <c r="DJ149" s="19">
        <v>30</v>
      </c>
      <c r="DK149" s="19">
        <v>30</v>
      </c>
      <c r="DL149" s="19">
        <v>30</v>
      </c>
      <c r="DM149" s="19">
        <v>30</v>
      </c>
      <c r="DN149" s="19">
        <v>30</v>
      </c>
      <c r="DO149" s="19">
        <v>30</v>
      </c>
      <c r="DP149" s="19">
        <v>30</v>
      </c>
      <c r="DQ149" s="19">
        <v>30</v>
      </c>
      <c r="DR149" s="19">
        <v>30</v>
      </c>
      <c r="DS149" s="19">
        <v>30</v>
      </c>
      <c r="DT149" s="19">
        <v>30</v>
      </c>
      <c r="DU149" s="19">
        <v>30</v>
      </c>
      <c r="DV149" s="19">
        <v>30</v>
      </c>
      <c r="DW149" s="19">
        <v>15</v>
      </c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82"/>
      <c r="ER149" s="82"/>
      <c r="ES149" s="82"/>
      <c r="ET149" s="82"/>
      <c r="EU149" s="82"/>
      <c r="EV149" s="82"/>
      <c r="EW149" s="82"/>
      <c r="EX149" s="82"/>
      <c r="EY149" s="82"/>
      <c r="EZ149" s="82"/>
      <c r="FA149" s="82"/>
      <c r="FB149" s="82"/>
      <c r="FD149" s="9"/>
      <c r="FE149" s="9"/>
      <c r="FQ149" s="9"/>
    </row>
    <row r="150" spans="1:173">
      <c r="A150" s="9" t="s">
        <v>27</v>
      </c>
      <c r="B150" s="19">
        <v>30</v>
      </c>
      <c r="C150" s="19">
        <v>30</v>
      </c>
      <c r="D150" s="19">
        <v>30</v>
      </c>
      <c r="E150" s="19">
        <v>30</v>
      </c>
      <c r="F150" s="19">
        <v>30</v>
      </c>
      <c r="G150" s="19">
        <v>30</v>
      </c>
      <c r="H150" s="19">
        <v>30</v>
      </c>
      <c r="I150" s="19">
        <v>30</v>
      </c>
      <c r="J150" s="19">
        <v>30</v>
      </c>
      <c r="K150" s="19">
        <v>30</v>
      </c>
      <c r="L150" s="19">
        <v>30</v>
      </c>
      <c r="M150" s="19">
        <v>30</v>
      </c>
      <c r="N150" s="19">
        <v>30</v>
      </c>
      <c r="O150" s="19">
        <v>30</v>
      </c>
      <c r="P150" s="19">
        <v>30</v>
      </c>
      <c r="Q150" s="19">
        <v>30</v>
      </c>
      <c r="R150" s="19">
        <v>30</v>
      </c>
      <c r="S150" s="19">
        <v>30</v>
      </c>
      <c r="T150" s="19">
        <v>30</v>
      </c>
      <c r="U150" s="19">
        <v>30</v>
      </c>
      <c r="V150" s="19">
        <v>30</v>
      </c>
      <c r="W150" s="19">
        <v>30</v>
      </c>
      <c r="X150" s="19">
        <v>30</v>
      </c>
      <c r="Y150" s="19">
        <v>30</v>
      </c>
      <c r="Z150" s="19">
        <v>30</v>
      </c>
      <c r="AA150" s="19">
        <v>30</v>
      </c>
      <c r="AB150" s="19">
        <v>30</v>
      </c>
      <c r="AC150" s="19">
        <v>30</v>
      </c>
      <c r="AD150" s="19">
        <v>30</v>
      </c>
      <c r="AE150" s="19">
        <v>30</v>
      </c>
      <c r="AF150" s="19">
        <v>30</v>
      </c>
      <c r="AG150" s="19">
        <v>30</v>
      </c>
      <c r="AH150" s="19">
        <v>30</v>
      </c>
      <c r="AI150" s="19">
        <v>30</v>
      </c>
      <c r="AJ150" s="19">
        <v>30</v>
      </c>
      <c r="AK150" s="19">
        <v>30</v>
      </c>
      <c r="AL150" s="19">
        <v>30</v>
      </c>
      <c r="AM150" s="19">
        <v>30</v>
      </c>
      <c r="AN150" s="19">
        <v>30</v>
      </c>
      <c r="AO150" s="19">
        <v>30</v>
      </c>
      <c r="AP150" s="19">
        <v>30</v>
      </c>
      <c r="AQ150" s="19">
        <v>30</v>
      </c>
      <c r="AR150" s="19">
        <v>30</v>
      </c>
      <c r="AS150" s="19">
        <v>30</v>
      </c>
      <c r="AT150" s="19">
        <v>30</v>
      </c>
      <c r="AU150" s="19">
        <v>30</v>
      </c>
      <c r="AV150" s="19">
        <v>30</v>
      </c>
      <c r="AW150" s="19">
        <v>30</v>
      </c>
      <c r="AX150" s="19">
        <v>30</v>
      </c>
      <c r="AY150" s="19">
        <v>30</v>
      </c>
      <c r="AZ150" s="19">
        <v>30</v>
      </c>
      <c r="BA150" s="19">
        <v>30</v>
      </c>
      <c r="BB150" s="19">
        <v>30</v>
      </c>
      <c r="BC150" s="19">
        <v>30</v>
      </c>
      <c r="BD150" s="19">
        <v>30</v>
      </c>
      <c r="BE150" s="19">
        <v>30</v>
      </c>
      <c r="BF150" s="19">
        <v>30</v>
      </c>
      <c r="BG150" s="19">
        <v>30</v>
      </c>
      <c r="BH150" s="19">
        <v>30</v>
      </c>
      <c r="BI150" s="19">
        <v>30</v>
      </c>
      <c r="BJ150" s="19">
        <v>30</v>
      </c>
      <c r="BK150" s="19">
        <v>30</v>
      </c>
      <c r="BL150" s="19">
        <v>30</v>
      </c>
      <c r="BM150" s="19">
        <v>30</v>
      </c>
      <c r="BN150" s="19">
        <v>30</v>
      </c>
      <c r="BO150" s="19">
        <v>30</v>
      </c>
      <c r="BP150" s="19">
        <v>30</v>
      </c>
      <c r="BQ150" s="19">
        <v>30</v>
      </c>
      <c r="BR150" s="19">
        <v>30</v>
      </c>
      <c r="BS150" s="19">
        <v>30</v>
      </c>
      <c r="BT150" s="19">
        <v>30</v>
      </c>
      <c r="BU150" s="19">
        <v>30</v>
      </c>
      <c r="BV150" s="19">
        <v>14</v>
      </c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82"/>
      <c r="ER150" s="82"/>
      <c r="ES150" s="82"/>
      <c r="ET150" s="82"/>
      <c r="EU150" s="82"/>
      <c r="EV150" s="82"/>
      <c r="EW150" s="82"/>
      <c r="EX150" s="82"/>
      <c r="EY150" s="82"/>
      <c r="EZ150" s="82"/>
      <c r="FA150" s="82"/>
      <c r="FB150" s="82"/>
      <c r="FD150" s="9"/>
      <c r="FE150" s="9"/>
      <c r="FQ150" s="9"/>
    </row>
    <row r="151" spans="1:173">
      <c r="A151" s="9" t="s">
        <v>28</v>
      </c>
      <c r="B151" s="19">
        <v>30</v>
      </c>
      <c r="C151" s="19">
        <v>30</v>
      </c>
      <c r="D151" s="19">
        <v>30</v>
      </c>
      <c r="E151" s="19">
        <v>30</v>
      </c>
      <c r="F151" s="19">
        <v>30</v>
      </c>
      <c r="G151" s="19">
        <v>30</v>
      </c>
      <c r="H151" s="19">
        <v>30</v>
      </c>
      <c r="I151" s="19">
        <v>30</v>
      </c>
      <c r="J151" s="19">
        <v>30</v>
      </c>
      <c r="K151" s="19">
        <v>30</v>
      </c>
      <c r="L151" s="19">
        <v>30</v>
      </c>
      <c r="M151" s="19">
        <v>30</v>
      </c>
      <c r="N151" s="19">
        <v>30</v>
      </c>
      <c r="O151" s="19">
        <v>30</v>
      </c>
      <c r="P151" s="19">
        <v>30</v>
      </c>
      <c r="Q151" s="19">
        <v>30</v>
      </c>
      <c r="R151" s="19">
        <v>30</v>
      </c>
      <c r="S151" s="19">
        <v>30</v>
      </c>
      <c r="T151" s="19">
        <v>30</v>
      </c>
      <c r="U151" s="19">
        <v>30</v>
      </c>
      <c r="V151" s="19">
        <v>30</v>
      </c>
      <c r="W151" s="19">
        <v>30</v>
      </c>
      <c r="X151" s="19">
        <v>30</v>
      </c>
      <c r="Y151" s="19">
        <v>30</v>
      </c>
      <c r="Z151" s="19">
        <v>30</v>
      </c>
      <c r="AA151" s="19">
        <v>30</v>
      </c>
      <c r="AB151" s="19">
        <v>30</v>
      </c>
      <c r="AC151" s="19">
        <v>30</v>
      </c>
      <c r="AD151" s="19">
        <v>30</v>
      </c>
      <c r="AE151" s="19">
        <v>30</v>
      </c>
      <c r="AF151" s="19">
        <v>30</v>
      </c>
      <c r="AG151" s="19">
        <v>30</v>
      </c>
      <c r="AH151" s="19">
        <v>30</v>
      </c>
      <c r="AI151" s="19">
        <v>30</v>
      </c>
      <c r="AJ151" s="19">
        <v>30</v>
      </c>
      <c r="AK151" s="19">
        <v>30</v>
      </c>
      <c r="AL151" s="19">
        <v>30</v>
      </c>
      <c r="AM151" s="19">
        <v>30</v>
      </c>
      <c r="AN151" s="19">
        <v>30</v>
      </c>
      <c r="AO151" s="19">
        <v>30</v>
      </c>
      <c r="AP151" s="19">
        <v>30</v>
      </c>
      <c r="AQ151" s="19">
        <v>30</v>
      </c>
      <c r="AR151" s="19">
        <v>30</v>
      </c>
      <c r="AS151" s="19">
        <v>30</v>
      </c>
      <c r="AT151" s="19">
        <v>30</v>
      </c>
      <c r="AU151" s="19">
        <v>30</v>
      </c>
      <c r="AV151" s="19">
        <v>30</v>
      </c>
      <c r="AW151" s="19">
        <v>30</v>
      </c>
      <c r="AX151" s="19">
        <v>30</v>
      </c>
      <c r="AY151" s="19">
        <v>30</v>
      </c>
      <c r="AZ151" s="19">
        <v>30</v>
      </c>
      <c r="BA151" s="19">
        <v>30</v>
      </c>
      <c r="BB151" s="19">
        <v>30</v>
      </c>
      <c r="BC151" s="19">
        <v>30</v>
      </c>
      <c r="BD151" s="19">
        <v>30</v>
      </c>
      <c r="BE151" s="19">
        <v>30</v>
      </c>
      <c r="BF151" s="19">
        <v>30</v>
      </c>
      <c r="BG151" s="19">
        <v>30</v>
      </c>
      <c r="BH151" s="19">
        <v>30</v>
      </c>
      <c r="BI151" s="19">
        <v>30</v>
      </c>
      <c r="BJ151" s="19">
        <v>30</v>
      </c>
      <c r="BK151" s="19">
        <v>30</v>
      </c>
      <c r="BL151" s="19">
        <v>30</v>
      </c>
      <c r="BM151" s="19">
        <v>30</v>
      </c>
      <c r="BN151" s="19">
        <v>30</v>
      </c>
      <c r="BO151" s="19">
        <v>30</v>
      </c>
      <c r="BP151" s="19">
        <v>30</v>
      </c>
      <c r="BQ151" s="19">
        <v>30</v>
      </c>
      <c r="BR151" s="19">
        <v>30</v>
      </c>
      <c r="BS151" s="19">
        <v>30</v>
      </c>
      <c r="BT151" s="19">
        <v>30</v>
      </c>
      <c r="BU151" s="19">
        <v>30</v>
      </c>
      <c r="BV151" s="19">
        <v>30</v>
      </c>
      <c r="BW151" s="19">
        <v>30</v>
      </c>
      <c r="BX151" s="19">
        <v>30</v>
      </c>
      <c r="BY151" s="19">
        <v>30</v>
      </c>
      <c r="BZ151" s="19">
        <v>30</v>
      </c>
      <c r="CA151" s="19">
        <v>30</v>
      </c>
      <c r="CB151" s="19">
        <v>30</v>
      </c>
      <c r="CC151" s="19">
        <v>30</v>
      </c>
      <c r="CD151" s="19">
        <v>30</v>
      </c>
      <c r="CE151" s="19">
        <v>30</v>
      </c>
      <c r="CF151" s="19">
        <v>30</v>
      </c>
      <c r="CG151" s="19">
        <v>30</v>
      </c>
      <c r="CH151" s="19">
        <v>30</v>
      </c>
      <c r="CI151" s="19">
        <v>30</v>
      </c>
      <c r="CJ151" s="19">
        <v>30</v>
      </c>
      <c r="CK151" s="19">
        <v>30</v>
      </c>
      <c r="CL151" s="19">
        <v>30</v>
      </c>
      <c r="CM151" s="19">
        <v>30</v>
      </c>
      <c r="CN151" s="19">
        <v>30</v>
      </c>
      <c r="CO151" s="19">
        <v>30</v>
      </c>
      <c r="CP151" s="19">
        <v>30</v>
      </c>
      <c r="CQ151" s="19">
        <v>30</v>
      </c>
      <c r="CR151" s="19">
        <v>30</v>
      </c>
      <c r="CS151" s="19">
        <v>30</v>
      </c>
      <c r="CT151" s="19">
        <v>30</v>
      </c>
      <c r="CU151" s="19">
        <v>30</v>
      </c>
      <c r="CV151" s="19">
        <v>30</v>
      </c>
      <c r="CW151" s="19">
        <v>30</v>
      </c>
      <c r="CX151" s="19">
        <v>30</v>
      </c>
      <c r="CY151" s="19">
        <v>30</v>
      </c>
      <c r="CZ151" s="19">
        <v>30</v>
      </c>
      <c r="DA151" s="19">
        <v>30</v>
      </c>
      <c r="DB151" s="19">
        <v>30</v>
      </c>
      <c r="DC151" s="19">
        <v>30</v>
      </c>
      <c r="DD151" s="19">
        <v>30</v>
      </c>
      <c r="DE151" s="19">
        <v>30</v>
      </c>
      <c r="DF151" s="19">
        <v>30</v>
      </c>
      <c r="DG151" s="19">
        <v>30</v>
      </c>
      <c r="DH151" s="19">
        <v>30</v>
      </c>
      <c r="DI151" s="19">
        <v>30</v>
      </c>
      <c r="DJ151" s="19">
        <v>30</v>
      </c>
      <c r="DK151" s="19">
        <v>30</v>
      </c>
      <c r="DL151" s="19">
        <v>30</v>
      </c>
      <c r="DM151" s="19">
        <v>30</v>
      </c>
      <c r="DN151" s="19">
        <v>30</v>
      </c>
      <c r="DO151" s="19">
        <v>30</v>
      </c>
      <c r="DP151" s="19">
        <v>30</v>
      </c>
      <c r="DQ151" s="19">
        <v>30</v>
      </c>
      <c r="DR151" s="19">
        <v>30</v>
      </c>
      <c r="DS151" s="19">
        <v>30</v>
      </c>
      <c r="DT151" s="19">
        <v>30</v>
      </c>
      <c r="DU151" s="19">
        <v>30</v>
      </c>
      <c r="DV151" s="19">
        <v>30</v>
      </c>
      <c r="DW151" s="19">
        <v>30</v>
      </c>
      <c r="DX151" s="19">
        <v>30</v>
      </c>
      <c r="DY151" s="19">
        <v>30</v>
      </c>
      <c r="DZ151" s="19">
        <v>30</v>
      </c>
      <c r="EA151" s="19">
        <v>30</v>
      </c>
      <c r="EB151" s="19">
        <v>30</v>
      </c>
      <c r="EC151" s="19">
        <v>30</v>
      </c>
      <c r="ED151" s="19">
        <v>30</v>
      </c>
      <c r="EE151" s="19">
        <v>30</v>
      </c>
      <c r="EF151" s="19">
        <v>30</v>
      </c>
      <c r="EG151" s="19">
        <v>30</v>
      </c>
      <c r="EH151" s="19">
        <v>30</v>
      </c>
      <c r="EI151" s="19">
        <v>30</v>
      </c>
      <c r="EJ151" s="19">
        <v>30</v>
      </c>
      <c r="EK151" s="19">
        <v>30</v>
      </c>
      <c r="EL151" s="19">
        <v>30</v>
      </c>
      <c r="EM151" s="19">
        <v>30</v>
      </c>
      <c r="EN151" s="19">
        <v>30</v>
      </c>
      <c r="EO151" s="19">
        <v>30</v>
      </c>
      <c r="EP151" s="19"/>
      <c r="EQ151" s="82"/>
      <c r="ER151" s="82"/>
      <c r="ES151" s="82"/>
      <c r="ET151" s="82"/>
      <c r="EU151" s="82"/>
      <c r="EV151" s="82"/>
      <c r="EW151" s="82"/>
      <c r="EX151" s="82"/>
      <c r="EY151" s="82"/>
      <c r="EZ151" s="82"/>
      <c r="FA151" s="82"/>
      <c r="FB151" s="82"/>
      <c r="FD151" s="9"/>
      <c r="FE151" s="9"/>
      <c r="FQ151" s="9"/>
    </row>
    <row r="152" spans="1:173">
      <c r="A152" s="9" t="str">
        <f>IF(ISBLANK(A71),"Other",A71)</f>
        <v>5.50% Sr Notes, due 6/15/2041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>
        <v>15</v>
      </c>
      <c r="AI152" s="19">
        <v>30</v>
      </c>
      <c r="AJ152" s="19">
        <v>30</v>
      </c>
      <c r="AK152" s="19">
        <v>30</v>
      </c>
      <c r="AL152" s="19">
        <v>30</v>
      </c>
      <c r="AM152" s="19">
        <v>30</v>
      </c>
      <c r="AN152" s="19">
        <v>30</v>
      </c>
      <c r="AO152" s="19">
        <v>30</v>
      </c>
      <c r="AP152" s="19">
        <v>30</v>
      </c>
      <c r="AQ152" s="19">
        <v>30</v>
      </c>
      <c r="AR152" s="19">
        <v>30</v>
      </c>
      <c r="AS152" s="19">
        <v>30</v>
      </c>
      <c r="AT152" s="19">
        <v>30</v>
      </c>
      <c r="AU152" s="19">
        <v>30</v>
      </c>
      <c r="AV152" s="19">
        <v>30</v>
      </c>
      <c r="AW152" s="19">
        <v>30</v>
      </c>
      <c r="AX152" s="19">
        <v>30</v>
      </c>
      <c r="AY152" s="19">
        <v>30</v>
      </c>
      <c r="AZ152" s="19">
        <v>30</v>
      </c>
      <c r="BA152" s="19">
        <v>30</v>
      </c>
      <c r="BB152" s="19">
        <v>30</v>
      </c>
      <c r="BC152" s="19">
        <v>30</v>
      </c>
      <c r="BD152" s="19">
        <v>30</v>
      </c>
      <c r="BE152" s="19">
        <v>30</v>
      </c>
      <c r="BF152" s="19">
        <v>30</v>
      </c>
      <c r="BG152" s="19">
        <v>30</v>
      </c>
      <c r="BH152" s="19">
        <v>30</v>
      </c>
      <c r="BI152" s="19">
        <v>30</v>
      </c>
      <c r="BJ152" s="19">
        <v>30</v>
      </c>
      <c r="BK152" s="19">
        <v>30</v>
      </c>
      <c r="BL152" s="19">
        <v>30</v>
      </c>
      <c r="BM152" s="19">
        <v>30</v>
      </c>
      <c r="BN152" s="19">
        <v>30</v>
      </c>
      <c r="BO152" s="19">
        <v>30</v>
      </c>
      <c r="BP152" s="19">
        <v>30</v>
      </c>
      <c r="BQ152" s="19">
        <v>30</v>
      </c>
      <c r="BR152" s="19">
        <v>30</v>
      </c>
      <c r="BS152" s="19">
        <v>30</v>
      </c>
      <c r="BT152" s="19">
        <v>30</v>
      </c>
      <c r="BU152" s="19">
        <v>30</v>
      </c>
      <c r="BV152" s="19">
        <v>30</v>
      </c>
      <c r="BW152" s="19">
        <v>30</v>
      </c>
      <c r="BX152" s="19">
        <v>30</v>
      </c>
      <c r="BY152" s="19">
        <v>30</v>
      </c>
      <c r="BZ152" s="19">
        <v>30</v>
      </c>
      <c r="CA152" s="19">
        <v>30</v>
      </c>
      <c r="CB152" s="19">
        <v>30</v>
      </c>
      <c r="CC152" s="19">
        <v>30</v>
      </c>
      <c r="CD152" s="19">
        <v>30</v>
      </c>
      <c r="CE152" s="19">
        <v>30</v>
      </c>
      <c r="CF152" s="19">
        <v>30</v>
      </c>
      <c r="CG152" s="19">
        <v>30</v>
      </c>
      <c r="CH152" s="19">
        <v>30</v>
      </c>
      <c r="CI152" s="19">
        <v>30</v>
      </c>
      <c r="CJ152" s="19">
        <v>30</v>
      </c>
      <c r="CK152" s="19">
        <v>30</v>
      </c>
      <c r="CL152" s="19">
        <v>30</v>
      </c>
      <c r="CM152" s="19">
        <v>30</v>
      </c>
      <c r="CN152" s="19">
        <v>30</v>
      </c>
      <c r="CO152" s="19">
        <v>30</v>
      </c>
      <c r="CP152" s="19">
        <v>30</v>
      </c>
      <c r="CQ152" s="19">
        <v>30</v>
      </c>
      <c r="CR152" s="19">
        <v>30</v>
      </c>
      <c r="CS152" s="19">
        <v>30</v>
      </c>
      <c r="CT152" s="19">
        <v>30</v>
      </c>
      <c r="CU152" s="19">
        <v>30</v>
      </c>
      <c r="CV152" s="19">
        <v>30</v>
      </c>
      <c r="CW152" s="19">
        <v>30</v>
      </c>
      <c r="CX152" s="19">
        <v>30</v>
      </c>
      <c r="CY152" s="19">
        <v>30</v>
      </c>
      <c r="CZ152" s="19">
        <v>30</v>
      </c>
      <c r="DA152" s="19">
        <v>30</v>
      </c>
      <c r="DB152" s="19">
        <v>30</v>
      </c>
      <c r="DC152" s="19">
        <v>30</v>
      </c>
      <c r="DD152" s="19">
        <v>30</v>
      </c>
      <c r="DE152" s="19">
        <v>30</v>
      </c>
      <c r="DF152" s="19">
        <v>30</v>
      </c>
      <c r="DG152" s="19">
        <v>30</v>
      </c>
      <c r="DH152" s="19">
        <v>30</v>
      </c>
      <c r="DI152" s="19">
        <v>30</v>
      </c>
      <c r="DJ152" s="19">
        <v>30</v>
      </c>
      <c r="DK152" s="19">
        <v>30</v>
      </c>
      <c r="DL152" s="19">
        <v>30</v>
      </c>
      <c r="DM152" s="19">
        <v>30</v>
      </c>
      <c r="DN152" s="19">
        <v>30</v>
      </c>
      <c r="DO152" s="19">
        <v>30</v>
      </c>
      <c r="DP152" s="19">
        <v>30</v>
      </c>
      <c r="DQ152" s="19">
        <v>30</v>
      </c>
      <c r="DR152" s="19">
        <v>30</v>
      </c>
      <c r="DS152" s="19">
        <v>30</v>
      </c>
      <c r="DT152" s="19">
        <v>30</v>
      </c>
      <c r="DU152" s="19">
        <v>30</v>
      </c>
      <c r="DV152" s="19">
        <v>30</v>
      </c>
      <c r="DW152" s="19">
        <v>30</v>
      </c>
      <c r="DX152" s="19">
        <v>30</v>
      </c>
      <c r="DY152" s="19">
        <v>30</v>
      </c>
      <c r="DZ152" s="19">
        <v>30</v>
      </c>
      <c r="EA152" s="19">
        <v>30</v>
      </c>
      <c r="EB152" s="19">
        <v>30</v>
      </c>
      <c r="EC152" s="19">
        <v>30</v>
      </c>
      <c r="ED152" s="19">
        <v>30</v>
      </c>
      <c r="EE152" s="19">
        <v>30</v>
      </c>
      <c r="EF152" s="19">
        <v>30</v>
      </c>
      <c r="EG152" s="19">
        <v>30</v>
      </c>
      <c r="EH152" s="19">
        <v>30</v>
      </c>
      <c r="EI152" s="19">
        <v>30</v>
      </c>
      <c r="EJ152" s="19">
        <v>30</v>
      </c>
      <c r="EK152" s="19">
        <v>30</v>
      </c>
      <c r="EL152" s="19">
        <v>30</v>
      </c>
      <c r="EM152" s="19">
        <v>30</v>
      </c>
      <c r="EN152" s="19">
        <v>30</v>
      </c>
      <c r="EO152" s="19">
        <v>30</v>
      </c>
      <c r="EP152" s="19"/>
      <c r="EQ152" s="82"/>
      <c r="ER152" s="82"/>
      <c r="ES152" s="82"/>
      <c r="ET152" s="82"/>
      <c r="EU152" s="82"/>
      <c r="EV152" s="82"/>
      <c r="EW152" s="82"/>
      <c r="EX152" s="82"/>
      <c r="EY152" s="82"/>
      <c r="EZ152" s="82"/>
      <c r="FA152" s="82"/>
      <c r="FB152" s="82"/>
      <c r="FD152" s="9"/>
      <c r="FE152" s="9"/>
      <c r="FQ152" s="9"/>
    </row>
    <row r="153" spans="1:173">
      <c r="A153" s="22" t="str">
        <f>IF(ISBLANK(A72),"Other",A72)</f>
        <v>2012-2013 Term Loan (5-Months, PROJECTED/ESTIMATED)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>
        <v>27</v>
      </c>
      <c r="AW153" s="83">
        <v>30</v>
      </c>
      <c r="AX153" s="83">
        <v>30</v>
      </c>
      <c r="AY153" s="83">
        <v>30</v>
      </c>
      <c r="AZ153" s="83">
        <v>30</v>
      </c>
      <c r="BA153" s="83">
        <v>15</v>
      </c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/>
      <c r="DU153" s="83"/>
      <c r="DV153" s="83"/>
      <c r="DW153" s="83"/>
      <c r="DX153" s="83"/>
      <c r="DY153" s="83"/>
      <c r="DZ153" s="83"/>
      <c r="EA153" s="83"/>
      <c r="EB153" s="83"/>
      <c r="EC153" s="83"/>
      <c r="ED153" s="83"/>
      <c r="EE153" s="83"/>
      <c r="EF153" s="83"/>
      <c r="EG153" s="83"/>
      <c r="EH153" s="83"/>
      <c r="EI153" s="83"/>
      <c r="EJ153" s="83"/>
      <c r="EK153" s="83"/>
      <c r="EL153" s="83"/>
      <c r="EM153" s="83"/>
      <c r="EN153" s="83"/>
      <c r="EO153" s="83"/>
      <c r="EP153" s="83"/>
      <c r="EQ153" s="82"/>
      <c r="ER153" s="82"/>
      <c r="ES153" s="82"/>
      <c r="ET153" s="82"/>
      <c r="EU153" s="82"/>
      <c r="EV153" s="82"/>
      <c r="EW153" s="82"/>
      <c r="EX153" s="82"/>
      <c r="EY153" s="82"/>
      <c r="EZ153" s="82"/>
      <c r="FA153" s="82"/>
      <c r="FB153" s="82"/>
      <c r="FD153" s="9"/>
      <c r="FE153" s="9"/>
      <c r="FQ153" s="9"/>
    </row>
    <row r="154" spans="1:173">
      <c r="A154" s="22" t="str">
        <f>IF(ISBLANK(A73),"Other",A73)</f>
        <v>Other</v>
      </c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DX154" s="83"/>
      <c r="DY154" s="83"/>
      <c r="DZ154" s="83"/>
      <c r="EA154" s="83"/>
      <c r="EB154" s="83"/>
      <c r="EC154" s="83"/>
      <c r="ED154" s="83"/>
      <c r="EE154" s="83"/>
      <c r="EF154" s="83"/>
      <c r="EG154" s="83"/>
      <c r="EH154" s="83"/>
      <c r="EI154" s="83"/>
      <c r="EJ154" s="83"/>
      <c r="EK154" s="83"/>
      <c r="EL154" s="83"/>
      <c r="EM154" s="83"/>
      <c r="EN154" s="83"/>
      <c r="EO154" s="83"/>
      <c r="EP154" s="83"/>
      <c r="EQ154" s="82"/>
      <c r="ER154" s="82"/>
      <c r="ES154" s="82"/>
      <c r="ET154" s="82"/>
      <c r="EU154" s="82"/>
      <c r="EV154" s="82"/>
      <c r="EW154" s="82"/>
      <c r="EX154" s="82"/>
      <c r="EY154" s="82"/>
      <c r="EZ154" s="82"/>
      <c r="FA154" s="82"/>
      <c r="FB154" s="82"/>
      <c r="FD154" s="9"/>
      <c r="FE154" s="9"/>
      <c r="FQ154" s="9"/>
    </row>
    <row r="155" spans="1:173">
      <c r="A155" s="22" t="str">
        <f>IF(ISBLANK(A74),"Other",A74)</f>
        <v>Other</v>
      </c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83"/>
      <c r="DS155" s="83"/>
      <c r="DT155" s="83"/>
      <c r="DU155" s="83"/>
      <c r="DV155" s="83"/>
      <c r="DW155" s="83"/>
      <c r="DX155" s="83"/>
      <c r="DY155" s="83"/>
      <c r="DZ155" s="83"/>
      <c r="EA155" s="83"/>
      <c r="EB155" s="83"/>
      <c r="EC155" s="83"/>
      <c r="ED155" s="83"/>
      <c r="EE155" s="83"/>
      <c r="EF155" s="83"/>
      <c r="EG155" s="83"/>
      <c r="EH155" s="83"/>
      <c r="EI155" s="83"/>
      <c r="EJ155" s="83"/>
      <c r="EK155" s="83"/>
      <c r="EL155" s="83"/>
      <c r="EM155" s="83"/>
      <c r="EN155" s="83"/>
      <c r="EO155" s="83"/>
      <c r="EP155" s="83"/>
      <c r="EQ155" s="82"/>
      <c r="ER155" s="82"/>
      <c r="ES155" s="82"/>
      <c r="ET155" s="82"/>
      <c r="EU155" s="82"/>
      <c r="EV155" s="82"/>
      <c r="EW155" s="82"/>
      <c r="EX155" s="82"/>
      <c r="EY155" s="82"/>
      <c r="EZ155" s="82"/>
      <c r="FA155" s="82"/>
      <c r="FB155" s="82"/>
      <c r="FD155" s="9"/>
      <c r="FE155" s="9"/>
      <c r="FQ155" s="9"/>
    </row>
    <row r="156" spans="1:173" ht="13.5" thickBot="1">
      <c r="A156" s="3" t="s">
        <v>30</v>
      </c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4"/>
      <c r="ER156" s="74"/>
      <c r="ES156" s="74"/>
      <c r="ET156" s="74"/>
      <c r="EU156" s="74"/>
      <c r="EV156" s="74"/>
      <c r="EW156" s="74"/>
      <c r="EX156" s="74"/>
      <c r="EY156" s="74"/>
      <c r="EZ156" s="74"/>
      <c r="FA156" s="74"/>
      <c r="FB156" s="74"/>
      <c r="FD156" s="9"/>
      <c r="FE156" s="9"/>
      <c r="FQ156" s="9"/>
    </row>
    <row r="157" spans="1:173" ht="13.5" thickTop="1">
      <c r="A157" s="26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D157" s="9"/>
      <c r="FE157" s="9"/>
      <c r="FQ157" s="9"/>
    </row>
    <row r="158" spans="1:173">
      <c r="A158" s="3" t="s">
        <v>31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D158" s="9"/>
      <c r="FE158" s="9"/>
      <c r="FQ158" s="9"/>
    </row>
    <row r="159" spans="1:173">
      <c r="A159" s="29" t="s">
        <v>32</v>
      </c>
      <c r="B159" s="26">
        <v>30</v>
      </c>
      <c r="C159" s="26">
        <v>30</v>
      </c>
      <c r="D159" s="26">
        <v>30</v>
      </c>
      <c r="E159" s="26">
        <v>30</v>
      </c>
      <c r="F159" s="26">
        <v>30</v>
      </c>
      <c r="G159" s="26">
        <v>30</v>
      </c>
      <c r="H159" s="26">
        <v>30</v>
      </c>
      <c r="I159" s="26">
        <v>30</v>
      </c>
      <c r="J159" s="26">
        <v>30</v>
      </c>
      <c r="K159" s="26">
        <v>30</v>
      </c>
      <c r="L159" s="26">
        <v>30</v>
      </c>
      <c r="M159" s="26">
        <v>30</v>
      </c>
      <c r="N159" s="26">
        <v>30</v>
      </c>
      <c r="O159" s="26">
        <v>30</v>
      </c>
      <c r="P159" s="26">
        <v>30</v>
      </c>
      <c r="Q159" s="26">
        <v>30</v>
      </c>
      <c r="R159" s="26">
        <v>30</v>
      </c>
      <c r="S159" s="26">
        <v>30</v>
      </c>
      <c r="T159" s="26">
        <v>30</v>
      </c>
      <c r="U159" s="26">
        <v>30</v>
      </c>
      <c r="V159" s="26">
        <v>30</v>
      </c>
      <c r="W159" s="26">
        <v>30</v>
      </c>
      <c r="X159" s="26">
        <v>30</v>
      </c>
      <c r="Y159" s="26">
        <v>30</v>
      </c>
      <c r="Z159" s="26">
        <v>30</v>
      </c>
      <c r="AA159" s="26">
        <v>30</v>
      </c>
      <c r="AB159" s="26">
        <v>30</v>
      </c>
      <c r="AC159" s="26">
        <v>30</v>
      </c>
      <c r="AD159" s="26">
        <v>30</v>
      </c>
      <c r="AE159" s="26">
        <v>30</v>
      </c>
      <c r="AF159" s="26">
        <v>30</v>
      </c>
      <c r="AG159" s="26">
        <v>30</v>
      </c>
      <c r="AH159" s="26">
        <v>30</v>
      </c>
      <c r="AI159" s="26">
        <v>30</v>
      </c>
      <c r="AJ159" s="26">
        <v>30</v>
      </c>
      <c r="AK159" s="26">
        <v>30</v>
      </c>
      <c r="AL159" s="26">
        <v>30</v>
      </c>
      <c r="AM159" s="26">
        <v>30</v>
      </c>
      <c r="AN159" s="26">
        <v>30</v>
      </c>
      <c r="AO159" s="26">
        <v>30</v>
      </c>
      <c r="AP159" s="26">
        <v>30</v>
      </c>
      <c r="AQ159" s="26">
        <v>30</v>
      </c>
      <c r="AR159" s="26">
        <v>30</v>
      </c>
      <c r="AS159" s="26">
        <v>30</v>
      </c>
      <c r="AT159" s="26">
        <v>30</v>
      </c>
      <c r="AU159" s="26">
        <v>30</v>
      </c>
      <c r="AV159" s="26">
        <v>30</v>
      </c>
      <c r="AW159" s="26">
        <v>30</v>
      </c>
      <c r="AX159" s="26">
        <v>30</v>
      </c>
      <c r="AY159" s="26">
        <v>30</v>
      </c>
      <c r="AZ159" s="26">
        <v>30</v>
      </c>
      <c r="BA159" s="26">
        <v>30</v>
      </c>
      <c r="BB159" s="26">
        <v>30</v>
      </c>
      <c r="BC159" s="26">
        <v>30</v>
      </c>
      <c r="BD159" s="26">
        <v>30</v>
      </c>
      <c r="BE159" s="26">
        <v>30</v>
      </c>
      <c r="BF159" s="26">
        <v>30</v>
      </c>
      <c r="BG159" s="26">
        <v>30</v>
      </c>
      <c r="BH159" s="26">
        <v>30</v>
      </c>
      <c r="BI159" s="26">
        <v>30</v>
      </c>
      <c r="BJ159" s="26">
        <v>30</v>
      </c>
      <c r="BK159" s="26">
        <v>30</v>
      </c>
      <c r="BL159" s="26">
        <v>30</v>
      </c>
      <c r="BM159" s="26">
        <v>30</v>
      </c>
      <c r="BN159" s="26">
        <v>30</v>
      </c>
      <c r="BO159" s="26">
        <v>30</v>
      </c>
      <c r="BP159" s="26">
        <v>30</v>
      </c>
      <c r="BQ159" s="26">
        <v>30</v>
      </c>
      <c r="BR159" s="26">
        <v>30</v>
      </c>
      <c r="BS159" s="26">
        <v>30</v>
      </c>
      <c r="BT159" s="26">
        <v>30</v>
      </c>
      <c r="BU159" s="26">
        <v>30</v>
      </c>
      <c r="BV159" s="26">
        <v>30</v>
      </c>
      <c r="BW159" s="26">
        <v>30</v>
      </c>
      <c r="BX159" s="26">
        <v>30</v>
      </c>
      <c r="BY159" s="26">
        <v>30</v>
      </c>
      <c r="BZ159" s="26">
        <v>30</v>
      </c>
      <c r="CA159" s="26">
        <v>30</v>
      </c>
      <c r="CB159" s="26">
        <v>30</v>
      </c>
      <c r="CC159" s="26">
        <v>30</v>
      </c>
      <c r="CD159" s="26">
        <v>30</v>
      </c>
      <c r="CE159" s="26">
        <v>30</v>
      </c>
      <c r="CF159" s="26">
        <v>30</v>
      </c>
      <c r="CG159" s="26">
        <v>30</v>
      </c>
      <c r="CH159" s="26">
        <v>30</v>
      </c>
      <c r="CI159" s="26">
        <v>30</v>
      </c>
      <c r="CJ159" s="26">
        <v>30</v>
      </c>
      <c r="CK159" s="26">
        <v>30</v>
      </c>
      <c r="CL159" s="26">
        <v>30</v>
      </c>
      <c r="CM159" s="26">
        <v>30</v>
      </c>
      <c r="CN159" s="26">
        <v>30</v>
      </c>
      <c r="CO159" s="26">
        <v>30</v>
      </c>
      <c r="CP159" s="26">
        <v>30</v>
      </c>
      <c r="CQ159" s="26">
        <v>30</v>
      </c>
      <c r="CR159" s="26">
        <v>30</v>
      </c>
      <c r="CS159" s="26">
        <v>30</v>
      </c>
      <c r="CT159" s="26">
        <v>30</v>
      </c>
      <c r="CU159" s="26">
        <v>30</v>
      </c>
      <c r="CV159" s="26">
        <v>30</v>
      </c>
      <c r="CW159" s="26">
        <v>30</v>
      </c>
      <c r="CX159" s="26">
        <v>30</v>
      </c>
      <c r="CY159" s="26">
        <v>30</v>
      </c>
      <c r="CZ159" s="26">
        <v>30</v>
      </c>
      <c r="DA159" s="26">
        <v>30</v>
      </c>
      <c r="DB159" s="26">
        <v>30</v>
      </c>
      <c r="DC159" s="26">
        <v>30</v>
      </c>
      <c r="DD159" s="26">
        <v>30</v>
      </c>
      <c r="DE159" s="26">
        <v>30</v>
      </c>
      <c r="DF159" s="26">
        <v>30</v>
      </c>
      <c r="DG159" s="26">
        <v>30</v>
      </c>
      <c r="DH159" s="26">
        <v>30</v>
      </c>
      <c r="DI159" s="26">
        <v>30</v>
      </c>
      <c r="DJ159" s="26">
        <v>30</v>
      </c>
      <c r="DK159" s="26">
        <v>30</v>
      </c>
      <c r="DL159" s="26">
        <v>30</v>
      </c>
      <c r="DM159" s="26">
        <v>30</v>
      </c>
      <c r="DN159" s="26">
        <v>30</v>
      </c>
      <c r="DO159" s="26">
        <v>30</v>
      </c>
      <c r="DP159" s="26">
        <v>30</v>
      </c>
      <c r="DQ159" s="26">
        <v>30</v>
      </c>
      <c r="DR159" s="26">
        <v>30</v>
      </c>
      <c r="DS159" s="26">
        <v>30</v>
      </c>
      <c r="DT159" s="26">
        <v>30</v>
      </c>
      <c r="DU159" s="26">
        <v>30</v>
      </c>
      <c r="DV159" s="26">
        <v>30</v>
      </c>
      <c r="DW159" s="26">
        <v>30</v>
      </c>
      <c r="DX159" s="26">
        <v>30</v>
      </c>
      <c r="DY159" s="26">
        <v>30</v>
      </c>
      <c r="DZ159" s="26">
        <v>30</v>
      </c>
      <c r="EA159" s="26">
        <v>30</v>
      </c>
      <c r="EB159" s="26">
        <v>30</v>
      </c>
      <c r="EC159" s="26">
        <v>30</v>
      </c>
      <c r="ED159" s="26">
        <v>30</v>
      </c>
      <c r="EE159" s="26">
        <v>30</v>
      </c>
      <c r="EF159" s="26">
        <v>30</v>
      </c>
      <c r="EG159" s="26">
        <v>30</v>
      </c>
      <c r="EH159" s="26">
        <v>30</v>
      </c>
      <c r="EI159" s="26">
        <v>30</v>
      </c>
      <c r="EJ159" s="26">
        <v>30</v>
      </c>
      <c r="EK159" s="26">
        <v>30</v>
      </c>
      <c r="EL159" s="26">
        <v>30</v>
      </c>
      <c r="EM159" s="26">
        <v>30</v>
      </c>
      <c r="EN159" s="26">
        <v>30</v>
      </c>
      <c r="EO159" s="26">
        <v>30</v>
      </c>
      <c r="EP159" s="26"/>
      <c r="EQ159" s="82"/>
      <c r="ER159" s="82"/>
      <c r="ES159" s="82"/>
      <c r="ET159" s="82"/>
      <c r="EU159" s="82"/>
      <c r="EV159" s="82"/>
      <c r="EW159" s="82"/>
      <c r="EX159" s="82"/>
      <c r="EY159" s="82"/>
      <c r="EZ159" s="82"/>
      <c r="FA159" s="82"/>
      <c r="FB159" s="82"/>
      <c r="FD159" s="9"/>
      <c r="FE159" s="9"/>
      <c r="FQ159" s="9"/>
    </row>
    <row r="160" spans="1:173">
      <c r="A160" s="29" t="s">
        <v>33</v>
      </c>
      <c r="B160" s="26">
        <v>30</v>
      </c>
      <c r="C160" s="26">
        <v>30</v>
      </c>
      <c r="D160" s="26">
        <v>30</v>
      </c>
      <c r="E160" s="26">
        <v>30</v>
      </c>
      <c r="F160" s="26">
        <v>30</v>
      </c>
      <c r="G160" s="26">
        <v>30</v>
      </c>
      <c r="H160" s="26">
        <v>30</v>
      </c>
      <c r="I160" s="26">
        <v>30</v>
      </c>
      <c r="J160" s="26">
        <v>30</v>
      </c>
      <c r="K160" s="26">
        <v>30</v>
      </c>
      <c r="L160" s="26">
        <v>30</v>
      </c>
      <c r="M160" s="26">
        <v>30</v>
      </c>
      <c r="N160" s="26">
        <v>30</v>
      </c>
      <c r="O160" s="26">
        <v>30</v>
      </c>
      <c r="P160" s="26">
        <v>30</v>
      </c>
      <c r="Q160" s="26">
        <v>30</v>
      </c>
      <c r="R160" s="26">
        <v>30</v>
      </c>
      <c r="S160" s="26">
        <v>30</v>
      </c>
      <c r="T160" s="26">
        <v>30</v>
      </c>
      <c r="U160" s="26">
        <v>30</v>
      </c>
      <c r="V160" s="26">
        <v>30</v>
      </c>
      <c r="W160" s="26">
        <v>30</v>
      </c>
      <c r="X160" s="26">
        <v>30</v>
      </c>
      <c r="Y160" s="26">
        <v>30</v>
      </c>
      <c r="Z160" s="26">
        <v>30</v>
      </c>
      <c r="AA160" s="26">
        <v>30</v>
      </c>
      <c r="AB160" s="26">
        <v>30</v>
      </c>
      <c r="AC160" s="26">
        <v>30</v>
      </c>
      <c r="AD160" s="26">
        <v>30</v>
      </c>
      <c r="AE160" s="26">
        <v>30</v>
      </c>
      <c r="AF160" s="26">
        <v>4</v>
      </c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82"/>
      <c r="ER160" s="82"/>
      <c r="ES160" s="82"/>
      <c r="ET160" s="82"/>
      <c r="EU160" s="82"/>
      <c r="EV160" s="82"/>
      <c r="EW160" s="82"/>
      <c r="EX160" s="82"/>
      <c r="EY160" s="82"/>
      <c r="EZ160" s="82"/>
      <c r="FA160" s="82"/>
      <c r="FB160" s="82"/>
      <c r="FD160" s="9"/>
      <c r="FE160" s="9"/>
      <c r="FQ160" s="9"/>
    </row>
    <row r="161" spans="1:158" ht="13.5" thickBot="1">
      <c r="A161" s="30" t="s">
        <v>30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76"/>
      <c r="ER161" s="76"/>
      <c r="ES161" s="76"/>
      <c r="ET161" s="76"/>
      <c r="EU161" s="76"/>
      <c r="EV161" s="76"/>
      <c r="EW161" s="76"/>
      <c r="EX161" s="76"/>
      <c r="EY161" s="76"/>
      <c r="EZ161" s="76"/>
      <c r="FA161" s="76"/>
      <c r="FB161" s="76"/>
    </row>
    <row r="162" spans="1:158" ht="13.5" thickTop="1">
      <c r="A162" s="26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75"/>
      <c r="ER162" s="75"/>
      <c r="ES162" s="75"/>
      <c r="ET162" s="75"/>
      <c r="EU162" s="75"/>
      <c r="EV162" s="75"/>
      <c r="EW162" s="75"/>
      <c r="EX162" s="75"/>
      <c r="EY162" s="75"/>
      <c r="EZ162" s="75"/>
      <c r="FA162" s="75"/>
      <c r="FB162" s="75"/>
    </row>
    <row r="163" spans="1:158" ht="13.5" thickBot="1">
      <c r="A163" s="3" t="s">
        <v>81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</row>
    <row r="164" spans="1:158" ht="13.5" thickTop="1">
      <c r="A164" s="26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75"/>
      <c r="ER164" s="75"/>
      <c r="ES164" s="75"/>
      <c r="ET164" s="75"/>
      <c r="EU164" s="75"/>
      <c r="EV164" s="75"/>
      <c r="EW164" s="75"/>
      <c r="EX164" s="75"/>
      <c r="EY164" s="75"/>
      <c r="EZ164" s="75"/>
      <c r="FA164" s="75"/>
      <c r="FB164" s="75"/>
    </row>
    <row r="165" spans="1:158" ht="13.9" customHeight="1">
      <c r="A165" s="3" t="s">
        <v>37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</row>
    <row r="166" spans="1:158" ht="13.9" customHeight="1">
      <c r="A166" s="26" t="s">
        <v>38</v>
      </c>
      <c r="B166" s="26">
        <v>30</v>
      </c>
      <c r="C166" s="26">
        <v>30</v>
      </c>
      <c r="D166" s="26">
        <v>30</v>
      </c>
      <c r="E166" s="26">
        <v>30</v>
      </c>
      <c r="F166" s="26">
        <v>30</v>
      </c>
      <c r="G166" s="26">
        <v>30</v>
      </c>
      <c r="H166" s="26">
        <v>30</v>
      </c>
      <c r="I166" s="26">
        <v>30</v>
      </c>
      <c r="J166" s="26">
        <v>30</v>
      </c>
      <c r="K166" s="26">
        <v>30</v>
      </c>
      <c r="L166" s="26">
        <v>30</v>
      </c>
      <c r="M166" s="26">
        <v>30</v>
      </c>
      <c r="N166" s="26">
        <v>30</v>
      </c>
      <c r="O166" s="26">
        <v>30</v>
      </c>
      <c r="P166" s="26">
        <v>30</v>
      </c>
      <c r="Q166" s="26">
        <v>30</v>
      </c>
      <c r="R166" s="26">
        <v>30</v>
      </c>
      <c r="S166" s="26">
        <v>30</v>
      </c>
      <c r="T166" s="26">
        <v>30</v>
      </c>
      <c r="U166" s="26">
        <v>30</v>
      </c>
      <c r="V166" s="26">
        <v>30</v>
      </c>
      <c r="W166" s="26">
        <v>30</v>
      </c>
      <c r="X166" s="26">
        <v>30</v>
      </c>
      <c r="Y166" s="26">
        <v>30</v>
      </c>
      <c r="Z166" s="26">
        <v>30</v>
      </c>
      <c r="AA166" s="26">
        <v>30</v>
      </c>
      <c r="AB166" s="26">
        <v>30</v>
      </c>
      <c r="AC166" s="26">
        <v>30</v>
      </c>
      <c r="AD166" s="26">
        <v>30</v>
      </c>
      <c r="AE166" s="26">
        <v>30</v>
      </c>
      <c r="AF166" s="26">
        <v>30</v>
      </c>
      <c r="AG166" s="26">
        <v>30</v>
      </c>
      <c r="AH166" s="26">
        <v>30</v>
      </c>
      <c r="AI166" s="26">
        <v>30</v>
      </c>
      <c r="AJ166" s="26">
        <v>30</v>
      </c>
      <c r="AK166" s="26">
        <v>30</v>
      </c>
      <c r="AL166" s="26">
        <v>30</v>
      </c>
      <c r="AM166" s="26">
        <v>30</v>
      </c>
      <c r="AN166" s="26">
        <v>30</v>
      </c>
      <c r="AO166" s="26">
        <v>30</v>
      </c>
      <c r="AP166" s="26">
        <v>30</v>
      </c>
      <c r="AQ166" s="26">
        <v>30</v>
      </c>
      <c r="AR166" s="26">
        <v>30</v>
      </c>
      <c r="AS166" s="26">
        <v>30</v>
      </c>
      <c r="AT166" s="26">
        <v>30</v>
      </c>
      <c r="AU166" s="26">
        <v>30</v>
      </c>
      <c r="AV166" s="26">
        <v>30</v>
      </c>
      <c r="AW166" s="26">
        <v>30</v>
      </c>
      <c r="AX166" s="26">
        <v>30</v>
      </c>
      <c r="AY166" s="26">
        <v>30</v>
      </c>
      <c r="AZ166" s="26">
        <v>30</v>
      </c>
      <c r="BA166" s="26">
        <v>30</v>
      </c>
      <c r="BB166" s="26">
        <v>30</v>
      </c>
      <c r="BC166" s="26">
        <v>30</v>
      </c>
      <c r="BD166" s="26">
        <v>30</v>
      </c>
      <c r="BE166" s="26">
        <v>30</v>
      </c>
      <c r="BF166" s="26">
        <v>30</v>
      </c>
      <c r="BG166" s="26">
        <v>30</v>
      </c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</row>
    <row r="167" spans="1:158">
      <c r="A167" s="26" t="s">
        <v>39</v>
      </c>
      <c r="B167" s="44">
        <v>30</v>
      </c>
      <c r="C167" s="44">
        <v>30</v>
      </c>
      <c r="D167" s="44">
        <v>30</v>
      </c>
      <c r="E167" s="44">
        <v>30</v>
      </c>
      <c r="F167" s="44">
        <v>30</v>
      </c>
      <c r="G167" s="44">
        <v>30</v>
      </c>
      <c r="H167" s="44">
        <v>30</v>
      </c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</row>
    <row r="168" spans="1:158" ht="13.5" thickBot="1">
      <c r="A168" s="30" t="s">
        <v>30</v>
      </c>
      <c r="B168" s="45">
        <f t="shared" ref="B168:AG168" si="202">SUM(B166:B167)</f>
        <v>60</v>
      </c>
      <c r="C168" s="45">
        <f t="shared" si="202"/>
        <v>60</v>
      </c>
      <c r="D168" s="45">
        <f t="shared" si="202"/>
        <v>60</v>
      </c>
      <c r="E168" s="45">
        <f t="shared" si="202"/>
        <v>60</v>
      </c>
      <c r="F168" s="45">
        <f t="shared" si="202"/>
        <v>60</v>
      </c>
      <c r="G168" s="45">
        <f t="shared" si="202"/>
        <v>60</v>
      </c>
      <c r="H168" s="45">
        <f t="shared" si="202"/>
        <v>60</v>
      </c>
      <c r="I168" s="45">
        <f t="shared" si="202"/>
        <v>30</v>
      </c>
      <c r="J168" s="45">
        <f t="shared" si="202"/>
        <v>30</v>
      </c>
      <c r="K168" s="45">
        <f t="shared" si="202"/>
        <v>30</v>
      </c>
      <c r="L168" s="45">
        <f t="shared" si="202"/>
        <v>30</v>
      </c>
      <c r="M168" s="45">
        <f t="shared" si="202"/>
        <v>30</v>
      </c>
      <c r="N168" s="45">
        <f t="shared" si="202"/>
        <v>30</v>
      </c>
      <c r="O168" s="45">
        <f t="shared" si="202"/>
        <v>30</v>
      </c>
      <c r="P168" s="45">
        <f t="shared" si="202"/>
        <v>30</v>
      </c>
      <c r="Q168" s="45">
        <f t="shared" si="202"/>
        <v>30</v>
      </c>
      <c r="R168" s="45">
        <f t="shared" si="202"/>
        <v>30</v>
      </c>
      <c r="S168" s="45">
        <f t="shared" si="202"/>
        <v>30</v>
      </c>
      <c r="T168" s="45">
        <f t="shared" si="202"/>
        <v>30</v>
      </c>
      <c r="U168" s="45">
        <f t="shared" si="202"/>
        <v>30</v>
      </c>
      <c r="V168" s="45">
        <f t="shared" si="202"/>
        <v>30</v>
      </c>
      <c r="W168" s="45">
        <f t="shared" si="202"/>
        <v>30</v>
      </c>
      <c r="X168" s="45">
        <f t="shared" si="202"/>
        <v>30</v>
      </c>
      <c r="Y168" s="45">
        <f t="shared" si="202"/>
        <v>30</v>
      </c>
      <c r="Z168" s="45">
        <f t="shared" si="202"/>
        <v>30</v>
      </c>
      <c r="AA168" s="45">
        <f t="shared" si="202"/>
        <v>30</v>
      </c>
      <c r="AB168" s="45">
        <f t="shared" si="202"/>
        <v>30</v>
      </c>
      <c r="AC168" s="45">
        <f t="shared" si="202"/>
        <v>30</v>
      </c>
      <c r="AD168" s="45">
        <f t="shared" si="202"/>
        <v>30</v>
      </c>
      <c r="AE168" s="45">
        <f t="shared" si="202"/>
        <v>30</v>
      </c>
      <c r="AF168" s="45">
        <f t="shared" si="202"/>
        <v>30</v>
      </c>
      <c r="AG168" s="45">
        <f t="shared" si="202"/>
        <v>30</v>
      </c>
      <c r="AH168" s="45">
        <f t="shared" ref="AH168:CS168" si="203">SUM(AH166:AH167)</f>
        <v>30</v>
      </c>
      <c r="AI168" s="45">
        <f t="shared" si="203"/>
        <v>30</v>
      </c>
      <c r="AJ168" s="45">
        <f t="shared" si="203"/>
        <v>30</v>
      </c>
      <c r="AK168" s="45">
        <f t="shared" si="203"/>
        <v>30</v>
      </c>
      <c r="AL168" s="45">
        <f t="shared" si="203"/>
        <v>30</v>
      </c>
      <c r="AM168" s="45">
        <f t="shared" si="203"/>
        <v>30</v>
      </c>
      <c r="AN168" s="45">
        <f t="shared" si="203"/>
        <v>30</v>
      </c>
      <c r="AO168" s="45">
        <f t="shared" si="203"/>
        <v>30</v>
      </c>
      <c r="AP168" s="45">
        <f t="shared" si="203"/>
        <v>30</v>
      </c>
      <c r="AQ168" s="45">
        <f t="shared" si="203"/>
        <v>30</v>
      </c>
      <c r="AR168" s="45">
        <f t="shared" si="203"/>
        <v>30</v>
      </c>
      <c r="AS168" s="45">
        <f t="shared" si="203"/>
        <v>30</v>
      </c>
      <c r="AT168" s="45">
        <f t="shared" si="203"/>
        <v>30</v>
      </c>
      <c r="AU168" s="45">
        <f t="shared" si="203"/>
        <v>30</v>
      </c>
      <c r="AV168" s="45">
        <f t="shared" si="203"/>
        <v>30</v>
      </c>
      <c r="AW168" s="45">
        <f t="shared" si="203"/>
        <v>30</v>
      </c>
      <c r="AX168" s="45">
        <f t="shared" si="203"/>
        <v>30</v>
      </c>
      <c r="AY168" s="45">
        <f t="shared" si="203"/>
        <v>30</v>
      </c>
      <c r="AZ168" s="45">
        <f t="shared" si="203"/>
        <v>30</v>
      </c>
      <c r="BA168" s="45">
        <f t="shared" si="203"/>
        <v>30</v>
      </c>
      <c r="BB168" s="45">
        <f t="shared" si="203"/>
        <v>30</v>
      </c>
      <c r="BC168" s="45">
        <f t="shared" si="203"/>
        <v>30</v>
      </c>
      <c r="BD168" s="45">
        <f t="shared" si="203"/>
        <v>30</v>
      </c>
      <c r="BE168" s="45">
        <f t="shared" si="203"/>
        <v>30</v>
      </c>
      <c r="BF168" s="45">
        <f t="shared" si="203"/>
        <v>30</v>
      </c>
      <c r="BG168" s="45">
        <f t="shared" si="203"/>
        <v>30</v>
      </c>
      <c r="BH168" s="45">
        <f t="shared" si="203"/>
        <v>0</v>
      </c>
      <c r="BI168" s="45">
        <f t="shared" si="203"/>
        <v>0</v>
      </c>
      <c r="BJ168" s="45">
        <f t="shared" si="203"/>
        <v>0</v>
      </c>
      <c r="BK168" s="45">
        <f t="shared" si="203"/>
        <v>0</v>
      </c>
      <c r="BL168" s="45">
        <f t="shared" si="203"/>
        <v>0</v>
      </c>
      <c r="BM168" s="45">
        <f t="shared" si="203"/>
        <v>0</v>
      </c>
      <c r="BN168" s="45">
        <f t="shared" si="203"/>
        <v>0</v>
      </c>
      <c r="BO168" s="45">
        <f t="shared" si="203"/>
        <v>0</v>
      </c>
      <c r="BP168" s="45">
        <f t="shared" si="203"/>
        <v>0</v>
      </c>
      <c r="BQ168" s="45">
        <f t="shared" si="203"/>
        <v>0</v>
      </c>
      <c r="BR168" s="45">
        <f t="shared" si="203"/>
        <v>0</v>
      </c>
      <c r="BS168" s="45">
        <f t="shared" si="203"/>
        <v>0</v>
      </c>
      <c r="BT168" s="45">
        <f t="shared" si="203"/>
        <v>0</v>
      </c>
      <c r="BU168" s="45">
        <f t="shared" si="203"/>
        <v>0</v>
      </c>
      <c r="BV168" s="45">
        <f t="shared" si="203"/>
        <v>0</v>
      </c>
      <c r="BW168" s="45">
        <f t="shared" si="203"/>
        <v>0</v>
      </c>
      <c r="BX168" s="45">
        <f t="shared" si="203"/>
        <v>0</v>
      </c>
      <c r="BY168" s="45">
        <f t="shared" si="203"/>
        <v>0</v>
      </c>
      <c r="BZ168" s="45">
        <f t="shared" si="203"/>
        <v>0</v>
      </c>
      <c r="CA168" s="45">
        <f t="shared" si="203"/>
        <v>0</v>
      </c>
      <c r="CB168" s="45">
        <f t="shared" si="203"/>
        <v>0</v>
      </c>
      <c r="CC168" s="45">
        <f t="shared" si="203"/>
        <v>0</v>
      </c>
      <c r="CD168" s="45">
        <f t="shared" si="203"/>
        <v>0</v>
      </c>
      <c r="CE168" s="45">
        <f t="shared" si="203"/>
        <v>0</v>
      </c>
      <c r="CF168" s="45">
        <f t="shared" si="203"/>
        <v>0</v>
      </c>
      <c r="CG168" s="45">
        <f t="shared" si="203"/>
        <v>0</v>
      </c>
      <c r="CH168" s="45">
        <f t="shared" si="203"/>
        <v>0</v>
      </c>
      <c r="CI168" s="45">
        <f t="shared" si="203"/>
        <v>0</v>
      </c>
      <c r="CJ168" s="45">
        <f t="shared" si="203"/>
        <v>0</v>
      </c>
      <c r="CK168" s="45">
        <f t="shared" si="203"/>
        <v>0</v>
      </c>
      <c r="CL168" s="45">
        <f t="shared" si="203"/>
        <v>0</v>
      </c>
      <c r="CM168" s="45">
        <f t="shared" si="203"/>
        <v>0</v>
      </c>
      <c r="CN168" s="45">
        <f t="shared" si="203"/>
        <v>0</v>
      </c>
      <c r="CO168" s="45">
        <f t="shared" si="203"/>
        <v>0</v>
      </c>
      <c r="CP168" s="45">
        <f t="shared" si="203"/>
        <v>0</v>
      </c>
      <c r="CQ168" s="45">
        <f t="shared" si="203"/>
        <v>0</v>
      </c>
      <c r="CR168" s="45">
        <f t="shared" si="203"/>
        <v>0</v>
      </c>
      <c r="CS168" s="45">
        <f t="shared" si="203"/>
        <v>0</v>
      </c>
      <c r="CT168" s="45">
        <f t="shared" ref="CT168:EO168" si="204">SUM(CT166:CT167)</f>
        <v>0</v>
      </c>
      <c r="CU168" s="45">
        <f t="shared" si="204"/>
        <v>0</v>
      </c>
      <c r="CV168" s="45">
        <f t="shared" si="204"/>
        <v>0</v>
      </c>
      <c r="CW168" s="45">
        <f t="shared" si="204"/>
        <v>0</v>
      </c>
      <c r="CX168" s="45">
        <f t="shared" si="204"/>
        <v>0</v>
      </c>
      <c r="CY168" s="45">
        <f t="shared" si="204"/>
        <v>0</v>
      </c>
      <c r="CZ168" s="45">
        <f t="shared" si="204"/>
        <v>0</v>
      </c>
      <c r="DA168" s="45">
        <f t="shared" si="204"/>
        <v>0</v>
      </c>
      <c r="DB168" s="45">
        <f t="shared" si="204"/>
        <v>0</v>
      </c>
      <c r="DC168" s="45">
        <f t="shared" si="204"/>
        <v>0</v>
      </c>
      <c r="DD168" s="45">
        <f t="shared" si="204"/>
        <v>0</v>
      </c>
      <c r="DE168" s="45">
        <f t="shared" si="204"/>
        <v>0</v>
      </c>
      <c r="DF168" s="45">
        <f t="shared" si="204"/>
        <v>0</v>
      </c>
      <c r="DG168" s="45">
        <f t="shared" si="204"/>
        <v>0</v>
      </c>
      <c r="DH168" s="45">
        <f t="shared" si="204"/>
        <v>0</v>
      </c>
      <c r="DI168" s="45">
        <f t="shared" si="204"/>
        <v>0</v>
      </c>
      <c r="DJ168" s="45">
        <f t="shared" si="204"/>
        <v>0</v>
      </c>
      <c r="DK168" s="45">
        <f t="shared" si="204"/>
        <v>0</v>
      </c>
      <c r="DL168" s="45">
        <f t="shared" si="204"/>
        <v>0</v>
      </c>
      <c r="DM168" s="45">
        <f t="shared" si="204"/>
        <v>0</v>
      </c>
      <c r="DN168" s="45">
        <f t="shared" si="204"/>
        <v>0</v>
      </c>
      <c r="DO168" s="45">
        <f t="shared" si="204"/>
        <v>0</v>
      </c>
      <c r="DP168" s="45">
        <f t="shared" si="204"/>
        <v>0</v>
      </c>
      <c r="DQ168" s="45">
        <f t="shared" si="204"/>
        <v>0</v>
      </c>
      <c r="DR168" s="45">
        <f t="shared" si="204"/>
        <v>0</v>
      </c>
      <c r="DS168" s="45">
        <f t="shared" si="204"/>
        <v>0</v>
      </c>
      <c r="DT168" s="45">
        <f t="shared" si="204"/>
        <v>0</v>
      </c>
      <c r="DU168" s="45">
        <f t="shared" si="204"/>
        <v>0</v>
      </c>
      <c r="DV168" s="45">
        <f t="shared" si="204"/>
        <v>0</v>
      </c>
      <c r="DW168" s="45">
        <f t="shared" si="204"/>
        <v>0</v>
      </c>
      <c r="DX168" s="45">
        <f t="shared" si="204"/>
        <v>0</v>
      </c>
      <c r="DY168" s="45">
        <f t="shared" si="204"/>
        <v>0</v>
      </c>
      <c r="DZ168" s="45">
        <f t="shared" si="204"/>
        <v>0</v>
      </c>
      <c r="EA168" s="45">
        <f t="shared" si="204"/>
        <v>0</v>
      </c>
      <c r="EB168" s="45">
        <f t="shared" si="204"/>
        <v>0</v>
      </c>
      <c r="EC168" s="45">
        <f t="shared" si="204"/>
        <v>0</v>
      </c>
      <c r="ED168" s="45">
        <f t="shared" si="204"/>
        <v>0</v>
      </c>
      <c r="EE168" s="45">
        <f t="shared" si="204"/>
        <v>0</v>
      </c>
      <c r="EF168" s="45">
        <f t="shared" si="204"/>
        <v>0</v>
      </c>
      <c r="EG168" s="45">
        <f t="shared" si="204"/>
        <v>0</v>
      </c>
      <c r="EH168" s="45">
        <f t="shared" si="204"/>
        <v>0</v>
      </c>
      <c r="EI168" s="45">
        <f t="shared" si="204"/>
        <v>0</v>
      </c>
      <c r="EJ168" s="45">
        <f t="shared" si="204"/>
        <v>0</v>
      </c>
      <c r="EK168" s="45">
        <f t="shared" si="204"/>
        <v>0</v>
      </c>
      <c r="EL168" s="45">
        <f t="shared" si="204"/>
        <v>0</v>
      </c>
      <c r="EM168" s="45">
        <f t="shared" si="204"/>
        <v>0</v>
      </c>
      <c r="EN168" s="45">
        <f t="shared" si="204"/>
        <v>0</v>
      </c>
      <c r="EO168" s="45">
        <f t="shared" si="204"/>
        <v>0</v>
      </c>
      <c r="EP168" s="45"/>
      <c r="EQ168" s="79"/>
      <c r="ER168" s="79"/>
      <c r="ES168" s="79"/>
      <c r="ET168" s="79"/>
      <c r="EU168" s="79"/>
      <c r="EV168" s="79"/>
      <c r="EW168" s="79"/>
      <c r="EX168" s="79"/>
      <c r="EY168" s="79"/>
      <c r="EZ168" s="79"/>
      <c r="FA168" s="79"/>
      <c r="FB168" s="79"/>
    </row>
    <row r="169" spans="1:158" ht="13.5" thickTop="1">
      <c r="A169" s="26"/>
      <c r="B169" s="27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27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27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75"/>
      <c r="ER169" s="75"/>
      <c r="ES169" s="75"/>
      <c r="ET169" s="75"/>
      <c r="EU169" s="75"/>
      <c r="EV169" s="75"/>
      <c r="EW169" s="75"/>
      <c r="EX169" s="75"/>
      <c r="EY169" s="75"/>
      <c r="EZ169" s="75"/>
      <c r="FA169" s="75"/>
      <c r="FB169" s="75"/>
    </row>
    <row r="170" spans="1:158" ht="13.9" customHeight="1">
      <c r="A170" s="36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</row>
    <row r="171" spans="1:158" ht="13.5" thickBot="1">
      <c r="A171" s="30" t="s">
        <v>40</v>
      </c>
      <c r="B171" s="47">
        <f t="shared" ref="B171:BM171" si="205">+B163+B168</f>
        <v>60</v>
      </c>
      <c r="C171" s="47">
        <f t="shared" si="205"/>
        <v>60</v>
      </c>
      <c r="D171" s="47">
        <f t="shared" si="205"/>
        <v>60</v>
      </c>
      <c r="E171" s="47">
        <f t="shared" si="205"/>
        <v>60</v>
      </c>
      <c r="F171" s="47">
        <f t="shared" si="205"/>
        <v>60</v>
      </c>
      <c r="G171" s="47">
        <f t="shared" si="205"/>
        <v>60</v>
      </c>
      <c r="H171" s="47">
        <f t="shared" si="205"/>
        <v>60</v>
      </c>
      <c r="I171" s="47">
        <f t="shared" si="205"/>
        <v>30</v>
      </c>
      <c r="J171" s="47">
        <f t="shared" si="205"/>
        <v>30</v>
      </c>
      <c r="K171" s="47">
        <f t="shared" si="205"/>
        <v>30</v>
      </c>
      <c r="L171" s="47">
        <f t="shared" si="205"/>
        <v>30</v>
      </c>
      <c r="M171" s="47">
        <f t="shared" si="205"/>
        <v>30</v>
      </c>
      <c r="N171" s="47">
        <f t="shared" si="205"/>
        <v>30</v>
      </c>
      <c r="O171" s="47">
        <f t="shared" si="205"/>
        <v>30</v>
      </c>
      <c r="P171" s="47">
        <f t="shared" si="205"/>
        <v>30</v>
      </c>
      <c r="Q171" s="47">
        <f t="shared" si="205"/>
        <v>30</v>
      </c>
      <c r="R171" s="47">
        <f t="shared" si="205"/>
        <v>30</v>
      </c>
      <c r="S171" s="47">
        <f t="shared" si="205"/>
        <v>30</v>
      </c>
      <c r="T171" s="47">
        <f t="shared" si="205"/>
        <v>30</v>
      </c>
      <c r="U171" s="47">
        <f t="shared" si="205"/>
        <v>30</v>
      </c>
      <c r="V171" s="47">
        <f t="shared" si="205"/>
        <v>30</v>
      </c>
      <c r="W171" s="47">
        <f t="shared" si="205"/>
        <v>30</v>
      </c>
      <c r="X171" s="47">
        <f t="shared" si="205"/>
        <v>30</v>
      </c>
      <c r="Y171" s="47">
        <f t="shared" si="205"/>
        <v>30</v>
      </c>
      <c r="Z171" s="47">
        <f t="shared" si="205"/>
        <v>30</v>
      </c>
      <c r="AA171" s="47">
        <f t="shared" si="205"/>
        <v>30</v>
      </c>
      <c r="AB171" s="47">
        <f t="shared" si="205"/>
        <v>30</v>
      </c>
      <c r="AC171" s="47">
        <f t="shared" si="205"/>
        <v>30</v>
      </c>
      <c r="AD171" s="47">
        <f t="shared" si="205"/>
        <v>30</v>
      </c>
      <c r="AE171" s="47">
        <f t="shared" si="205"/>
        <v>30</v>
      </c>
      <c r="AF171" s="47">
        <f t="shared" si="205"/>
        <v>30</v>
      </c>
      <c r="AG171" s="47">
        <f t="shared" si="205"/>
        <v>30</v>
      </c>
      <c r="AH171" s="47">
        <f t="shared" si="205"/>
        <v>30</v>
      </c>
      <c r="AI171" s="47">
        <f t="shared" si="205"/>
        <v>30</v>
      </c>
      <c r="AJ171" s="47">
        <f t="shared" si="205"/>
        <v>30</v>
      </c>
      <c r="AK171" s="47">
        <f t="shared" si="205"/>
        <v>30</v>
      </c>
      <c r="AL171" s="47">
        <f t="shared" si="205"/>
        <v>30</v>
      </c>
      <c r="AM171" s="47">
        <f t="shared" si="205"/>
        <v>30</v>
      </c>
      <c r="AN171" s="47">
        <f t="shared" si="205"/>
        <v>30</v>
      </c>
      <c r="AO171" s="47">
        <f t="shared" si="205"/>
        <v>30</v>
      </c>
      <c r="AP171" s="47">
        <f t="shared" si="205"/>
        <v>30</v>
      </c>
      <c r="AQ171" s="47">
        <f t="shared" si="205"/>
        <v>30</v>
      </c>
      <c r="AR171" s="47">
        <f t="shared" si="205"/>
        <v>30</v>
      </c>
      <c r="AS171" s="47">
        <f t="shared" si="205"/>
        <v>30</v>
      </c>
      <c r="AT171" s="47">
        <f t="shared" si="205"/>
        <v>30</v>
      </c>
      <c r="AU171" s="47">
        <f t="shared" si="205"/>
        <v>30</v>
      </c>
      <c r="AV171" s="47">
        <f t="shared" si="205"/>
        <v>30</v>
      </c>
      <c r="AW171" s="47">
        <f t="shared" si="205"/>
        <v>30</v>
      </c>
      <c r="AX171" s="47">
        <f t="shared" si="205"/>
        <v>30</v>
      </c>
      <c r="AY171" s="47">
        <f t="shared" si="205"/>
        <v>30</v>
      </c>
      <c r="AZ171" s="47">
        <f t="shared" si="205"/>
        <v>30</v>
      </c>
      <c r="BA171" s="47">
        <f t="shared" si="205"/>
        <v>30</v>
      </c>
      <c r="BB171" s="47">
        <f t="shared" si="205"/>
        <v>30</v>
      </c>
      <c r="BC171" s="47">
        <f t="shared" si="205"/>
        <v>30</v>
      </c>
      <c r="BD171" s="47">
        <f t="shared" si="205"/>
        <v>30</v>
      </c>
      <c r="BE171" s="47">
        <f t="shared" si="205"/>
        <v>30</v>
      </c>
      <c r="BF171" s="47">
        <f t="shared" si="205"/>
        <v>30</v>
      </c>
      <c r="BG171" s="47">
        <f t="shared" si="205"/>
        <v>30</v>
      </c>
      <c r="BH171" s="47">
        <f t="shared" si="205"/>
        <v>0</v>
      </c>
      <c r="BI171" s="47">
        <f t="shared" si="205"/>
        <v>0</v>
      </c>
      <c r="BJ171" s="47">
        <f t="shared" si="205"/>
        <v>0</v>
      </c>
      <c r="BK171" s="47">
        <f t="shared" si="205"/>
        <v>0</v>
      </c>
      <c r="BL171" s="47">
        <f t="shared" si="205"/>
        <v>0</v>
      </c>
      <c r="BM171" s="47">
        <f t="shared" si="205"/>
        <v>0</v>
      </c>
      <c r="BN171" s="47">
        <f t="shared" ref="BN171:DY171" si="206">+BN163+BN168</f>
        <v>0</v>
      </c>
      <c r="BO171" s="47">
        <f t="shared" si="206"/>
        <v>0</v>
      </c>
      <c r="BP171" s="47">
        <f t="shared" si="206"/>
        <v>0</v>
      </c>
      <c r="BQ171" s="47">
        <f t="shared" si="206"/>
        <v>0</v>
      </c>
      <c r="BR171" s="47">
        <f t="shared" si="206"/>
        <v>0</v>
      </c>
      <c r="BS171" s="47">
        <f t="shared" si="206"/>
        <v>0</v>
      </c>
      <c r="BT171" s="47">
        <f t="shared" si="206"/>
        <v>0</v>
      </c>
      <c r="BU171" s="47">
        <f t="shared" si="206"/>
        <v>0</v>
      </c>
      <c r="BV171" s="47">
        <f t="shared" si="206"/>
        <v>0</v>
      </c>
      <c r="BW171" s="47">
        <f t="shared" si="206"/>
        <v>0</v>
      </c>
      <c r="BX171" s="47">
        <f t="shared" si="206"/>
        <v>0</v>
      </c>
      <c r="BY171" s="47">
        <f t="shared" si="206"/>
        <v>0</v>
      </c>
      <c r="BZ171" s="47">
        <f t="shared" si="206"/>
        <v>0</v>
      </c>
      <c r="CA171" s="47">
        <f t="shared" si="206"/>
        <v>0</v>
      </c>
      <c r="CB171" s="47">
        <f t="shared" si="206"/>
        <v>0</v>
      </c>
      <c r="CC171" s="47">
        <f t="shared" si="206"/>
        <v>0</v>
      </c>
      <c r="CD171" s="47">
        <f t="shared" si="206"/>
        <v>0</v>
      </c>
      <c r="CE171" s="47">
        <f t="shared" si="206"/>
        <v>0</v>
      </c>
      <c r="CF171" s="47">
        <f t="shared" si="206"/>
        <v>0</v>
      </c>
      <c r="CG171" s="47">
        <f t="shared" si="206"/>
        <v>0</v>
      </c>
      <c r="CH171" s="47">
        <f t="shared" si="206"/>
        <v>0</v>
      </c>
      <c r="CI171" s="47">
        <f t="shared" si="206"/>
        <v>0</v>
      </c>
      <c r="CJ171" s="47">
        <f t="shared" si="206"/>
        <v>0</v>
      </c>
      <c r="CK171" s="47">
        <f t="shared" si="206"/>
        <v>0</v>
      </c>
      <c r="CL171" s="47">
        <f t="shared" si="206"/>
        <v>0</v>
      </c>
      <c r="CM171" s="47">
        <f t="shared" si="206"/>
        <v>0</v>
      </c>
      <c r="CN171" s="47">
        <f t="shared" si="206"/>
        <v>0</v>
      </c>
      <c r="CO171" s="47">
        <f t="shared" si="206"/>
        <v>0</v>
      </c>
      <c r="CP171" s="47">
        <f t="shared" si="206"/>
        <v>0</v>
      </c>
      <c r="CQ171" s="47">
        <f t="shared" si="206"/>
        <v>0</v>
      </c>
      <c r="CR171" s="47">
        <f t="shared" si="206"/>
        <v>0</v>
      </c>
      <c r="CS171" s="47">
        <f t="shared" si="206"/>
        <v>0</v>
      </c>
      <c r="CT171" s="47">
        <f t="shared" si="206"/>
        <v>0</v>
      </c>
      <c r="CU171" s="47">
        <f t="shared" si="206"/>
        <v>0</v>
      </c>
      <c r="CV171" s="47">
        <f t="shared" si="206"/>
        <v>0</v>
      </c>
      <c r="CW171" s="47">
        <f t="shared" si="206"/>
        <v>0</v>
      </c>
      <c r="CX171" s="47">
        <f t="shared" si="206"/>
        <v>0</v>
      </c>
      <c r="CY171" s="47">
        <f t="shared" si="206"/>
        <v>0</v>
      </c>
      <c r="CZ171" s="47">
        <f t="shared" si="206"/>
        <v>0</v>
      </c>
      <c r="DA171" s="47">
        <f t="shared" si="206"/>
        <v>0</v>
      </c>
      <c r="DB171" s="47">
        <f t="shared" si="206"/>
        <v>0</v>
      </c>
      <c r="DC171" s="47">
        <f t="shared" si="206"/>
        <v>0</v>
      </c>
      <c r="DD171" s="47">
        <f t="shared" si="206"/>
        <v>0</v>
      </c>
      <c r="DE171" s="47">
        <f t="shared" si="206"/>
        <v>0</v>
      </c>
      <c r="DF171" s="47">
        <f t="shared" si="206"/>
        <v>0</v>
      </c>
      <c r="DG171" s="47">
        <f t="shared" si="206"/>
        <v>0</v>
      </c>
      <c r="DH171" s="47">
        <f t="shared" si="206"/>
        <v>0</v>
      </c>
      <c r="DI171" s="47">
        <f t="shared" si="206"/>
        <v>0</v>
      </c>
      <c r="DJ171" s="47">
        <f t="shared" si="206"/>
        <v>0</v>
      </c>
      <c r="DK171" s="47">
        <f t="shared" si="206"/>
        <v>0</v>
      </c>
      <c r="DL171" s="47">
        <f t="shared" si="206"/>
        <v>0</v>
      </c>
      <c r="DM171" s="47">
        <f t="shared" si="206"/>
        <v>0</v>
      </c>
      <c r="DN171" s="47">
        <f t="shared" si="206"/>
        <v>0</v>
      </c>
      <c r="DO171" s="47">
        <f t="shared" si="206"/>
        <v>0</v>
      </c>
      <c r="DP171" s="47">
        <f t="shared" si="206"/>
        <v>0</v>
      </c>
      <c r="DQ171" s="47">
        <f t="shared" si="206"/>
        <v>0</v>
      </c>
      <c r="DR171" s="47">
        <f t="shared" si="206"/>
        <v>0</v>
      </c>
      <c r="DS171" s="47">
        <f t="shared" si="206"/>
        <v>0</v>
      </c>
      <c r="DT171" s="47">
        <f t="shared" si="206"/>
        <v>0</v>
      </c>
      <c r="DU171" s="47">
        <f t="shared" si="206"/>
        <v>0</v>
      </c>
      <c r="DV171" s="47">
        <f t="shared" si="206"/>
        <v>0</v>
      </c>
      <c r="DW171" s="47">
        <f t="shared" si="206"/>
        <v>0</v>
      </c>
      <c r="DX171" s="47">
        <f t="shared" si="206"/>
        <v>0</v>
      </c>
      <c r="DY171" s="47">
        <f t="shared" si="206"/>
        <v>0</v>
      </c>
      <c r="DZ171" s="47">
        <f t="shared" ref="DZ171:EO171" si="207">+DZ163+DZ168</f>
        <v>0</v>
      </c>
      <c r="EA171" s="47">
        <f t="shared" si="207"/>
        <v>0</v>
      </c>
      <c r="EB171" s="47">
        <f t="shared" si="207"/>
        <v>0</v>
      </c>
      <c r="EC171" s="47">
        <f t="shared" si="207"/>
        <v>0</v>
      </c>
      <c r="ED171" s="47">
        <f t="shared" si="207"/>
        <v>0</v>
      </c>
      <c r="EE171" s="47">
        <f t="shared" si="207"/>
        <v>0</v>
      </c>
      <c r="EF171" s="47">
        <f t="shared" si="207"/>
        <v>0</v>
      </c>
      <c r="EG171" s="47">
        <f t="shared" si="207"/>
        <v>0</v>
      </c>
      <c r="EH171" s="47">
        <f t="shared" si="207"/>
        <v>0</v>
      </c>
      <c r="EI171" s="47">
        <f t="shared" si="207"/>
        <v>0</v>
      </c>
      <c r="EJ171" s="47">
        <f t="shared" si="207"/>
        <v>0</v>
      </c>
      <c r="EK171" s="47">
        <f t="shared" si="207"/>
        <v>0</v>
      </c>
      <c r="EL171" s="47">
        <f t="shared" si="207"/>
        <v>0</v>
      </c>
      <c r="EM171" s="47">
        <f t="shared" si="207"/>
        <v>0</v>
      </c>
      <c r="EN171" s="47">
        <f t="shared" si="207"/>
        <v>0</v>
      </c>
      <c r="EO171" s="47">
        <f t="shared" si="207"/>
        <v>0</v>
      </c>
      <c r="EP171" s="47"/>
      <c r="EQ171" s="85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</row>
    <row r="172" spans="1:158" ht="13.5" thickTop="1"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8"/>
      <c r="ER172" s="8"/>
    </row>
    <row r="173" spans="1:158"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8"/>
      <c r="ER173" s="8"/>
    </row>
    <row r="174" spans="1:158"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8"/>
      <c r="ER174" s="8"/>
    </row>
    <row r="175" spans="1:158">
      <c r="A175" s="9" t="s">
        <v>82</v>
      </c>
      <c r="B175" s="36">
        <f>+B98/1000</f>
        <v>2120527.4094911111</v>
      </c>
      <c r="C175" s="36">
        <f t="shared" ref="C175:BN175" si="208">+C98/1000</f>
        <v>2120477.5195755553</v>
      </c>
      <c r="D175" s="36">
        <f t="shared" si="208"/>
        <v>2120427.22168</v>
      </c>
      <c r="E175" s="36">
        <f t="shared" si="208"/>
        <v>2120311.0377844446</v>
      </c>
      <c r="F175" s="36">
        <f t="shared" si="208"/>
        <v>2120259.9185388889</v>
      </c>
      <c r="G175" s="36">
        <f t="shared" si="208"/>
        <v>2569366.8858933332</v>
      </c>
      <c r="H175" s="36">
        <f t="shared" si="208"/>
        <v>2569321.950657778</v>
      </c>
      <c r="I175" s="36">
        <f t="shared" si="208"/>
        <v>2169371.6201622221</v>
      </c>
      <c r="J175" s="36">
        <f t="shared" si="208"/>
        <v>2169421.2896666666</v>
      </c>
      <c r="K175" s="36">
        <f t="shared" si="208"/>
        <v>2169405.4829411111</v>
      </c>
      <c r="L175" s="36">
        <f t="shared" si="208"/>
        <v>2169455.1524455552</v>
      </c>
      <c r="M175" s="36">
        <f t="shared" si="208"/>
        <v>2169530.9552833331</v>
      </c>
      <c r="N175" s="36">
        <f t="shared" si="208"/>
        <v>2169554.4914611112</v>
      </c>
      <c r="O175" s="36">
        <f t="shared" si="208"/>
        <v>2169578.027632222</v>
      </c>
      <c r="P175" s="36">
        <f t="shared" si="208"/>
        <v>2169601.5638033333</v>
      </c>
      <c r="Q175" s="36">
        <f t="shared" si="208"/>
        <v>2169559.6237444445</v>
      </c>
      <c r="R175" s="36">
        <f t="shared" si="208"/>
        <v>2169583.1599155553</v>
      </c>
      <c r="S175" s="36">
        <f t="shared" si="208"/>
        <v>2169606.6960866665</v>
      </c>
      <c r="T175" s="36">
        <f t="shared" si="208"/>
        <v>2169630.2322577778</v>
      </c>
      <c r="U175" s="36">
        <f t="shared" si="208"/>
        <v>2169653.7684288886</v>
      </c>
      <c r="V175" s="36">
        <f t="shared" si="208"/>
        <v>2169677.3045999999</v>
      </c>
      <c r="W175" s="36">
        <f t="shared" si="208"/>
        <v>2169635.364541111</v>
      </c>
      <c r="X175" s="36">
        <f t="shared" si="208"/>
        <v>2169658.9007122223</v>
      </c>
      <c r="Y175" s="36">
        <f t="shared" si="208"/>
        <v>2169682.4368833331</v>
      </c>
      <c r="Z175" s="36">
        <f t="shared" si="208"/>
        <v>2169705.9730544444</v>
      </c>
      <c r="AA175" s="36">
        <f t="shared" si="208"/>
        <v>2169729.5092255552</v>
      </c>
      <c r="AB175" s="36">
        <f t="shared" si="208"/>
        <v>2169753.0453966665</v>
      </c>
      <c r="AC175" s="36">
        <f t="shared" si="208"/>
        <v>2169711.1053377776</v>
      </c>
      <c r="AD175" s="36">
        <f t="shared" si="208"/>
        <v>2169734.6415088889</v>
      </c>
      <c r="AE175" s="36">
        <f t="shared" si="208"/>
        <v>2169758.1776799997</v>
      </c>
      <c r="AF175" s="36">
        <f t="shared" si="208"/>
        <v>2159781.713851111</v>
      </c>
      <c r="AG175" s="36">
        <f t="shared" si="208"/>
        <v>1809803.5000222223</v>
      </c>
      <c r="AH175" s="36">
        <f t="shared" si="208"/>
        <v>2208540.8641933333</v>
      </c>
      <c r="AI175" s="36">
        <f t="shared" si="208"/>
        <v>2208500.7521344442</v>
      </c>
      <c r="AJ175" s="36">
        <f t="shared" si="208"/>
        <v>2208526.1163055552</v>
      </c>
      <c r="AK175" s="36">
        <f t="shared" si="208"/>
        <v>2208551.4804766662</v>
      </c>
      <c r="AL175" s="36">
        <f t="shared" si="208"/>
        <v>2208576.8446477777</v>
      </c>
      <c r="AM175" s="36">
        <f t="shared" si="208"/>
        <v>2208602.2088188888</v>
      </c>
      <c r="AN175" s="36">
        <f t="shared" si="208"/>
        <v>2206324.2649899996</v>
      </c>
      <c r="AO175" s="36">
        <f t="shared" si="208"/>
        <v>2206284.1529311109</v>
      </c>
      <c r="AP175" s="36">
        <f t="shared" si="208"/>
        <v>2206309.517102222</v>
      </c>
      <c r="AQ175" s="36">
        <f t="shared" si="208"/>
        <v>2206334.881273333</v>
      </c>
      <c r="AR175" s="36">
        <f t="shared" si="208"/>
        <v>2206360.245444444</v>
      </c>
      <c r="AS175" s="36">
        <f t="shared" si="208"/>
        <v>2206385.6096155555</v>
      </c>
      <c r="AT175" s="36">
        <f t="shared" si="208"/>
        <v>2206410.9737866665</v>
      </c>
      <c r="AU175" s="36">
        <f t="shared" si="208"/>
        <v>2206370.8617277774</v>
      </c>
      <c r="AV175" s="36">
        <f t="shared" si="208"/>
        <v>1956396.2258988889</v>
      </c>
      <c r="AW175" s="36">
        <f t="shared" si="208"/>
        <v>1956428.6734033334</v>
      </c>
      <c r="AX175" s="36">
        <f t="shared" si="208"/>
        <v>1956452.2667411109</v>
      </c>
      <c r="AY175" s="36">
        <f t="shared" si="208"/>
        <v>1956475.8600788889</v>
      </c>
      <c r="AZ175" s="36">
        <f t="shared" si="208"/>
        <v>1956499.4534166667</v>
      </c>
      <c r="BA175" s="36">
        <f t="shared" si="208"/>
        <v>2455520.1816355558</v>
      </c>
      <c r="BB175" s="36">
        <f t="shared" si="208"/>
        <v>2455546.3860844444</v>
      </c>
      <c r="BC175" s="36">
        <f t="shared" si="208"/>
        <v>2455572.5905333338</v>
      </c>
      <c r="BD175" s="36">
        <f t="shared" si="208"/>
        <v>2455598.7949822224</v>
      </c>
      <c r="BE175" s="36">
        <f t="shared" si="208"/>
        <v>2455624.9994311114</v>
      </c>
      <c r="BF175" s="36">
        <f t="shared" si="208"/>
        <v>2455651.2038799999</v>
      </c>
      <c r="BG175" s="36">
        <f t="shared" si="208"/>
        <v>2455611.9338188889</v>
      </c>
      <c r="BH175" s="36">
        <f t="shared" si="208"/>
        <v>2455638.1382677779</v>
      </c>
      <c r="BI175" s="36">
        <f t="shared" si="208"/>
        <v>2455664.3427166669</v>
      </c>
      <c r="BJ175" s="36">
        <f t="shared" si="208"/>
        <v>2455690.5471655554</v>
      </c>
      <c r="BK175" s="36">
        <f t="shared" si="208"/>
        <v>2455716.7516144444</v>
      </c>
      <c r="BL175" s="36">
        <f t="shared" si="208"/>
        <v>2455742.9560633334</v>
      </c>
      <c r="BM175" s="36">
        <f t="shared" si="208"/>
        <v>2455769.1605122224</v>
      </c>
      <c r="BN175" s="36">
        <f t="shared" si="208"/>
        <v>2455795.364961111</v>
      </c>
      <c r="BO175" s="36">
        <f t="shared" ref="BO175:DZ175" si="209">+BO98/1000</f>
        <v>2455821.56941</v>
      </c>
      <c r="BP175" s="36">
        <f t="shared" si="209"/>
        <v>2455847.773858889</v>
      </c>
      <c r="BQ175" s="36">
        <f t="shared" si="209"/>
        <v>2455873.978307778</v>
      </c>
      <c r="BR175" s="36">
        <f t="shared" si="209"/>
        <v>2455900.1827566666</v>
      </c>
      <c r="BS175" s="36">
        <f t="shared" si="209"/>
        <v>2455926.3872055556</v>
      </c>
      <c r="BT175" s="36">
        <f t="shared" si="209"/>
        <v>2455952.5916544441</v>
      </c>
      <c r="BU175" s="36">
        <f t="shared" si="209"/>
        <v>2455978.7961033336</v>
      </c>
      <c r="BV175" s="36">
        <f t="shared" si="209"/>
        <v>2455067.3199333334</v>
      </c>
      <c r="BW175" s="36">
        <f t="shared" si="209"/>
        <v>2455095.8437633333</v>
      </c>
      <c r="BX175" s="36">
        <f t="shared" si="209"/>
        <v>2455124.3675933331</v>
      </c>
      <c r="BY175" s="36">
        <f t="shared" si="209"/>
        <v>2455152.891423333</v>
      </c>
      <c r="BZ175" s="36">
        <f t="shared" si="209"/>
        <v>2455181.4152533337</v>
      </c>
      <c r="CA175" s="36">
        <f t="shared" si="209"/>
        <v>2455209.9390833336</v>
      </c>
      <c r="CB175" s="36">
        <f t="shared" si="209"/>
        <v>2455238.4629133334</v>
      </c>
      <c r="CC175" s="36">
        <f t="shared" si="209"/>
        <v>2455266.9867433333</v>
      </c>
      <c r="CD175" s="36">
        <f t="shared" si="209"/>
        <v>2455295.5105733331</v>
      </c>
      <c r="CE175" s="36">
        <f t="shared" si="209"/>
        <v>2455324.034403333</v>
      </c>
      <c r="CF175" s="36">
        <f t="shared" si="209"/>
        <v>2455352.5582333333</v>
      </c>
      <c r="CG175" s="36">
        <f t="shared" si="209"/>
        <v>2455381.0820633336</v>
      </c>
      <c r="CH175" s="36">
        <f t="shared" si="209"/>
        <v>2455409.6058933334</v>
      </c>
      <c r="CI175" s="36">
        <f t="shared" si="209"/>
        <v>2455438.1297233333</v>
      </c>
      <c r="CJ175" s="36">
        <f t="shared" si="209"/>
        <v>2455466.6535533331</v>
      </c>
      <c r="CK175" s="36">
        <f t="shared" si="209"/>
        <v>2455495.177383333</v>
      </c>
      <c r="CL175" s="36">
        <f t="shared" si="209"/>
        <v>2455523.7012133333</v>
      </c>
      <c r="CM175" s="36">
        <f t="shared" si="209"/>
        <v>2455552.2250433336</v>
      </c>
      <c r="CN175" s="36">
        <f t="shared" si="209"/>
        <v>2455580.7488733334</v>
      </c>
      <c r="CO175" s="36">
        <f t="shared" si="209"/>
        <v>2455609.2727033333</v>
      </c>
      <c r="CP175" s="36">
        <f t="shared" si="209"/>
        <v>2455637.7965333331</v>
      </c>
      <c r="CQ175" s="36">
        <f t="shared" si="209"/>
        <v>2455666.3203633334</v>
      </c>
      <c r="CR175" s="36">
        <f t="shared" si="209"/>
        <v>2455694.8441933333</v>
      </c>
      <c r="CS175" s="36">
        <f t="shared" si="209"/>
        <v>2455723.3680233336</v>
      </c>
      <c r="CT175" s="36">
        <f t="shared" si="209"/>
        <v>2455751.8918533335</v>
      </c>
      <c r="CU175" s="36">
        <f t="shared" si="209"/>
        <v>2455780.4156833333</v>
      </c>
      <c r="CV175" s="36">
        <f t="shared" si="209"/>
        <v>2455808.9395133331</v>
      </c>
      <c r="CW175" s="36">
        <f t="shared" si="209"/>
        <v>2455837.4633433335</v>
      </c>
      <c r="CX175" s="36">
        <f t="shared" si="209"/>
        <v>2455865.9871733333</v>
      </c>
      <c r="CY175" s="36">
        <f t="shared" si="209"/>
        <v>2455894.5110033331</v>
      </c>
      <c r="CZ175" s="36">
        <f t="shared" si="209"/>
        <v>2455923.0348333335</v>
      </c>
      <c r="DA175" s="36">
        <f t="shared" si="209"/>
        <v>2455951.5586633333</v>
      </c>
      <c r="DB175" s="36">
        <f t="shared" si="209"/>
        <v>2455980.0824933331</v>
      </c>
      <c r="DC175" s="36">
        <f t="shared" si="209"/>
        <v>2456002.9608933334</v>
      </c>
      <c r="DD175" s="36">
        <f t="shared" si="209"/>
        <v>2456025.8388933334</v>
      </c>
      <c r="DE175" s="36">
        <f t="shared" si="209"/>
        <v>2456048.7168933335</v>
      </c>
      <c r="DF175" s="36">
        <f t="shared" si="209"/>
        <v>2456071.5948933335</v>
      </c>
      <c r="DG175" s="36">
        <f t="shared" si="209"/>
        <v>2456094.4728933335</v>
      </c>
      <c r="DH175" s="36">
        <f t="shared" si="209"/>
        <v>2456117.3508933336</v>
      </c>
      <c r="DI175" s="36">
        <f t="shared" si="209"/>
        <v>2456140.2288933336</v>
      </c>
      <c r="DJ175" s="36">
        <f t="shared" si="209"/>
        <v>2456163.1068933336</v>
      </c>
      <c r="DK175" s="36">
        <f t="shared" si="209"/>
        <v>2456185.9848933336</v>
      </c>
      <c r="DL175" s="36">
        <f t="shared" si="209"/>
        <v>2456208.8628933337</v>
      </c>
      <c r="DM175" s="36">
        <f t="shared" si="209"/>
        <v>2456231.7408933332</v>
      </c>
      <c r="DN175" s="36">
        <f t="shared" si="209"/>
        <v>2456254.6188933332</v>
      </c>
      <c r="DO175" s="36">
        <f t="shared" si="209"/>
        <v>2456277.4968933333</v>
      </c>
      <c r="DP175" s="36">
        <f t="shared" si="209"/>
        <v>2456300.3748933333</v>
      </c>
      <c r="DQ175" s="36">
        <f t="shared" si="209"/>
        <v>2456323.2528933333</v>
      </c>
      <c r="DR175" s="36">
        <f t="shared" si="209"/>
        <v>2456346.1308933333</v>
      </c>
      <c r="DS175" s="36">
        <f t="shared" si="209"/>
        <v>2456369.0088933334</v>
      </c>
      <c r="DT175" s="36">
        <f t="shared" si="209"/>
        <v>2456391.8868933334</v>
      </c>
      <c r="DU175" s="36">
        <f t="shared" si="209"/>
        <v>2456414.7648933334</v>
      </c>
      <c r="DV175" s="36">
        <f t="shared" si="209"/>
        <v>2456437.6428933335</v>
      </c>
      <c r="DW175" s="36">
        <f t="shared" si="209"/>
        <v>2456460.5208933335</v>
      </c>
      <c r="DX175" s="36">
        <f t="shared" si="209"/>
        <v>2456476.3863933333</v>
      </c>
      <c r="DY175" s="36">
        <f t="shared" si="209"/>
        <v>2456492.2518933336</v>
      </c>
      <c r="DZ175" s="36">
        <f t="shared" si="209"/>
        <v>2456508.1173933335</v>
      </c>
      <c r="EA175" s="36">
        <f t="shared" ref="EA175:EO175" si="210">+EA98/1000</f>
        <v>2456523.9828933333</v>
      </c>
      <c r="EB175" s="36">
        <f t="shared" si="210"/>
        <v>2456539.8483933336</v>
      </c>
      <c r="EC175" s="36">
        <f t="shared" si="210"/>
        <v>2456555.7138933334</v>
      </c>
      <c r="ED175" s="36">
        <f t="shared" si="210"/>
        <v>2456571.5793933333</v>
      </c>
      <c r="EE175" s="36">
        <f t="shared" si="210"/>
        <v>2456587.4448933336</v>
      </c>
      <c r="EF175" s="36">
        <f t="shared" si="210"/>
        <v>2456603.3103933334</v>
      </c>
      <c r="EG175" s="36">
        <f t="shared" si="210"/>
        <v>2456619.1758933333</v>
      </c>
      <c r="EH175" s="36">
        <f t="shared" si="210"/>
        <v>2456635.0413933336</v>
      </c>
      <c r="EI175" s="36">
        <f t="shared" si="210"/>
        <v>2456650.9068933334</v>
      </c>
      <c r="EJ175" s="36">
        <f t="shared" si="210"/>
        <v>2456666.7723933333</v>
      </c>
      <c r="EK175" s="36">
        <f t="shared" si="210"/>
        <v>2456682.6378933336</v>
      </c>
      <c r="EL175" s="36">
        <f t="shared" si="210"/>
        <v>2456698.5033933334</v>
      </c>
      <c r="EM175" s="36">
        <f t="shared" si="210"/>
        <v>2456714.3688933332</v>
      </c>
      <c r="EN175" s="36">
        <f t="shared" si="210"/>
        <v>2456730.2343933336</v>
      </c>
      <c r="EO175" s="36">
        <f t="shared" si="210"/>
        <v>2456746.0998933334</v>
      </c>
      <c r="EP175" s="36" t="s">
        <v>83</v>
      </c>
      <c r="EQ175" s="86">
        <f t="shared" ref="EQ175:EQ180" si="211">M175</f>
        <v>2169530.9552833331</v>
      </c>
      <c r="ER175" s="86">
        <f t="shared" ref="ER175:ER180" si="212">Y175</f>
        <v>2169682.4368833331</v>
      </c>
      <c r="ES175" s="86">
        <f t="shared" ref="ES175:ES180" si="213">AK175</f>
        <v>2208551.4804766662</v>
      </c>
      <c r="ET175" s="86">
        <f t="shared" ref="ET175:ET180" si="214">AW175</f>
        <v>1956428.6734033334</v>
      </c>
      <c r="EU175" s="86">
        <f t="shared" ref="EU175:EU180" si="215">BI175</f>
        <v>2455664.3427166669</v>
      </c>
      <c r="EV175" s="86">
        <f t="shared" ref="EV175:EV180" si="216">BU175</f>
        <v>2455978.7961033336</v>
      </c>
      <c r="EW175" s="86">
        <f t="shared" ref="EW175:EW180" si="217">CG175</f>
        <v>2455381.0820633336</v>
      </c>
      <c r="EX175" s="86">
        <f t="shared" ref="EX175:EX180" si="218">CS175</f>
        <v>2455723.3680233336</v>
      </c>
      <c r="EY175" s="86">
        <f t="shared" ref="EY175:EY180" si="219">DE175</f>
        <v>2456048.7168933335</v>
      </c>
      <c r="EZ175" s="86">
        <f t="shared" ref="EZ175:EZ180" si="220">DQ175</f>
        <v>2456323.2528933333</v>
      </c>
      <c r="FA175" s="86">
        <f t="shared" ref="FA175:FA180" si="221">EC175</f>
        <v>2456555.7138933334</v>
      </c>
      <c r="FB175" s="86">
        <f t="shared" ref="FB175:FB180" si="222">EO175</f>
        <v>2456746.0998933334</v>
      </c>
    </row>
    <row r="176" spans="1:158">
      <c r="A176" s="9" t="s">
        <v>84</v>
      </c>
      <c r="M176" s="5">
        <f>AVERAGE(B175:M175)</f>
        <v>2215656.3703433331</v>
      </c>
      <c r="N176" s="5">
        <f t="shared" ref="N176:BY176" si="223">AVERAGE(C175:N175)</f>
        <v>2219741.9605074995</v>
      </c>
      <c r="O176" s="5">
        <f t="shared" si="223"/>
        <v>2223833.6695122221</v>
      </c>
      <c r="P176" s="5">
        <f t="shared" si="223"/>
        <v>2227931.5313558332</v>
      </c>
      <c r="Q176" s="5">
        <f t="shared" si="223"/>
        <v>2232035.5801858334</v>
      </c>
      <c r="R176" s="5">
        <f t="shared" si="223"/>
        <v>2236145.8503005556</v>
      </c>
      <c r="S176" s="5">
        <f t="shared" si="223"/>
        <v>2202832.5011499999</v>
      </c>
      <c r="T176" s="5">
        <f t="shared" si="223"/>
        <v>2169524.8579499996</v>
      </c>
      <c r="U176" s="5">
        <f t="shared" si="223"/>
        <v>2169548.3703055554</v>
      </c>
      <c r="V176" s="5">
        <f t="shared" si="223"/>
        <v>2169569.7048833328</v>
      </c>
      <c r="W176" s="5">
        <f t="shared" si="223"/>
        <v>2169588.8616833333</v>
      </c>
      <c r="X176" s="5">
        <f t="shared" si="223"/>
        <v>2169605.8407055554</v>
      </c>
      <c r="Y176" s="5">
        <f t="shared" si="223"/>
        <v>2169618.4641722222</v>
      </c>
      <c r="Z176" s="5">
        <f t="shared" si="223"/>
        <v>2169631.087638333</v>
      </c>
      <c r="AA176" s="5">
        <f t="shared" si="223"/>
        <v>2169643.7111044447</v>
      </c>
      <c r="AB176" s="5">
        <f t="shared" si="223"/>
        <v>2169656.3345705559</v>
      </c>
      <c r="AC176" s="5">
        <f t="shared" si="223"/>
        <v>2169668.9580366663</v>
      </c>
      <c r="AD176" s="5">
        <f t="shared" si="223"/>
        <v>2169681.581502778</v>
      </c>
      <c r="AE176" s="5">
        <f t="shared" si="223"/>
        <v>2169694.2049688888</v>
      </c>
      <c r="AF176" s="5">
        <f t="shared" si="223"/>
        <v>2168873.4951016661</v>
      </c>
      <c r="AG176" s="5">
        <f t="shared" si="223"/>
        <v>2138885.9727344443</v>
      </c>
      <c r="AH176" s="5">
        <f t="shared" si="223"/>
        <v>2142124.6027005557</v>
      </c>
      <c r="AI176" s="5">
        <f t="shared" si="223"/>
        <v>2145363.3849999998</v>
      </c>
      <c r="AJ176" s="5">
        <f t="shared" si="223"/>
        <v>2148602.3196327775</v>
      </c>
      <c r="AK176" s="5">
        <f t="shared" si="223"/>
        <v>2151841.4065988888</v>
      </c>
      <c r="AL176" s="5">
        <f t="shared" si="223"/>
        <v>2155080.6458983333</v>
      </c>
      <c r="AM176" s="5">
        <f t="shared" si="223"/>
        <v>2158320.0375311109</v>
      </c>
      <c r="AN176" s="5">
        <f t="shared" si="223"/>
        <v>2161367.6391638885</v>
      </c>
      <c r="AO176" s="5">
        <f t="shared" si="223"/>
        <v>2164415.3931299993</v>
      </c>
      <c r="AP176" s="5">
        <f t="shared" si="223"/>
        <v>2167463.2994294441</v>
      </c>
      <c r="AQ176" s="5">
        <f t="shared" si="223"/>
        <v>2170511.3580622221</v>
      </c>
      <c r="AR176" s="5">
        <f t="shared" si="223"/>
        <v>2174392.9023616663</v>
      </c>
      <c r="AS176" s="5">
        <f t="shared" si="223"/>
        <v>2207441.4114944446</v>
      </c>
      <c r="AT176" s="5">
        <f t="shared" si="223"/>
        <v>2207263.9206272219</v>
      </c>
      <c r="AU176" s="5">
        <f t="shared" si="223"/>
        <v>2207086.4297599997</v>
      </c>
      <c r="AV176" s="5">
        <f t="shared" si="223"/>
        <v>2186075.6055594445</v>
      </c>
      <c r="AW176" s="5">
        <f t="shared" si="223"/>
        <v>2165065.3716366668</v>
      </c>
      <c r="AX176" s="5">
        <f t="shared" si="223"/>
        <v>2144054.9901444442</v>
      </c>
      <c r="AY176" s="5">
        <f t="shared" si="223"/>
        <v>2123044.4610827775</v>
      </c>
      <c r="AZ176" s="5">
        <f t="shared" si="223"/>
        <v>2102225.7267849999</v>
      </c>
      <c r="BA176" s="5">
        <f t="shared" si="223"/>
        <v>2122995.3958437038</v>
      </c>
      <c r="BB176" s="5">
        <f t="shared" si="223"/>
        <v>2143765.1349255559</v>
      </c>
      <c r="BC176" s="5">
        <f t="shared" si="223"/>
        <v>2164534.9440305559</v>
      </c>
      <c r="BD176" s="5">
        <f t="shared" si="223"/>
        <v>2185304.8231587042</v>
      </c>
      <c r="BE176" s="5">
        <f t="shared" si="223"/>
        <v>2206074.7723100004</v>
      </c>
      <c r="BF176" s="5">
        <f t="shared" si="223"/>
        <v>2226844.7914844444</v>
      </c>
      <c r="BG176" s="5">
        <f t="shared" si="223"/>
        <v>2247614.8808253706</v>
      </c>
      <c r="BH176" s="5">
        <f t="shared" si="223"/>
        <v>2289218.3735227776</v>
      </c>
      <c r="BI176" s="5">
        <f t="shared" si="223"/>
        <v>2330821.3459655559</v>
      </c>
      <c r="BJ176" s="5">
        <f t="shared" si="223"/>
        <v>2372424.5360009256</v>
      </c>
      <c r="BK176" s="5">
        <f t="shared" si="223"/>
        <v>2414027.943628889</v>
      </c>
      <c r="BL176" s="5">
        <f t="shared" si="223"/>
        <v>2455631.5688494444</v>
      </c>
      <c r="BM176" s="5">
        <f t="shared" si="223"/>
        <v>2455652.317089167</v>
      </c>
      <c r="BN176" s="5">
        <f t="shared" si="223"/>
        <v>2455673.0653288891</v>
      </c>
      <c r="BO176" s="5">
        <f t="shared" si="223"/>
        <v>2455693.8135686112</v>
      </c>
      <c r="BP176" s="5">
        <f t="shared" si="223"/>
        <v>2455714.5618083337</v>
      </c>
      <c r="BQ176" s="5">
        <f t="shared" si="223"/>
        <v>2455735.3100480554</v>
      </c>
      <c r="BR176" s="5">
        <f t="shared" si="223"/>
        <v>2455756.0582877779</v>
      </c>
      <c r="BS176" s="5">
        <f t="shared" si="223"/>
        <v>2455782.2627366665</v>
      </c>
      <c r="BT176" s="5">
        <f t="shared" si="223"/>
        <v>2455808.4671855555</v>
      </c>
      <c r="BU176" s="5">
        <f t="shared" si="223"/>
        <v>2455834.6716344445</v>
      </c>
      <c r="BV176" s="5">
        <f t="shared" si="223"/>
        <v>2455782.7360317591</v>
      </c>
      <c r="BW176" s="5">
        <f t="shared" si="223"/>
        <v>2455730.9937108331</v>
      </c>
      <c r="BX176" s="5">
        <f t="shared" si="223"/>
        <v>2455679.4446716662</v>
      </c>
      <c r="BY176" s="5">
        <f t="shared" si="223"/>
        <v>2455628.0889142589</v>
      </c>
      <c r="BZ176" s="5">
        <f t="shared" ref="BZ176:EK176" si="224">AVERAGE(BO175:BZ175)</f>
        <v>2455576.926438611</v>
      </c>
      <c r="CA176" s="5">
        <f t="shared" si="224"/>
        <v>2455525.9572447226</v>
      </c>
      <c r="CB176" s="5">
        <f t="shared" si="224"/>
        <v>2455475.1813325929</v>
      </c>
      <c r="CC176" s="5">
        <f t="shared" si="224"/>
        <v>2455424.5987022226</v>
      </c>
      <c r="CD176" s="5">
        <f t="shared" si="224"/>
        <v>2455374.2093536113</v>
      </c>
      <c r="CE176" s="5">
        <f t="shared" si="224"/>
        <v>2455324.0132867596</v>
      </c>
      <c r="CF176" s="5">
        <f t="shared" si="224"/>
        <v>2455274.0105016665</v>
      </c>
      <c r="CG176" s="5">
        <f t="shared" si="224"/>
        <v>2455224.2009983333</v>
      </c>
      <c r="CH176" s="5">
        <f t="shared" si="224"/>
        <v>2455252.7248283331</v>
      </c>
      <c r="CI176" s="5">
        <f t="shared" si="224"/>
        <v>2455281.248658333</v>
      </c>
      <c r="CJ176" s="5">
        <f t="shared" si="224"/>
        <v>2455309.7724883328</v>
      </c>
      <c r="CK176" s="5">
        <f t="shared" si="224"/>
        <v>2455338.2963183331</v>
      </c>
      <c r="CL176" s="5">
        <f t="shared" si="224"/>
        <v>2455366.8201483334</v>
      </c>
      <c r="CM176" s="5">
        <f t="shared" si="224"/>
        <v>2455395.3439783338</v>
      </c>
      <c r="CN176" s="5">
        <f t="shared" si="224"/>
        <v>2455423.8678083336</v>
      </c>
      <c r="CO176" s="5">
        <f t="shared" si="224"/>
        <v>2455452.3916383334</v>
      </c>
      <c r="CP176" s="5">
        <f t="shared" si="224"/>
        <v>2455480.9154683333</v>
      </c>
      <c r="CQ176" s="5">
        <f t="shared" si="224"/>
        <v>2455509.4392983336</v>
      </c>
      <c r="CR176" s="5">
        <f t="shared" si="224"/>
        <v>2455537.9631283334</v>
      </c>
      <c r="CS176" s="5">
        <f t="shared" si="224"/>
        <v>2455566.4869583333</v>
      </c>
      <c r="CT176" s="5">
        <f t="shared" si="224"/>
        <v>2455595.0107883336</v>
      </c>
      <c r="CU176" s="5">
        <f t="shared" si="224"/>
        <v>2455623.534618333</v>
      </c>
      <c r="CV176" s="5">
        <f t="shared" si="224"/>
        <v>2455652.0584483328</v>
      </c>
      <c r="CW176" s="5">
        <f t="shared" si="224"/>
        <v>2455680.5822783331</v>
      </c>
      <c r="CX176" s="5">
        <f t="shared" si="224"/>
        <v>2455709.1061083334</v>
      </c>
      <c r="CY176" s="5">
        <f t="shared" si="224"/>
        <v>2455737.6299383338</v>
      </c>
      <c r="CZ176" s="5">
        <f t="shared" si="224"/>
        <v>2455766.1537683336</v>
      </c>
      <c r="DA176" s="5">
        <f t="shared" si="224"/>
        <v>2455794.6775983335</v>
      </c>
      <c r="DB176" s="5">
        <f t="shared" si="224"/>
        <v>2455823.2014283338</v>
      </c>
      <c r="DC176" s="5">
        <f t="shared" si="224"/>
        <v>2455851.2548058336</v>
      </c>
      <c r="DD176" s="5">
        <f t="shared" si="224"/>
        <v>2455878.8376974999</v>
      </c>
      <c r="DE176" s="5">
        <f t="shared" si="224"/>
        <v>2455905.9501033337</v>
      </c>
      <c r="DF176" s="5">
        <f t="shared" si="224"/>
        <v>2455932.5920233335</v>
      </c>
      <c r="DG176" s="5">
        <f t="shared" si="224"/>
        <v>2455958.7634574999</v>
      </c>
      <c r="DH176" s="5">
        <f t="shared" si="224"/>
        <v>2455984.4644058333</v>
      </c>
      <c r="DI176" s="5">
        <f t="shared" si="224"/>
        <v>2456009.6948683332</v>
      </c>
      <c r="DJ176" s="5">
        <f t="shared" si="224"/>
        <v>2456034.4548450001</v>
      </c>
      <c r="DK176" s="5">
        <f t="shared" si="224"/>
        <v>2456058.7443358335</v>
      </c>
      <c r="DL176" s="5">
        <f t="shared" si="224"/>
        <v>2456082.5633408334</v>
      </c>
      <c r="DM176" s="5">
        <f t="shared" si="224"/>
        <v>2456105.9118600003</v>
      </c>
      <c r="DN176" s="5">
        <f t="shared" si="224"/>
        <v>2456128.7898933333</v>
      </c>
      <c r="DO176" s="5">
        <f t="shared" si="224"/>
        <v>2456151.6678933334</v>
      </c>
      <c r="DP176" s="5">
        <f t="shared" si="224"/>
        <v>2456174.5458933334</v>
      </c>
      <c r="DQ176" s="5">
        <f t="shared" si="224"/>
        <v>2456197.4238933329</v>
      </c>
      <c r="DR176" s="5">
        <f t="shared" si="224"/>
        <v>2456220.3018933334</v>
      </c>
      <c r="DS176" s="5">
        <f t="shared" si="224"/>
        <v>2456243.1798933335</v>
      </c>
      <c r="DT176" s="5">
        <f t="shared" si="224"/>
        <v>2456266.0578933335</v>
      </c>
      <c r="DU176" s="5">
        <f t="shared" si="224"/>
        <v>2456288.9358933331</v>
      </c>
      <c r="DV176" s="5">
        <f t="shared" si="224"/>
        <v>2456311.8138933335</v>
      </c>
      <c r="DW176" s="5">
        <f t="shared" si="224"/>
        <v>2456334.6918933336</v>
      </c>
      <c r="DX176" s="5">
        <f t="shared" si="224"/>
        <v>2456356.9855183335</v>
      </c>
      <c r="DY176" s="5">
        <f t="shared" si="224"/>
        <v>2456378.6947683333</v>
      </c>
      <c r="DZ176" s="5">
        <f t="shared" si="224"/>
        <v>2456399.8196433336</v>
      </c>
      <c r="EA176" s="5">
        <f t="shared" si="224"/>
        <v>2456420.3601433337</v>
      </c>
      <c r="EB176" s="5">
        <f t="shared" si="224"/>
        <v>2456440.3162683332</v>
      </c>
      <c r="EC176" s="5">
        <f t="shared" si="224"/>
        <v>2456459.6880183332</v>
      </c>
      <c r="ED176" s="5">
        <f t="shared" si="224"/>
        <v>2456478.475393333</v>
      </c>
      <c r="EE176" s="5">
        <f t="shared" si="224"/>
        <v>2456496.6783933332</v>
      </c>
      <c r="EF176" s="5">
        <f t="shared" si="224"/>
        <v>2456514.2970183333</v>
      </c>
      <c r="EG176" s="5">
        <f t="shared" si="224"/>
        <v>2456531.3312683334</v>
      </c>
      <c r="EH176" s="5">
        <f t="shared" si="224"/>
        <v>2456547.7811433333</v>
      </c>
      <c r="EI176" s="5">
        <f t="shared" si="224"/>
        <v>2456563.6466433331</v>
      </c>
      <c r="EJ176" s="5">
        <f t="shared" si="224"/>
        <v>2456579.5121433334</v>
      </c>
      <c r="EK176" s="5">
        <f t="shared" si="224"/>
        <v>2456595.3776433333</v>
      </c>
      <c r="EL176" s="5">
        <f>AVERAGE(EA175:EL175)</f>
        <v>2456611.2431433336</v>
      </c>
      <c r="EM176" s="5">
        <f>AVERAGE(EB175:EM175)</f>
        <v>2456627.1086433339</v>
      </c>
      <c r="EN176" s="5">
        <f>AVERAGE(EC175:EN175)</f>
        <v>2456642.9741433333</v>
      </c>
      <c r="EO176" s="5">
        <f>AVERAGE(ED175:EO175)</f>
        <v>2456658.8396433331</v>
      </c>
      <c r="EP176" s="9" t="s">
        <v>85</v>
      </c>
      <c r="EQ176" s="86">
        <f t="shared" si="211"/>
        <v>2215656.3703433331</v>
      </c>
      <c r="ER176" s="86">
        <f t="shared" si="212"/>
        <v>2169618.4641722222</v>
      </c>
      <c r="ES176" s="86">
        <f t="shared" si="213"/>
        <v>2151841.4065988888</v>
      </c>
      <c r="ET176" s="86">
        <f t="shared" si="214"/>
        <v>2165065.3716366668</v>
      </c>
      <c r="EU176" s="86">
        <f t="shared" si="215"/>
        <v>2330821.3459655559</v>
      </c>
      <c r="EV176" s="86">
        <f t="shared" si="216"/>
        <v>2455834.6716344445</v>
      </c>
      <c r="EW176" s="86">
        <f t="shared" si="217"/>
        <v>2455224.2009983333</v>
      </c>
      <c r="EX176" s="86">
        <f t="shared" si="218"/>
        <v>2455566.4869583333</v>
      </c>
      <c r="EY176" s="86">
        <f t="shared" si="219"/>
        <v>2455905.9501033337</v>
      </c>
      <c r="EZ176" s="86">
        <f t="shared" si="220"/>
        <v>2456197.4238933329</v>
      </c>
      <c r="FA176" s="86">
        <f t="shared" si="221"/>
        <v>2456459.6880183332</v>
      </c>
      <c r="FB176" s="86">
        <f t="shared" si="222"/>
        <v>2456658.8396433331</v>
      </c>
    </row>
    <row r="177" spans="1:215">
      <c r="A177" s="9" t="s">
        <v>86</v>
      </c>
      <c r="M177" s="5">
        <f t="shared" ref="M177:BX177" si="225">AVERAGE(A175:M175)</f>
        <v>2215656.3703433331</v>
      </c>
      <c r="N177" s="5">
        <f t="shared" si="225"/>
        <v>2212110.0719677778</v>
      </c>
      <c r="O177" s="5">
        <f t="shared" si="225"/>
        <v>2215883.1964401705</v>
      </c>
      <c r="P177" s="5">
        <f t="shared" si="225"/>
        <v>2219661.9690730767</v>
      </c>
      <c r="Q177" s="5">
        <f t="shared" si="225"/>
        <v>2223441.3846164956</v>
      </c>
      <c r="R177" s="5">
        <f t="shared" si="225"/>
        <v>2227231.5478573507</v>
      </c>
      <c r="S177" s="5">
        <f t="shared" si="225"/>
        <v>2231027.4538225639</v>
      </c>
      <c r="T177" s="5">
        <f t="shared" si="225"/>
        <v>2200278.480465983</v>
      </c>
      <c r="U177" s="5">
        <f t="shared" si="225"/>
        <v>2169534.774140683</v>
      </c>
      <c r="V177" s="5">
        <f t="shared" si="225"/>
        <v>2169558.2883282048</v>
      </c>
      <c r="W177" s="5">
        <f t="shared" si="225"/>
        <v>2169574.7556262389</v>
      </c>
      <c r="X177" s="5">
        <f t="shared" si="225"/>
        <v>2169594.24930094</v>
      </c>
      <c r="Y177" s="5">
        <f t="shared" si="225"/>
        <v>2169611.7327192309</v>
      </c>
      <c r="Z177" s="5">
        <f t="shared" si="225"/>
        <v>2169625.1956247012</v>
      </c>
      <c r="AA177" s="5">
        <f t="shared" si="225"/>
        <v>2169638.6585296574</v>
      </c>
      <c r="AB177" s="5">
        <f t="shared" si="225"/>
        <v>2169652.1214346155</v>
      </c>
      <c r="AC177" s="5">
        <f t="shared" si="225"/>
        <v>2169660.547706496</v>
      </c>
      <c r="AD177" s="5">
        <f t="shared" si="225"/>
        <v>2169674.0106114526</v>
      </c>
      <c r="AE177" s="5">
        <f t="shared" si="225"/>
        <v>2169687.4735164102</v>
      </c>
      <c r="AF177" s="5">
        <f t="shared" si="225"/>
        <v>2168931.7056521368</v>
      </c>
      <c r="AG177" s="5">
        <f t="shared" si="225"/>
        <v>2141252.726249401</v>
      </c>
      <c r="AH177" s="5">
        <f t="shared" si="225"/>
        <v>2144244.0413082046</v>
      </c>
      <c r="AI177" s="5">
        <f t="shared" si="225"/>
        <v>2147230.4603493162</v>
      </c>
      <c r="AJ177" s="5">
        <f t="shared" si="225"/>
        <v>2150222.0566388885</v>
      </c>
      <c r="AK177" s="5">
        <f t="shared" si="225"/>
        <v>2153213.7935438459</v>
      </c>
      <c r="AL177" s="5">
        <f t="shared" si="225"/>
        <v>2156205.6710641878</v>
      </c>
      <c r="AM177" s="5">
        <f t="shared" si="225"/>
        <v>2159197.6891999142</v>
      </c>
      <c r="AN177" s="5">
        <f t="shared" si="225"/>
        <v>2162012.6704125637</v>
      </c>
      <c r="AO177" s="5">
        <f t="shared" si="225"/>
        <v>2164822.7556075212</v>
      </c>
      <c r="AP177" s="5">
        <f t="shared" si="225"/>
        <v>2167638.0180509398</v>
      </c>
      <c r="AQ177" s="5">
        <f t="shared" si="225"/>
        <v>2170453.4211097434</v>
      </c>
      <c r="AR177" s="5">
        <f t="shared" si="225"/>
        <v>2173268.9647839312</v>
      </c>
      <c r="AS177" s="5">
        <f t="shared" si="225"/>
        <v>2176853.8798427349</v>
      </c>
      <c r="AT177" s="5">
        <f t="shared" si="225"/>
        <v>2207362.1470553847</v>
      </c>
      <c r="AU177" s="5">
        <f t="shared" si="225"/>
        <v>2207195.2237888034</v>
      </c>
      <c r="AV177" s="5">
        <f t="shared" si="225"/>
        <v>2187802.5679245298</v>
      </c>
      <c r="AW177" s="5">
        <f t="shared" si="225"/>
        <v>2168410.4569320511</v>
      </c>
      <c r="AX177" s="5">
        <f t="shared" si="225"/>
        <v>2149018.2097216239</v>
      </c>
      <c r="AY177" s="5">
        <f t="shared" si="225"/>
        <v>2129625.8262932478</v>
      </c>
      <c r="AZ177" s="5">
        <f t="shared" si="225"/>
        <v>2110233.3066469231</v>
      </c>
      <c r="BA177" s="5">
        <f t="shared" si="225"/>
        <v>2129402.2233119658</v>
      </c>
      <c r="BB177" s="5">
        <f t="shared" si="225"/>
        <v>2148576.2412468377</v>
      </c>
      <c r="BC177" s="5">
        <f t="shared" si="225"/>
        <v>2167750.323818462</v>
      </c>
      <c r="BD177" s="5">
        <f t="shared" si="225"/>
        <v>2186924.4710268378</v>
      </c>
      <c r="BE177" s="5">
        <f t="shared" si="225"/>
        <v>2206098.6828719662</v>
      </c>
      <c r="BF177" s="5">
        <f t="shared" si="225"/>
        <v>2225272.9593538465</v>
      </c>
      <c r="BG177" s="5">
        <f t="shared" si="225"/>
        <v>2244442.2639717092</v>
      </c>
      <c r="BH177" s="5">
        <f t="shared" si="225"/>
        <v>2263616.6698594019</v>
      </c>
      <c r="BI177" s="5">
        <f t="shared" si="225"/>
        <v>2302021.9096146156</v>
      </c>
      <c r="BJ177" s="5">
        <f t="shared" si="225"/>
        <v>2340426.6691347864</v>
      </c>
      <c r="BK177" s="5">
        <f t="shared" si="225"/>
        <v>2378831.6295096581</v>
      </c>
      <c r="BL177" s="5">
        <f t="shared" si="225"/>
        <v>2417236.7907392308</v>
      </c>
      <c r="BM177" s="5">
        <f t="shared" si="225"/>
        <v>2455642.1528235045</v>
      </c>
      <c r="BN177" s="5">
        <f t="shared" si="225"/>
        <v>2455663.3207716239</v>
      </c>
      <c r="BO177" s="5">
        <f t="shared" si="225"/>
        <v>2455684.4887197437</v>
      </c>
      <c r="BP177" s="5">
        <f t="shared" si="225"/>
        <v>2455705.656667863</v>
      </c>
      <c r="BQ177" s="5">
        <f t="shared" si="225"/>
        <v>2455726.8246159833</v>
      </c>
      <c r="BR177" s="5">
        <f t="shared" si="225"/>
        <v>2455747.9925641026</v>
      </c>
      <c r="BS177" s="5">
        <f t="shared" si="225"/>
        <v>2455769.1605122224</v>
      </c>
      <c r="BT177" s="5">
        <f t="shared" si="225"/>
        <v>2455795.364961111</v>
      </c>
      <c r="BU177" s="5">
        <f t="shared" si="225"/>
        <v>2455821.56941</v>
      </c>
      <c r="BV177" s="5">
        <f t="shared" si="225"/>
        <v>2455775.6445805128</v>
      </c>
      <c r="BW177" s="5">
        <f t="shared" si="225"/>
        <v>2455729.8981649573</v>
      </c>
      <c r="BX177" s="5">
        <f t="shared" si="225"/>
        <v>2455684.3301633331</v>
      </c>
      <c r="BY177" s="5">
        <f t="shared" ref="BY177:DE177" si="226">AVERAGE(BM175:BY175)</f>
        <v>2455638.9405756406</v>
      </c>
      <c r="BZ177" s="5">
        <f t="shared" si="226"/>
        <v>2455593.7294018799</v>
      </c>
      <c r="CA177" s="5">
        <f t="shared" si="226"/>
        <v>2455548.6966420515</v>
      </c>
      <c r="CB177" s="5">
        <f t="shared" si="226"/>
        <v>2455503.8422961542</v>
      </c>
      <c r="CC177" s="5">
        <f t="shared" si="226"/>
        <v>2455459.1663641883</v>
      </c>
      <c r="CD177" s="5">
        <f t="shared" si="226"/>
        <v>2455414.6688461537</v>
      </c>
      <c r="CE177" s="5">
        <f t="shared" si="226"/>
        <v>2455370.3497420517</v>
      </c>
      <c r="CF177" s="5">
        <f t="shared" si="226"/>
        <v>2455326.2090518805</v>
      </c>
      <c r="CG177" s="5">
        <f t="shared" si="226"/>
        <v>2455282.2467756406</v>
      </c>
      <c r="CH177" s="5">
        <f t="shared" si="226"/>
        <v>2455238.4629133334</v>
      </c>
      <c r="CI177" s="5">
        <f t="shared" si="226"/>
        <v>2455266.9867433333</v>
      </c>
      <c r="CJ177" s="5">
        <f t="shared" si="226"/>
        <v>2455295.5105733331</v>
      </c>
      <c r="CK177" s="5">
        <f t="shared" si="226"/>
        <v>2455324.034403333</v>
      </c>
      <c r="CL177" s="5">
        <f t="shared" si="226"/>
        <v>2455352.5582333333</v>
      </c>
      <c r="CM177" s="5">
        <f t="shared" si="226"/>
        <v>2455381.0820633331</v>
      </c>
      <c r="CN177" s="5">
        <f t="shared" si="226"/>
        <v>2455409.6058933334</v>
      </c>
      <c r="CO177" s="5">
        <f t="shared" si="226"/>
        <v>2455438.1297233338</v>
      </c>
      <c r="CP177" s="5">
        <f t="shared" si="226"/>
        <v>2455466.6535533336</v>
      </c>
      <c r="CQ177" s="5">
        <f t="shared" si="226"/>
        <v>2455495.1773833334</v>
      </c>
      <c r="CR177" s="5">
        <f t="shared" si="226"/>
        <v>2455523.7012133333</v>
      </c>
      <c r="CS177" s="5">
        <f t="shared" si="226"/>
        <v>2455552.2250433331</v>
      </c>
      <c r="CT177" s="5">
        <f t="shared" si="226"/>
        <v>2455580.7488733334</v>
      </c>
      <c r="CU177" s="5">
        <f t="shared" si="226"/>
        <v>2455609.2727033338</v>
      </c>
      <c r="CV177" s="5">
        <f t="shared" si="226"/>
        <v>2455637.7965333331</v>
      </c>
      <c r="CW177" s="5">
        <f t="shared" si="226"/>
        <v>2455666.3203633325</v>
      </c>
      <c r="CX177" s="5">
        <f t="shared" si="226"/>
        <v>2455694.8441933328</v>
      </c>
      <c r="CY177" s="5">
        <f t="shared" si="226"/>
        <v>2455723.3680233331</v>
      </c>
      <c r="CZ177" s="5">
        <f t="shared" si="226"/>
        <v>2455751.8918533335</v>
      </c>
      <c r="DA177" s="5">
        <f t="shared" si="226"/>
        <v>2455780.4156833338</v>
      </c>
      <c r="DB177" s="5">
        <f t="shared" si="226"/>
        <v>2455808.9395133336</v>
      </c>
      <c r="DC177" s="5">
        <f t="shared" si="226"/>
        <v>2455837.0290794875</v>
      </c>
      <c r="DD177" s="5">
        <f t="shared" si="226"/>
        <v>2455864.6843510261</v>
      </c>
      <c r="DE177" s="5">
        <f t="shared" si="226"/>
        <v>2455891.9053279487</v>
      </c>
      <c r="DF177" s="5">
        <f t="shared" ref="DF177:EK177" si="227">AVERAGE(CU175:DF175)</f>
        <v>2455932.5920233335</v>
      </c>
      <c r="DG177" s="5">
        <f t="shared" si="227"/>
        <v>2455958.7634574999</v>
      </c>
      <c r="DH177" s="5">
        <f t="shared" si="227"/>
        <v>2455984.4644058333</v>
      </c>
      <c r="DI177" s="5">
        <f t="shared" si="227"/>
        <v>2456009.6948683332</v>
      </c>
      <c r="DJ177" s="5">
        <f t="shared" si="227"/>
        <v>2456034.4548450001</v>
      </c>
      <c r="DK177" s="5">
        <f t="shared" si="227"/>
        <v>2456058.7443358335</v>
      </c>
      <c r="DL177" s="5">
        <f t="shared" si="227"/>
        <v>2456082.5633408334</v>
      </c>
      <c r="DM177" s="5">
        <f t="shared" si="227"/>
        <v>2456105.9118600003</v>
      </c>
      <c r="DN177" s="5">
        <f t="shared" si="227"/>
        <v>2456128.7898933333</v>
      </c>
      <c r="DO177" s="5">
        <f t="shared" si="227"/>
        <v>2456151.6678933334</v>
      </c>
      <c r="DP177" s="5">
        <f t="shared" si="227"/>
        <v>2456174.5458933334</v>
      </c>
      <c r="DQ177" s="5">
        <f t="shared" si="227"/>
        <v>2456197.4238933329</v>
      </c>
      <c r="DR177" s="5">
        <f t="shared" si="227"/>
        <v>2456220.3018933334</v>
      </c>
      <c r="DS177" s="5">
        <f t="shared" si="227"/>
        <v>2456243.1798933335</v>
      </c>
      <c r="DT177" s="5">
        <f t="shared" si="227"/>
        <v>2456266.0578933335</v>
      </c>
      <c r="DU177" s="5">
        <f t="shared" si="227"/>
        <v>2456288.9358933331</v>
      </c>
      <c r="DV177" s="5">
        <f t="shared" si="227"/>
        <v>2456311.8138933335</v>
      </c>
      <c r="DW177" s="5">
        <f t="shared" si="227"/>
        <v>2456334.6918933336</v>
      </c>
      <c r="DX177" s="5">
        <f t="shared" si="227"/>
        <v>2456356.9855183335</v>
      </c>
      <c r="DY177" s="5">
        <f t="shared" si="227"/>
        <v>2456378.6947683333</v>
      </c>
      <c r="DZ177" s="5">
        <f t="shared" si="227"/>
        <v>2456399.8196433336</v>
      </c>
      <c r="EA177" s="5">
        <f t="shared" si="227"/>
        <v>2456420.3601433337</v>
      </c>
      <c r="EB177" s="5">
        <f t="shared" si="227"/>
        <v>2456440.3162683332</v>
      </c>
      <c r="EC177" s="5">
        <f t="shared" si="227"/>
        <v>2456459.6880183332</v>
      </c>
      <c r="ED177" s="5">
        <f t="shared" si="227"/>
        <v>2456478.475393333</v>
      </c>
      <c r="EE177" s="5">
        <f t="shared" si="227"/>
        <v>2456496.6783933332</v>
      </c>
      <c r="EF177" s="5">
        <f t="shared" si="227"/>
        <v>2456514.2970183333</v>
      </c>
      <c r="EG177" s="5">
        <f t="shared" si="227"/>
        <v>2456531.3312683334</v>
      </c>
      <c r="EH177" s="5">
        <f t="shared" si="227"/>
        <v>2456547.7811433333</v>
      </c>
      <c r="EI177" s="5">
        <f t="shared" si="227"/>
        <v>2456563.6466433331</v>
      </c>
      <c r="EJ177" s="5">
        <f t="shared" si="227"/>
        <v>2456579.5121433334</v>
      </c>
      <c r="EK177" s="5">
        <f t="shared" si="227"/>
        <v>2456595.3776433333</v>
      </c>
      <c r="EL177" s="5">
        <f>AVERAGE(EA175:EL175)</f>
        <v>2456611.2431433336</v>
      </c>
      <c r="EM177" s="5">
        <f>AVERAGE(EB175:EM175)</f>
        <v>2456627.1086433339</v>
      </c>
      <c r="EN177" s="5">
        <f>AVERAGE(EC175:EN175)</f>
        <v>2456642.9741433333</v>
      </c>
      <c r="EO177" s="5">
        <f>AVERAGE(ED175:EO175)</f>
        <v>2456658.8396433331</v>
      </c>
      <c r="EP177" s="9" t="s">
        <v>87</v>
      </c>
      <c r="EQ177" s="86">
        <f t="shared" si="211"/>
        <v>2215656.3703433331</v>
      </c>
      <c r="ER177" s="86">
        <f t="shared" si="212"/>
        <v>2169611.7327192309</v>
      </c>
      <c r="ES177" s="86">
        <f t="shared" si="213"/>
        <v>2153213.7935438459</v>
      </c>
      <c r="ET177" s="86">
        <f t="shared" si="214"/>
        <v>2168410.4569320511</v>
      </c>
      <c r="EU177" s="86">
        <f t="shared" si="215"/>
        <v>2302021.9096146156</v>
      </c>
      <c r="EV177" s="86">
        <f t="shared" si="216"/>
        <v>2455821.56941</v>
      </c>
      <c r="EW177" s="86">
        <f t="shared" si="217"/>
        <v>2455282.2467756406</v>
      </c>
      <c r="EX177" s="86">
        <f t="shared" si="218"/>
        <v>2455552.2250433331</v>
      </c>
      <c r="EY177" s="86">
        <f t="shared" si="219"/>
        <v>2455891.9053279487</v>
      </c>
      <c r="EZ177" s="86">
        <f t="shared" si="220"/>
        <v>2456197.4238933329</v>
      </c>
      <c r="FA177" s="86">
        <f t="shared" si="221"/>
        <v>2456459.6880183332</v>
      </c>
      <c r="FB177" s="86">
        <f t="shared" si="222"/>
        <v>2456658.8396433331</v>
      </c>
    </row>
    <row r="178" spans="1:215">
      <c r="A178" s="9" t="s">
        <v>88</v>
      </c>
      <c r="B178" s="87">
        <f t="shared" ref="B178:BM178" si="228">(B61*B103+B62*B104+B63*B105+B64*B106+B65*B107+B66*B108+B67*B109+B68*B110+B69*B111+B70*B112+B71*B113+B72*B114+B73*B115+B74*B116+B78*B120+B79*B121+B89*B131+B90*B132+B84*B126+B49*12)/B98</f>
        <v>6.0072216319540982E-2</v>
      </c>
      <c r="C178" s="87">
        <f t="shared" si="228"/>
        <v>5.9817849831982135E-2</v>
      </c>
      <c r="D178" s="87">
        <f t="shared" si="228"/>
        <v>5.9816949729291843E-2</v>
      </c>
      <c r="E178" s="87">
        <f t="shared" si="228"/>
        <v>5.9815458510825849E-2</v>
      </c>
      <c r="F178" s="87">
        <f t="shared" si="228"/>
        <v>5.9814560959305527E-2</v>
      </c>
      <c r="G178" s="87">
        <f t="shared" si="228"/>
        <v>6.4214145835061187E-2</v>
      </c>
      <c r="H178" s="87">
        <f t="shared" si="228"/>
        <v>6.4665257185947511E-2</v>
      </c>
      <c r="I178" s="87">
        <f t="shared" si="228"/>
        <v>6.9211684774210289E-2</v>
      </c>
      <c r="J178" s="87">
        <f t="shared" si="228"/>
        <v>6.921010015341722E-2</v>
      </c>
      <c r="K178" s="87">
        <f t="shared" si="228"/>
        <v>6.9208220082059763E-2</v>
      </c>
      <c r="L178" s="87">
        <f t="shared" si="228"/>
        <v>6.9206635565324734E-2</v>
      </c>
      <c r="M178" s="87">
        <f t="shared" si="228"/>
        <v>6.9348764876676641E-2</v>
      </c>
      <c r="N178" s="87">
        <f t="shared" si="228"/>
        <v>6.905892098138211E-2</v>
      </c>
      <c r="O178" s="87">
        <f t="shared" si="228"/>
        <v>6.8743698899543765E-2</v>
      </c>
      <c r="P178" s="87">
        <f t="shared" si="228"/>
        <v>6.8742953157336029E-2</v>
      </c>
      <c r="Q178" s="87">
        <f t="shared" si="228"/>
        <v>6.8741897856231901E-2</v>
      </c>
      <c r="R178" s="87">
        <f t="shared" si="228"/>
        <v>6.874115212723643E-2</v>
      </c>
      <c r="S178" s="87">
        <f t="shared" si="228"/>
        <v>6.8740406414420488E-2</v>
      </c>
      <c r="T178" s="87">
        <f t="shared" si="228"/>
        <v>6.8739660717783535E-2</v>
      </c>
      <c r="U178" s="87">
        <f t="shared" si="228"/>
        <v>6.8738915037325057E-2</v>
      </c>
      <c r="V178" s="87">
        <f t="shared" si="228"/>
        <v>6.8738169373044528E-2</v>
      </c>
      <c r="W178" s="87">
        <f t="shared" si="228"/>
        <v>6.8737114016307652E-2</v>
      </c>
      <c r="X178" s="87">
        <f t="shared" si="228"/>
        <v>6.8736368365239345E-2</v>
      </c>
      <c r="Y178" s="87">
        <f t="shared" si="228"/>
        <v>6.8735622730348306E-2</v>
      </c>
      <c r="Z178" s="87">
        <f t="shared" si="228"/>
        <v>6.8734877111634021E-2</v>
      </c>
      <c r="AA178" s="87">
        <f t="shared" si="228"/>
        <v>6.873413150909595E-2</v>
      </c>
      <c r="AB178" s="87">
        <f t="shared" si="228"/>
        <v>6.8733385922733578E-2</v>
      </c>
      <c r="AC178" s="87">
        <f t="shared" si="228"/>
        <v>6.8731250300205146E-2</v>
      </c>
      <c r="AD178" s="87">
        <f t="shared" si="228"/>
        <v>6.8724468398775246E-2</v>
      </c>
      <c r="AE178" s="87">
        <f t="shared" si="228"/>
        <v>6.8723722918995797E-2</v>
      </c>
      <c r="AF178" s="87">
        <f t="shared" si="228"/>
        <v>6.8743383780339201E-2</v>
      </c>
      <c r="AG178" s="87">
        <f t="shared" si="228"/>
        <v>6.750568291121406E-2</v>
      </c>
      <c r="AH178" s="87">
        <f>(AH61*AH103+AH62*AH104+AH63*AH105+AH64*AH106+AH65*AH107+AH66*AH108+AH67*AH109+AH68*AH110+AH69*AH111+AH70*AH112+AH71*AH113+AH72*AH114+AH73*AH115+AH74*AH116+AH78*AH120+AH79*AH121+AH89*AH131+AH90*AH132+AH84*AH126+AH49*12)/AH98</f>
        <v>6.5060866308332799E-2</v>
      </c>
      <c r="AI178" s="87">
        <f>(AI61*AI103+AI62*AI104+AI63*AI105+AI64*AI106+AI65*AI107+AI66*AI108+AI67*AI109+AI68*AI110+AI69*AI111+AI70*AI112+AI71*AI113+AI72*AI114+AI73*AI115+AI74*AI116+AI78*AI120+AI79*AI121+AI89*AI131+AI90*AI132+AI84*AI126+AI49*12)/AI98</f>
        <v>6.505970583923773E-2</v>
      </c>
      <c r="AJ178" s="87">
        <f t="shared" si="228"/>
        <v>6.5058958650649312E-2</v>
      </c>
      <c r="AK178" s="87">
        <f t="shared" si="228"/>
        <v>6.5058211479223096E-2</v>
      </c>
      <c r="AL178" s="87">
        <f t="shared" si="228"/>
        <v>6.5057464324958514E-2</v>
      </c>
      <c r="AM178" s="87">
        <f t="shared" si="228"/>
        <v>6.5056717187854968E-2</v>
      </c>
      <c r="AN178" s="87">
        <f t="shared" si="228"/>
        <v>6.5019489997882263E-2</v>
      </c>
      <c r="AO178" s="87">
        <f t="shared" si="228"/>
        <v>6.5018327610637236E-2</v>
      </c>
      <c r="AP178" s="87">
        <f t="shared" si="228"/>
        <v>6.5017580147067822E-2</v>
      </c>
      <c r="AQ178" s="87">
        <f t="shared" si="228"/>
        <v>6.5016832700684188E-2</v>
      </c>
      <c r="AR178" s="87">
        <f t="shared" si="228"/>
        <v>6.5016085271485752E-2</v>
      </c>
      <c r="AS178" s="87">
        <f t="shared" si="228"/>
        <v>6.5015337859471903E-2</v>
      </c>
      <c r="AT178" s="87">
        <f t="shared" si="228"/>
        <v>6.5014590464642072E-2</v>
      </c>
      <c r="AU178" s="87">
        <f t="shared" si="228"/>
        <v>6.5013428034003978E-2</v>
      </c>
      <c r="AV178" s="87">
        <f t="shared" si="228"/>
        <v>6.6771358227928582E-2</v>
      </c>
      <c r="AW178" s="87">
        <f t="shared" si="228"/>
        <v>6.6167267631113247E-2</v>
      </c>
      <c r="AX178" s="87">
        <f t="shared" si="228"/>
        <v>6.6166469703802883E-2</v>
      </c>
      <c r="AY178" s="87">
        <f t="shared" si="228"/>
        <v>6.6165671795737097E-2</v>
      </c>
      <c r="AZ178" s="87">
        <f t="shared" si="228"/>
        <v>6.6164873906915167E-2</v>
      </c>
      <c r="BA178" s="87">
        <f t="shared" si="228"/>
        <v>6.2188124985600834E-2</v>
      </c>
      <c r="BB178" s="87">
        <f t="shared" si="228"/>
        <v>6.2275951294107769E-2</v>
      </c>
      <c r="BC178" s="87">
        <f t="shared" si="228"/>
        <v>6.2276642576061234E-2</v>
      </c>
      <c r="BD178" s="87">
        <f t="shared" si="228"/>
        <v>6.2275978002882322E-2</v>
      </c>
      <c r="BE178" s="87">
        <f t="shared" si="228"/>
        <v>6.2275313443886961E-2</v>
      </c>
      <c r="BF178" s="87">
        <f t="shared" si="228"/>
        <v>6.2274648899074747E-2</v>
      </c>
      <c r="BG178" s="87">
        <f t="shared" si="228"/>
        <v>6.2273538399087149E-2</v>
      </c>
      <c r="BH178" s="87">
        <f t="shared" si="228"/>
        <v>6.2272873869680841E-2</v>
      </c>
      <c r="BI178" s="87">
        <f t="shared" si="228"/>
        <v>6.2272209354456959E-2</v>
      </c>
      <c r="BJ178" s="87">
        <f t="shared" si="228"/>
        <v>6.2271544853415038E-2</v>
      </c>
      <c r="BK178" s="87">
        <f t="shared" si="228"/>
        <v>6.2270880366554635E-2</v>
      </c>
      <c r="BL178" s="87">
        <f t="shared" si="228"/>
        <v>6.2270215893875262E-2</v>
      </c>
      <c r="BM178" s="87">
        <f t="shared" si="228"/>
        <v>6.2269551435376505E-2</v>
      </c>
      <c r="BN178" s="87">
        <f t="shared" ref="BN178:DY178" si="229">(BN61*BN103+BN62*BN104+BN63*BN105+BN64*BN106+BN65*BN107+BN66*BN108+BN67*BN109+BN68*BN110+BN69*BN111+BN70*BN112+BN71*BN113+BN72*BN114+BN73*BN115+BN74*BN116+BN78*BN120+BN79*BN121+BN89*BN131+BN90*BN132+BN84*BN126+BN49*12)/BN98</f>
        <v>6.2268886991057898E-2</v>
      </c>
      <c r="BO178" s="87">
        <f t="shared" si="229"/>
        <v>6.2268222560918983E-2</v>
      </c>
      <c r="BP178" s="87">
        <f t="shared" si="229"/>
        <v>6.2267558144959288E-2</v>
      </c>
      <c r="BQ178" s="87">
        <f t="shared" si="229"/>
        <v>6.2266893743178398E-2</v>
      </c>
      <c r="BR178" s="87">
        <f t="shared" si="229"/>
        <v>6.2266229355575832E-2</v>
      </c>
      <c r="BS178" s="87">
        <f t="shared" si="229"/>
        <v>6.2265564982151148E-2</v>
      </c>
      <c r="BT178" s="87">
        <f t="shared" si="229"/>
        <v>6.2264900622903886E-2</v>
      </c>
      <c r="BU178" s="87">
        <f>(BU61*BU103+BU62*BU104+BU63*BU105+BU64*BU106+BU65*BU107+BU66*BU108+BU67*BU109+BU68*BU110+BU69*BU111+BU70*BU112+BU71*BU113+BU72*BU114+BU73*BU115+BU74*BU116+BU78*BU120+BU79*BU121+BU89*BU131+BU90*BU132+BU84*BU126+BU49*12)/BU98</f>
        <v>6.2264236277833576E-2</v>
      </c>
      <c r="BV178" s="87">
        <f t="shared" si="229"/>
        <v>6.0633341396371991E-2</v>
      </c>
      <c r="BW178" s="87">
        <f t="shared" si="229"/>
        <v>5.8934373323203622E-2</v>
      </c>
      <c r="BX178" s="87">
        <f t="shared" si="229"/>
        <v>5.9120372983878705E-2</v>
      </c>
      <c r="BY178" s="87">
        <f t="shared" si="229"/>
        <v>5.9007676809055915E-2</v>
      </c>
      <c r="BZ178" s="87">
        <f t="shared" si="229"/>
        <v>5.9006991269107009E-2</v>
      </c>
      <c r="CA178" s="87">
        <f t="shared" si="229"/>
        <v>5.9006305745086828E-2</v>
      </c>
      <c r="CB178" s="87">
        <f t="shared" si="229"/>
        <v>5.9005620236994891E-2</v>
      </c>
      <c r="CC178" s="87">
        <f t="shared" si="229"/>
        <v>5.9004934744830574E-2</v>
      </c>
      <c r="CD178" s="87">
        <f t="shared" si="229"/>
        <v>5.9004249268593385E-2</v>
      </c>
      <c r="CE178" s="87">
        <f t="shared" si="229"/>
        <v>5.90035638082827E-2</v>
      </c>
      <c r="CF178" s="87">
        <f t="shared" si="229"/>
        <v>5.9002878363898018E-2</v>
      </c>
      <c r="CG178" s="87">
        <f t="shared" si="229"/>
        <v>5.900219293543877E-2</v>
      </c>
      <c r="CH178" s="87">
        <f t="shared" si="229"/>
        <v>5.9001507522904374E-2</v>
      </c>
      <c r="CI178" s="87">
        <f t="shared" si="229"/>
        <v>5.9000822126294331E-2</v>
      </c>
      <c r="CJ178" s="87">
        <f t="shared" si="229"/>
        <v>5.9000136745608021E-2</v>
      </c>
      <c r="CK178" s="87">
        <f t="shared" si="229"/>
        <v>5.899945138084494E-2</v>
      </c>
      <c r="CL178" s="87">
        <f t="shared" si="229"/>
        <v>5.8998766032004532E-2</v>
      </c>
      <c r="CM178" s="87">
        <f t="shared" si="229"/>
        <v>5.8998080699086165E-2</v>
      </c>
      <c r="CN178" s="87">
        <f t="shared" si="229"/>
        <v>5.8997395382089389E-2</v>
      </c>
      <c r="CO178" s="87">
        <f t="shared" si="229"/>
        <v>5.8996710081013586E-2</v>
      </c>
      <c r="CP178" s="87">
        <f t="shared" si="229"/>
        <v>5.8996024795858235E-2</v>
      </c>
      <c r="CQ178" s="87">
        <f t="shared" si="229"/>
        <v>5.8995339526622746E-2</v>
      </c>
      <c r="CR178" s="87">
        <f t="shared" si="229"/>
        <v>5.8994654273306593E-2</v>
      </c>
      <c r="CS178" s="87">
        <f t="shared" si="229"/>
        <v>5.8993969035909206E-2</v>
      </c>
      <c r="CT178" s="87">
        <f t="shared" si="229"/>
        <v>5.8993283814430031E-2</v>
      </c>
      <c r="CU178" s="87">
        <f t="shared" si="229"/>
        <v>5.8992598608868539E-2</v>
      </c>
      <c r="CV178" s="87">
        <f t="shared" si="229"/>
        <v>5.8991913419224128E-2</v>
      </c>
      <c r="CW178" s="87">
        <f t="shared" si="229"/>
        <v>5.8991228245496283E-2</v>
      </c>
      <c r="CX178" s="87">
        <f t="shared" si="229"/>
        <v>5.8990543087684463E-2</v>
      </c>
      <c r="CY178" s="87">
        <f t="shared" si="229"/>
        <v>5.8989857945788031E-2</v>
      </c>
      <c r="CZ178" s="87">
        <f t="shared" si="229"/>
        <v>5.8989172819806521E-2</v>
      </c>
      <c r="DA178" s="87">
        <f t="shared" si="229"/>
        <v>5.8988488198348316E-2</v>
      </c>
      <c r="DB178" s="87">
        <f t="shared" si="229"/>
        <v>5.7241905912423043E-2</v>
      </c>
      <c r="DC178" s="87">
        <f t="shared" si="229"/>
        <v>5.7335359076158304E-2</v>
      </c>
      <c r="DD178" s="87">
        <f t="shared" si="229"/>
        <v>5.7334823026282886E-2</v>
      </c>
      <c r="DE178" s="87">
        <f t="shared" si="229"/>
        <v>5.7334288954596031E-2</v>
      </c>
      <c r="DF178" s="87">
        <f t="shared" si="229"/>
        <v>5.7333754892858822E-2</v>
      </c>
      <c r="DG178" s="87">
        <f t="shared" si="229"/>
        <v>5.7319444187298348E-2</v>
      </c>
      <c r="DH178" s="87">
        <f t="shared" si="229"/>
        <v>5.7318910273784968E-2</v>
      </c>
      <c r="DI178" s="87">
        <f t="shared" si="229"/>
        <v>5.7318376370217972E-2</v>
      </c>
      <c r="DJ178" s="87">
        <f t="shared" si="229"/>
        <v>5.7317842476597082E-2</v>
      </c>
      <c r="DK178" s="87">
        <f t="shared" si="229"/>
        <v>5.7317308592922063E-2</v>
      </c>
      <c r="DL178" s="87">
        <f t="shared" si="229"/>
        <v>5.7316774719192581E-2</v>
      </c>
      <c r="DM178" s="87">
        <f t="shared" si="229"/>
        <v>5.7316240855408408E-2</v>
      </c>
      <c r="DN178" s="87">
        <f t="shared" si="229"/>
        <v>5.7315707001569224E-2</v>
      </c>
      <c r="DO178" s="87">
        <f t="shared" si="229"/>
        <v>5.7315173157674787E-2</v>
      </c>
      <c r="DP178" s="87">
        <f t="shared" si="229"/>
        <v>5.7314639323724798E-2</v>
      </c>
      <c r="DQ178" s="87">
        <f t="shared" si="229"/>
        <v>5.7314105499718965E-2</v>
      </c>
      <c r="DR178" s="87">
        <f t="shared" si="229"/>
        <v>5.7313571685657053E-2</v>
      </c>
      <c r="DS178" s="87">
        <f t="shared" si="229"/>
        <v>5.7313037881538735E-2</v>
      </c>
      <c r="DT178" s="87">
        <f t="shared" si="229"/>
        <v>5.7312504087363783E-2</v>
      </c>
      <c r="DU178" s="87">
        <f t="shared" si="229"/>
        <v>5.7311970303131878E-2</v>
      </c>
      <c r="DV178" s="87">
        <f t="shared" si="229"/>
        <v>5.7311436528842748E-2</v>
      </c>
      <c r="DW178" s="87">
        <f t="shared" si="229"/>
        <v>5.045398674297235E-2</v>
      </c>
      <c r="DX178" s="87">
        <f t="shared" si="229"/>
        <v>5.0583823345647455E-2</v>
      </c>
      <c r="DY178" s="87">
        <f t="shared" si="229"/>
        <v>5.0583496644983628E-2</v>
      </c>
      <c r="DZ178" s="87">
        <f t="shared" ref="DZ178:EO178" si="230">(DZ61*DZ103+DZ62*DZ104+DZ63*DZ105+DZ64*DZ106+DZ65*DZ107+DZ66*DZ108+DZ67*DZ109+DZ68*DZ110+DZ69*DZ111+DZ70*DZ112+DZ71*DZ113+DZ72*DZ114+DZ73*DZ115+DZ74*DZ116+DZ78*DZ120+DZ79*DZ121+DZ89*DZ131+DZ90*DZ132+DZ84*DZ126+DZ49*12)/DZ98</f>
        <v>5.0583169948539855E-2</v>
      </c>
      <c r="EA178" s="87">
        <f t="shared" si="230"/>
        <v>5.0582843256316054E-2</v>
      </c>
      <c r="EB178" s="87">
        <f t="shared" si="230"/>
        <v>5.0582516568312107E-2</v>
      </c>
      <c r="EC178" s="87">
        <f t="shared" si="230"/>
        <v>5.0582189884527937E-2</v>
      </c>
      <c r="ED178" s="87">
        <f t="shared" si="230"/>
        <v>5.0581863204963488E-2</v>
      </c>
      <c r="EE178" s="87">
        <f t="shared" si="230"/>
        <v>5.0581536529618644E-2</v>
      </c>
      <c r="EF178" s="87">
        <f t="shared" si="230"/>
        <v>5.0581209858493362E-2</v>
      </c>
      <c r="EG178" s="87">
        <f t="shared" si="230"/>
        <v>5.0580883191587524E-2</v>
      </c>
      <c r="EH178" s="87">
        <f t="shared" si="230"/>
        <v>5.0580556528901061E-2</v>
      </c>
      <c r="EI178" s="87">
        <f t="shared" si="230"/>
        <v>5.0580229870433896E-2</v>
      </c>
      <c r="EJ178" s="87">
        <f t="shared" si="230"/>
        <v>5.0579903216185926E-2</v>
      </c>
      <c r="EK178" s="87">
        <f t="shared" si="230"/>
        <v>5.0442163326442059E-2</v>
      </c>
      <c r="EL178" s="87">
        <f t="shared" si="230"/>
        <v>5.0441837568054849E-2</v>
      </c>
      <c r="EM178" s="87">
        <f t="shared" si="230"/>
        <v>5.0441511813875184E-2</v>
      </c>
      <c r="EN178" s="87">
        <f t="shared" si="230"/>
        <v>5.0441186063902931E-2</v>
      </c>
      <c r="EO178" s="87">
        <f t="shared" si="230"/>
        <v>5.0440860318138013E-2</v>
      </c>
      <c r="EP178" s="36" t="s">
        <v>89</v>
      </c>
      <c r="EQ178" s="88">
        <f t="shared" si="211"/>
        <v>6.9348764876676641E-2</v>
      </c>
      <c r="ER178" s="88">
        <f t="shared" si="212"/>
        <v>6.8735622730348306E-2</v>
      </c>
      <c r="ES178" s="88">
        <f t="shared" si="213"/>
        <v>6.5058211479223096E-2</v>
      </c>
      <c r="ET178" s="88">
        <f t="shared" si="214"/>
        <v>6.6167267631113247E-2</v>
      </c>
      <c r="EU178" s="88">
        <f t="shared" si="215"/>
        <v>6.2272209354456959E-2</v>
      </c>
      <c r="EV178" s="88">
        <f t="shared" si="216"/>
        <v>6.2264236277833576E-2</v>
      </c>
      <c r="EW178" s="88">
        <f t="shared" si="217"/>
        <v>5.900219293543877E-2</v>
      </c>
      <c r="EX178" s="88">
        <f t="shared" si="218"/>
        <v>5.8993969035909206E-2</v>
      </c>
      <c r="EY178" s="88">
        <f t="shared" si="219"/>
        <v>5.7334288954596031E-2</v>
      </c>
      <c r="EZ178" s="88">
        <f t="shared" si="220"/>
        <v>5.7314105499718965E-2</v>
      </c>
      <c r="FA178" s="88">
        <f t="shared" si="221"/>
        <v>5.0582189884527937E-2</v>
      </c>
      <c r="FB178" s="88">
        <f t="shared" si="222"/>
        <v>5.0440860318138013E-2</v>
      </c>
      <c r="FF178" s="8"/>
      <c r="FG178" s="8"/>
      <c r="FH178" s="8"/>
      <c r="FI178" s="8"/>
      <c r="FJ178" s="8"/>
      <c r="FK178" s="8"/>
      <c r="FL178" s="8"/>
      <c r="FM178" s="8"/>
      <c r="FN178" s="8"/>
      <c r="FO178" s="8"/>
    </row>
    <row r="179" spans="1:215">
      <c r="A179" s="9" t="s">
        <v>90</v>
      </c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>
        <f>AVERAGE(B178:M178)</f>
        <v>6.4533486985303631E-2</v>
      </c>
      <c r="N179" s="87">
        <f t="shared" ref="N179:BY179" si="231">AVERAGE(C178:N178)</f>
        <v>6.5282379040457056E-2</v>
      </c>
      <c r="O179" s="87">
        <f t="shared" si="231"/>
        <v>6.6026199796087204E-2</v>
      </c>
      <c r="P179" s="87">
        <f t="shared" si="231"/>
        <v>6.6770033415090885E-2</v>
      </c>
      <c r="Q179" s="87">
        <f t="shared" si="231"/>
        <v>6.7513903360541402E-2</v>
      </c>
      <c r="R179" s="87">
        <f t="shared" si="231"/>
        <v>6.8257785957868966E-2</v>
      </c>
      <c r="S179" s="87">
        <f t="shared" si="231"/>
        <v>6.8634974339482235E-2</v>
      </c>
      <c r="T179" s="87">
        <f t="shared" si="231"/>
        <v>6.8974507967135237E-2</v>
      </c>
      <c r="U179" s="87">
        <f t="shared" si="231"/>
        <v>6.8935110489061466E-2</v>
      </c>
      <c r="V179" s="87">
        <f t="shared" si="231"/>
        <v>6.8895782924030424E-2</v>
      </c>
      <c r="W179" s="87">
        <f t="shared" si="231"/>
        <v>6.8856524085217738E-2</v>
      </c>
      <c r="X179" s="87">
        <f t="shared" si="231"/>
        <v>6.8817335151877296E-2</v>
      </c>
      <c r="Y179" s="87">
        <f t="shared" si="231"/>
        <v>6.8766239973016591E-2</v>
      </c>
      <c r="Z179" s="87">
        <f t="shared" si="231"/>
        <v>6.8739236317204258E-2</v>
      </c>
      <c r="AA179" s="87">
        <f t="shared" si="231"/>
        <v>6.8738439034666934E-2</v>
      </c>
      <c r="AB179" s="87">
        <f t="shared" si="231"/>
        <v>6.8737641765116722E-2</v>
      </c>
      <c r="AC179" s="87">
        <f t="shared" si="231"/>
        <v>6.8736754468781164E-2</v>
      </c>
      <c r="AD179" s="87">
        <f t="shared" si="231"/>
        <v>6.8735364158076059E-2</v>
      </c>
      <c r="AE179" s="87">
        <f t="shared" si="231"/>
        <v>6.8733973866790671E-2</v>
      </c>
      <c r="AF179" s="87">
        <f t="shared" si="231"/>
        <v>6.873428412200365E-2</v>
      </c>
      <c r="AG179" s="87">
        <f t="shared" si="231"/>
        <v>6.8631514778161054E-2</v>
      </c>
      <c r="AH179" s="87">
        <f t="shared" si="231"/>
        <v>6.8325072856101746E-2</v>
      </c>
      <c r="AI179" s="87">
        <f t="shared" si="231"/>
        <v>6.8018622174679258E-2</v>
      </c>
      <c r="AJ179" s="87">
        <f t="shared" si="231"/>
        <v>6.7712171365130094E-2</v>
      </c>
      <c r="AK179" s="87">
        <f t="shared" si="231"/>
        <v>6.7405720427536342E-2</v>
      </c>
      <c r="AL179" s="87">
        <f t="shared" si="231"/>
        <v>6.7099269361980046E-2</v>
      </c>
      <c r="AM179" s="87">
        <f t="shared" si="231"/>
        <v>6.679281816854328E-2</v>
      </c>
      <c r="AN179" s="87">
        <f t="shared" si="231"/>
        <v>6.6483326841472346E-2</v>
      </c>
      <c r="AO179" s="87">
        <f t="shared" si="231"/>
        <v>6.6173916617341691E-2</v>
      </c>
      <c r="AP179" s="87">
        <f t="shared" si="231"/>
        <v>6.5865009263032723E-2</v>
      </c>
      <c r="AQ179" s="87">
        <f t="shared" si="231"/>
        <v>6.5556101744840084E-2</v>
      </c>
      <c r="AR179" s="87">
        <f t="shared" si="231"/>
        <v>6.5245493535768972E-2</v>
      </c>
      <c r="AS179" s="87">
        <f t="shared" si="231"/>
        <v>6.5037964781457125E-2</v>
      </c>
      <c r="AT179" s="87">
        <f t="shared" si="231"/>
        <v>6.503410846114957E-2</v>
      </c>
      <c r="AU179" s="87">
        <f t="shared" si="231"/>
        <v>6.5030251977380091E-2</v>
      </c>
      <c r="AV179" s="87">
        <f t="shared" si="231"/>
        <v>6.5172951942153362E-2</v>
      </c>
      <c r="AW179" s="87">
        <f t="shared" si="231"/>
        <v>6.5265373288144204E-2</v>
      </c>
      <c r="AX179" s="87">
        <f t="shared" si="231"/>
        <v>6.5357790403047913E-2</v>
      </c>
      <c r="AY179" s="87">
        <f t="shared" si="231"/>
        <v>6.5450203287038086E-2</v>
      </c>
      <c r="AZ179" s="87">
        <f t="shared" si="231"/>
        <v>6.5545651946124162E-2</v>
      </c>
      <c r="BA179" s="87">
        <f t="shared" si="231"/>
        <v>6.5309801727371122E-2</v>
      </c>
      <c r="BB179" s="87">
        <f t="shared" si="231"/>
        <v>6.5081332656291124E-2</v>
      </c>
      <c r="BC179" s="87">
        <f t="shared" si="231"/>
        <v>6.4852983479239221E-2</v>
      </c>
      <c r="BD179" s="87">
        <f t="shared" si="231"/>
        <v>6.4624641206855585E-2</v>
      </c>
      <c r="BE179" s="87">
        <f t="shared" si="231"/>
        <v>6.4396305838890167E-2</v>
      </c>
      <c r="BF179" s="87">
        <f t="shared" si="231"/>
        <v>6.4167977375092902E-2</v>
      </c>
      <c r="BG179" s="87">
        <f t="shared" si="231"/>
        <v>6.3939653238849828E-2</v>
      </c>
      <c r="BH179" s="87">
        <f t="shared" si="231"/>
        <v>6.3564779542329183E-2</v>
      </c>
      <c r="BI179" s="87">
        <f t="shared" si="231"/>
        <v>6.3240191352607833E-2</v>
      </c>
      <c r="BJ179" s="87">
        <f t="shared" si="231"/>
        <v>6.291561428174218E-2</v>
      </c>
      <c r="BK179" s="87">
        <f t="shared" si="231"/>
        <v>6.2591048329310298E-2</v>
      </c>
      <c r="BL179" s="87">
        <f t="shared" si="231"/>
        <v>6.2266493494890308E-2</v>
      </c>
      <c r="BM179" s="87">
        <f t="shared" si="231"/>
        <v>6.2273279032371613E-2</v>
      </c>
      <c r="BN179" s="87">
        <f t="shared" si="231"/>
        <v>6.2272690340450791E-2</v>
      </c>
      <c r="BO179" s="87">
        <f t="shared" si="231"/>
        <v>6.2271988672522281E-2</v>
      </c>
      <c r="BP179" s="87">
        <f t="shared" si="231"/>
        <v>6.2271287017695361E-2</v>
      </c>
      <c r="BQ179" s="87">
        <f t="shared" si="231"/>
        <v>6.2270585375969641E-2</v>
      </c>
      <c r="BR179" s="87">
        <f t="shared" si="231"/>
        <v>6.2269883747344733E-2</v>
      </c>
      <c r="BS179" s="87">
        <f t="shared" si="231"/>
        <v>6.2269219295933396E-2</v>
      </c>
      <c r="BT179" s="87">
        <f t="shared" si="231"/>
        <v>6.2268554858701981E-2</v>
      </c>
      <c r="BU179" s="87">
        <f t="shared" si="231"/>
        <v>6.2267890435650036E-2</v>
      </c>
      <c r="BV179" s="87">
        <f t="shared" si="231"/>
        <v>6.2131373480896458E-2</v>
      </c>
      <c r="BW179" s="87">
        <f t="shared" si="231"/>
        <v>6.185333122728387E-2</v>
      </c>
      <c r="BX179" s="87">
        <f t="shared" si="231"/>
        <v>6.1590844318117489E-2</v>
      </c>
      <c r="BY179" s="87">
        <f t="shared" si="231"/>
        <v>6.131902143259077E-2</v>
      </c>
      <c r="BZ179" s="87">
        <f t="shared" ref="BZ179:EK179" si="232">AVERAGE(BO178:BZ178)</f>
        <v>6.1047196789094871E-2</v>
      </c>
      <c r="CA179" s="87">
        <f t="shared" si="232"/>
        <v>6.0775370387775522E-2</v>
      </c>
      <c r="CB179" s="87">
        <f t="shared" si="232"/>
        <v>6.0503542228778483E-2</v>
      </c>
      <c r="CC179" s="87">
        <f t="shared" si="232"/>
        <v>6.0231712312249497E-2</v>
      </c>
      <c r="CD179" s="87">
        <f t="shared" si="232"/>
        <v>5.9959880638334295E-2</v>
      </c>
      <c r="CE179" s="87">
        <f t="shared" si="232"/>
        <v>5.9688047207178595E-2</v>
      </c>
      <c r="CF179" s="87">
        <f t="shared" si="232"/>
        <v>5.9416212018928105E-2</v>
      </c>
      <c r="CG179" s="87">
        <f t="shared" si="232"/>
        <v>5.9144375073728529E-2</v>
      </c>
      <c r="CH179" s="87">
        <f t="shared" si="232"/>
        <v>5.9008388917606229E-2</v>
      </c>
      <c r="CI179" s="87">
        <f t="shared" si="232"/>
        <v>5.9013926317863785E-2</v>
      </c>
      <c r="CJ179" s="87">
        <f t="shared" si="232"/>
        <v>5.9003906631341224E-2</v>
      </c>
      <c r="CK179" s="87">
        <f t="shared" si="232"/>
        <v>5.9003221178990317E-2</v>
      </c>
      <c r="CL179" s="87">
        <f t="shared" si="232"/>
        <v>5.9002535742565115E-2</v>
      </c>
      <c r="CM179" s="87">
        <f t="shared" si="232"/>
        <v>5.9001850322065064E-2</v>
      </c>
      <c r="CN179" s="87">
        <f t="shared" si="232"/>
        <v>5.90011649174896E-2</v>
      </c>
      <c r="CO179" s="87">
        <f t="shared" si="232"/>
        <v>5.9000479528838183E-2</v>
      </c>
      <c r="CP179" s="87">
        <f t="shared" si="232"/>
        <v>5.8999794156110251E-2</v>
      </c>
      <c r="CQ179" s="87">
        <f t="shared" si="232"/>
        <v>5.8999108799305255E-2</v>
      </c>
      <c r="CR179" s="87">
        <f t="shared" si="232"/>
        <v>5.8998423458422634E-2</v>
      </c>
      <c r="CS179" s="87">
        <f t="shared" si="232"/>
        <v>5.8997738133461847E-2</v>
      </c>
      <c r="CT179" s="87">
        <f t="shared" si="232"/>
        <v>5.8997052824422323E-2</v>
      </c>
      <c r="CU179" s="87">
        <f t="shared" si="232"/>
        <v>5.8996367531303502E-2</v>
      </c>
      <c r="CV179" s="87">
        <f t="shared" si="232"/>
        <v>5.8995682254104842E-2</v>
      </c>
      <c r="CW179" s="87">
        <f t="shared" si="232"/>
        <v>5.8994996992825788E-2</v>
      </c>
      <c r="CX179" s="87">
        <f t="shared" si="232"/>
        <v>5.8994311747465784E-2</v>
      </c>
      <c r="CY179" s="87">
        <f t="shared" si="232"/>
        <v>5.8993626518024277E-2</v>
      </c>
      <c r="CZ179" s="87">
        <f t="shared" si="232"/>
        <v>5.8992941304500696E-2</v>
      </c>
      <c r="DA179" s="87">
        <f t="shared" si="232"/>
        <v>5.8992256147611923E-2</v>
      </c>
      <c r="DB179" s="87">
        <f t="shared" si="232"/>
        <v>5.8846079573992328E-2</v>
      </c>
      <c r="DC179" s="87">
        <f t="shared" si="232"/>
        <v>5.8707747869786962E-2</v>
      </c>
      <c r="DD179" s="87">
        <f t="shared" si="232"/>
        <v>5.8569428599201646E-2</v>
      </c>
      <c r="DE179" s="87">
        <f t="shared" si="232"/>
        <v>5.8431121925758889E-2</v>
      </c>
      <c r="DF179" s="87">
        <f t="shared" si="232"/>
        <v>5.8292827848961282E-2</v>
      </c>
      <c r="DG179" s="87">
        <f t="shared" si="232"/>
        <v>5.8153398313830436E-2</v>
      </c>
      <c r="DH179" s="87">
        <f t="shared" si="232"/>
        <v>5.8013981385043843E-2</v>
      </c>
      <c r="DI179" s="87">
        <f t="shared" si="232"/>
        <v>5.7874577062103978E-2</v>
      </c>
      <c r="DJ179" s="87">
        <f t="shared" si="232"/>
        <v>5.7735185344513364E-2</v>
      </c>
      <c r="DK179" s="87">
        <f t="shared" si="232"/>
        <v>5.7595806231774523E-2</v>
      </c>
      <c r="DL179" s="87">
        <f t="shared" si="232"/>
        <v>5.7456439723390033E-2</v>
      </c>
      <c r="DM179" s="87">
        <f t="shared" si="232"/>
        <v>5.7317085778145045E-2</v>
      </c>
      <c r="DN179" s="87">
        <f t="shared" si="232"/>
        <v>5.7323235868907224E-2</v>
      </c>
      <c r="DO179" s="87">
        <f t="shared" si="232"/>
        <v>5.73215537090336E-2</v>
      </c>
      <c r="DP179" s="87">
        <f t="shared" si="232"/>
        <v>5.7319871733820422E-2</v>
      </c>
      <c r="DQ179" s="87">
        <f t="shared" si="232"/>
        <v>5.7318189779247332E-2</v>
      </c>
      <c r="DR179" s="87">
        <f t="shared" si="232"/>
        <v>5.7316507845313863E-2</v>
      </c>
      <c r="DS179" s="87">
        <f t="shared" si="232"/>
        <v>5.7315973986500561E-2</v>
      </c>
      <c r="DT179" s="87">
        <f t="shared" si="232"/>
        <v>5.7315440137632123E-2</v>
      </c>
      <c r="DU179" s="87">
        <f t="shared" si="232"/>
        <v>5.7314906298708279E-2</v>
      </c>
      <c r="DV179" s="87">
        <f t="shared" si="232"/>
        <v>5.7314372469728737E-2</v>
      </c>
      <c r="DW179" s="87">
        <f t="shared" si="232"/>
        <v>5.6742428982232938E-2</v>
      </c>
      <c r="DX179" s="87">
        <f t="shared" si="232"/>
        <v>5.6181349701104173E-2</v>
      </c>
      <c r="DY179" s="87">
        <f t="shared" si="232"/>
        <v>5.5620287683568782E-2</v>
      </c>
      <c r="DZ179" s="87">
        <f t="shared" si="232"/>
        <v>5.5059242929149675E-2</v>
      </c>
      <c r="EA179" s="87">
        <f t="shared" si="232"/>
        <v>5.4498215437369768E-2</v>
      </c>
      <c r="EB179" s="87">
        <f t="shared" si="232"/>
        <v>5.3937205207752054E-2</v>
      </c>
      <c r="EC179" s="87">
        <f t="shared" si="232"/>
        <v>5.3376212239819455E-2</v>
      </c>
      <c r="ED179" s="87">
        <f t="shared" si="232"/>
        <v>5.2815236533094993E-2</v>
      </c>
      <c r="EE179" s="87">
        <f t="shared" si="232"/>
        <v>5.2254278087101654E-2</v>
      </c>
      <c r="EF179" s="87">
        <f t="shared" si="232"/>
        <v>5.1693336901362456E-2</v>
      </c>
      <c r="EG179" s="87">
        <f t="shared" si="232"/>
        <v>5.1132412975400422E-2</v>
      </c>
      <c r="EH179" s="87">
        <f t="shared" si="232"/>
        <v>5.0571506308738627E-2</v>
      </c>
      <c r="EI179" s="87">
        <f t="shared" si="232"/>
        <v>5.0582026569360415E-2</v>
      </c>
      <c r="EJ179" s="87">
        <f t="shared" si="232"/>
        <v>5.0581699891905287E-2</v>
      </c>
      <c r="EK179" s="87">
        <f t="shared" si="232"/>
        <v>5.0569922115360155E-2</v>
      </c>
      <c r="EL179" s="87">
        <f t="shared" ref="EL179:EO179" si="233">AVERAGE(EA178:EL178)</f>
        <v>5.055814441698641E-2</v>
      </c>
      <c r="EM179" s="87">
        <f t="shared" si="233"/>
        <v>5.0546366796783003E-2</v>
      </c>
      <c r="EN179" s="87">
        <f t="shared" si="233"/>
        <v>5.0534589254748907E-2</v>
      </c>
      <c r="EO179" s="87">
        <f t="shared" si="233"/>
        <v>5.0522811790883075E-2</v>
      </c>
      <c r="EP179" s="9" t="s">
        <v>91</v>
      </c>
      <c r="EQ179" s="88">
        <f t="shared" si="211"/>
        <v>6.4533486985303631E-2</v>
      </c>
      <c r="ER179" s="88">
        <f t="shared" si="212"/>
        <v>6.8766239973016591E-2</v>
      </c>
      <c r="ES179" s="88">
        <f t="shared" si="213"/>
        <v>6.7405720427536342E-2</v>
      </c>
      <c r="ET179" s="88">
        <f t="shared" si="214"/>
        <v>6.5265373288144204E-2</v>
      </c>
      <c r="EU179" s="88">
        <f t="shared" si="215"/>
        <v>6.3240191352607833E-2</v>
      </c>
      <c r="EV179" s="88">
        <f t="shared" si="216"/>
        <v>6.2267890435650036E-2</v>
      </c>
      <c r="EW179" s="88">
        <f t="shared" si="217"/>
        <v>5.9144375073728529E-2</v>
      </c>
      <c r="EX179" s="88">
        <f t="shared" si="218"/>
        <v>5.8997738133461847E-2</v>
      </c>
      <c r="EY179" s="88">
        <f t="shared" si="219"/>
        <v>5.8431121925758889E-2</v>
      </c>
      <c r="EZ179" s="88">
        <f t="shared" si="220"/>
        <v>5.7318189779247332E-2</v>
      </c>
      <c r="FA179" s="88">
        <f t="shared" si="221"/>
        <v>5.3376212239819455E-2</v>
      </c>
      <c r="FB179" s="88">
        <f t="shared" si="222"/>
        <v>5.0522811790883075E-2</v>
      </c>
      <c r="FF179" s="8"/>
      <c r="FG179" s="8"/>
      <c r="FH179" s="8"/>
      <c r="FI179" s="8"/>
      <c r="FJ179" s="8"/>
      <c r="FK179" s="8"/>
      <c r="FL179" s="8"/>
      <c r="FM179" s="8"/>
      <c r="FN179" s="8"/>
      <c r="FO179" s="8"/>
    </row>
    <row r="180" spans="1:215">
      <c r="A180" s="9" t="s">
        <v>92</v>
      </c>
      <c r="M180" s="87">
        <f>AVERAGE(B178:M178)</f>
        <v>6.4533486985303631E-2</v>
      </c>
      <c r="N180" s="87">
        <f>AVERAGE(B178:N178)</f>
        <v>6.4881597292694285E-2</v>
      </c>
      <c r="O180" s="87">
        <f t="shared" ref="O180:BZ180" si="234">AVERAGE(C178:O178)</f>
        <v>6.5548634414232962E-2</v>
      </c>
      <c r="P180" s="87">
        <f t="shared" si="234"/>
        <v>6.623518082387557E-2</v>
      </c>
      <c r="Q180" s="87">
        <f t="shared" si="234"/>
        <v>6.6921715295178652E-2</v>
      </c>
      <c r="R180" s="87">
        <f t="shared" si="234"/>
        <v>6.7608307111825625E-2</v>
      </c>
      <c r="S180" s="87">
        <f t="shared" si="234"/>
        <v>6.8294910608372922E-2</v>
      </c>
      <c r="T180" s="87">
        <f t="shared" si="234"/>
        <v>6.8643027137813103E-2</v>
      </c>
      <c r="U180" s="87">
        <f t="shared" si="234"/>
        <v>6.8956385434072925E-2</v>
      </c>
      <c r="V180" s="87">
        <f t="shared" si="234"/>
        <v>6.8919961172444782E-2</v>
      </c>
      <c r="W180" s="87">
        <f t="shared" si="234"/>
        <v>6.8883577623436359E-2</v>
      </c>
      <c r="X180" s="87">
        <f t="shared" si="234"/>
        <v>6.88472813375271E-2</v>
      </c>
      <c r="Y180" s="87">
        <f t="shared" si="234"/>
        <v>6.8811049580990449E-2</v>
      </c>
      <c r="Z180" s="87">
        <f t="shared" si="234"/>
        <v>6.8763827445217932E-2</v>
      </c>
      <c r="AA180" s="87">
        <f t="shared" si="234"/>
        <v>6.873884363965746E-2</v>
      </c>
      <c r="AB180" s="87">
        <f t="shared" si="234"/>
        <v>6.8738050333748982E-2</v>
      </c>
      <c r="AC180" s="87">
        <f t="shared" si="234"/>
        <v>6.8737150113969678E-2</v>
      </c>
      <c r="AD180" s="87">
        <f t="shared" si="234"/>
        <v>6.8735809386473015E-2</v>
      </c>
      <c r="AE180" s="87">
        <f t="shared" si="234"/>
        <v>6.8734468678146809E-2</v>
      </c>
      <c r="AF180" s="87">
        <f t="shared" si="234"/>
        <v>6.8734697706294395E-2</v>
      </c>
      <c r="AG180" s="87">
        <f t="shared" si="234"/>
        <v>6.8639776336558295E-2</v>
      </c>
      <c r="AH180" s="87">
        <f t="shared" si="234"/>
        <v>6.8356849511251191E-2</v>
      </c>
      <c r="AI180" s="87">
        <f t="shared" si="234"/>
        <v>6.8073890777881438E-2</v>
      </c>
      <c r="AJ180" s="87">
        <f t="shared" si="234"/>
        <v>6.7790955749753884E-2</v>
      </c>
      <c r="AK180" s="87">
        <f t="shared" si="234"/>
        <v>6.7508020604675714E-2</v>
      </c>
      <c r="AL180" s="87">
        <f t="shared" si="234"/>
        <v>6.722508534272266E-2</v>
      </c>
      <c r="AM180" s="87">
        <f t="shared" si="234"/>
        <v>6.6942149963970424E-2</v>
      </c>
      <c r="AN180" s="87">
        <f t="shared" si="234"/>
        <v>6.6656408309261658E-2</v>
      </c>
      <c r="AO180" s="87">
        <f t="shared" si="234"/>
        <v>6.6370634592946565E-2</v>
      </c>
      <c r="AP180" s="87">
        <f t="shared" si="234"/>
        <v>6.6084967658089855E-2</v>
      </c>
      <c r="AQ180" s="87">
        <f t="shared" si="234"/>
        <v>6.5799764912082837E-2</v>
      </c>
      <c r="AR180" s="87">
        <f t="shared" si="234"/>
        <v>6.551456201612052E-2</v>
      </c>
      <c r="AS180" s="87">
        <f t="shared" si="234"/>
        <v>6.5227789252976884E-2</v>
      </c>
      <c r="AT180" s="87">
        <f t="shared" si="234"/>
        <v>6.5036166757086733E-2</v>
      </c>
      <c r="AU180" s="87">
        <f t="shared" si="234"/>
        <v>6.5032517659061456E-2</v>
      </c>
      <c r="AV180" s="87">
        <f t="shared" si="234"/>
        <v>6.5164183227422276E-2</v>
      </c>
      <c r="AW180" s="87">
        <f t="shared" si="234"/>
        <v>6.5249437764381052E-2</v>
      </c>
      <c r="AX180" s="87">
        <f t="shared" si="234"/>
        <v>6.5334688397041027E-2</v>
      </c>
      <c r="AY180" s="87">
        <f t="shared" si="234"/>
        <v>6.5419935125562462E-2</v>
      </c>
      <c r="AZ180" s="87">
        <f t="shared" si="234"/>
        <v>6.5505177950105561E-2</v>
      </c>
      <c r="BA180" s="87">
        <f t="shared" si="234"/>
        <v>6.5287380641468523E-2</v>
      </c>
      <c r="BB180" s="87">
        <f t="shared" si="234"/>
        <v>6.5076428617120097E-2</v>
      </c>
      <c r="BC180" s="87">
        <f t="shared" si="234"/>
        <v>6.4865587265504204E-2</v>
      </c>
      <c r="BD180" s="87">
        <f t="shared" si="234"/>
        <v>6.4654752288750228E-2</v>
      </c>
      <c r="BE180" s="87">
        <f t="shared" si="234"/>
        <v>6.4443923686627227E-2</v>
      </c>
      <c r="BF180" s="87">
        <f t="shared" si="234"/>
        <v>6.423310145890436E-2</v>
      </c>
      <c r="BG180" s="87">
        <f t="shared" si="234"/>
        <v>6.4022251300015529E-2</v>
      </c>
      <c r="BH180" s="87">
        <f t="shared" si="234"/>
        <v>6.3811439441221446E-2</v>
      </c>
      <c r="BI180" s="87">
        <f t="shared" si="234"/>
        <v>6.3465351066339021E-2</v>
      </c>
      <c r="BJ180" s="87">
        <f t="shared" si="234"/>
        <v>6.316568008343916E-2</v>
      </c>
      <c r="BK180" s="87">
        <f t="shared" si="234"/>
        <v>6.2866019365189291E-2</v>
      </c>
      <c r="BL180" s="87">
        <f t="shared" si="234"/>
        <v>6.2566368911199918E-2</v>
      </c>
      <c r="BM180" s="87">
        <f t="shared" si="234"/>
        <v>6.2266728721081556E-2</v>
      </c>
      <c r="BN180" s="87">
        <f t="shared" si="234"/>
        <v>6.227294118303979E-2</v>
      </c>
      <c r="BO180" s="87">
        <f t="shared" si="234"/>
        <v>6.2272346665102188E-2</v>
      </c>
      <c r="BP180" s="87">
        <f t="shared" si="234"/>
        <v>6.2271647862709743E-2</v>
      </c>
      <c r="BQ180" s="87">
        <f t="shared" si="234"/>
        <v>6.2270949073501752E-2</v>
      </c>
      <c r="BR180" s="87">
        <f t="shared" si="234"/>
        <v>6.2270250297477805E-2</v>
      </c>
      <c r="BS180" s="87">
        <f t="shared" si="234"/>
        <v>6.2269551534637535E-2</v>
      </c>
      <c r="BT180" s="87">
        <f t="shared" si="234"/>
        <v>6.2268887090315743E-2</v>
      </c>
      <c r="BU180" s="87">
        <f t="shared" si="234"/>
        <v>6.226822266017365E-2</v>
      </c>
      <c r="BV180" s="87">
        <f t="shared" si="234"/>
        <v>6.2142155894167113E-2</v>
      </c>
      <c r="BW180" s="87">
        <f t="shared" si="234"/>
        <v>6.1885450391843164E-2</v>
      </c>
      <c r="BX180" s="87">
        <f t="shared" si="234"/>
        <v>6.1643103670098856E-2</v>
      </c>
      <c r="BY180" s="87">
        <f t="shared" si="234"/>
        <v>6.1392139125112759E-2</v>
      </c>
      <c r="BZ180" s="87">
        <f t="shared" si="234"/>
        <v>6.1141172958476639E-2</v>
      </c>
      <c r="CA180" s="87">
        <f t="shared" ref="CA180:EL180" si="235">AVERAGE(BO178:CA178)</f>
        <v>6.0890205170325021E-2</v>
      </c>
      <c r="CB180" s="87">
        <f t="shared" si="235"/>
        <v>6.0639235760792394E-2</v>
      </c>
      <c r="CC180" s="87">
        <f t="shared" si="235"/>
        <v>6.0388264730013255E-2</v>
      </c>
      <c r="CD180" s="87">
        <f t="shared" si="235"/>
        <v>6.0137292078122101E-2</v>
      </c>
      <c r="CE180" s="87">
        <f t="shared" si="235"/>
        <v>5.98863178052534E-2</v>
      </c>
      <c r="CF180" s="87">
        <f t="shared" si="235"/>
        <v>5.9635341911541628E-2</v>
      </c>
      <c r="CG180" s="87">
        <f t="shared" si="235"/>
        <v>5.9384364397121234E-2</v>
      </c>
      <c r="CH180" s="87">
        <f t="shared" si="235"/>
        <v>5.9133385262126671E-2</v>
      </c>
      <c r="CI180" s="87">
        <f t="shared" si="235"/>
        <v>5.9007806856736081E-2</v>
      </c>
      <c r="CJ180" s="87">
        <f t="shared" si="235"/>
        <v>5.9012865581536414E-2</v>
      </c>
      <c r="CK180" s="87">
        <f t="shared" si="235"/>
        <v>5.9003563919764586E-2</v>
      </c>
      <c r="CL180" s="87">
        <f t="shared" si="235"/>
        <v>5.9002878475376025E-2</v>
      </c>
      <c r="CM180" s="87">
        <f t="shared" si="235"/>
        <v>5.9002193046912892E-2</v>
      </c>
      <c r="CN180" s="87">
        <f t="shared" si="235"/>
        <v>5.9001507634374624E-2</v>
      </c>
      <c r="CO180" s="87">
        <f t="shared" si="235"/>
        <v>5.9000822237760674E-2</v>
      </c>
      <c r="CP180" s="87">
        <f t="shared" si="235"/>
        <v>5.9000136857070493E-2</v>
      </c>
      <c r="CQ180" s="87">
        <f t="shared" si="235"/>
        <v>5.8999451492303519E-2</v>
      </c>
      <c r="CR180" s="87">
        <f t="shared" si="235"/>
        <v>5.8998766143459211E-2</v>
      </c>
      <c r="CS180" s="87">
        <f t="shared" si="235"/>
        <v>5.8998080810536993E-2</v>
      </c>
      <c r="CT180" s="87">
        <f t="shared" si="235"/>
        <v>5.8997395493536324E-2</v>
      </c>
      <c r="CU180" s="87">
        <f t="shared" si="235"/>
        <v>5.8996710192456642E-2</v>
      </c>
      <c r="CV180" s="87">
        <f t="shared" si="235"/>
        <v>5.8996024907297398E-2</v>
      </c>
      <c r="CW180" s="87">
        <f t="shared" si="235"/>
        <v>5.8995339638058031E-2</v>
      </c>
      <c r="CX180" s="87">
        <f t="shared" si="235"/>
        <v>5.8994654384737992E-2</v>
      </c>
      <c r="CY180" s="87">
        <f t="shared" si="235"/>
        <v>5.8993969147336726E-2</v>
      </c>
      <c r="CZ180" s="87">
        <f t="shared" si="235"/>
        <v>5.8993283925853679E-2</v>
      </c>
      <c r="DA180" s="87">
        <f t="shared" si="235"/>
        <v>5.8992598757873591E-2</v>
      </c>
      <c r="DB180" s="87">
        <f t="shared" si="235"/>
        <v>5.8857613821828164E-2</v>
      </c>
      <c r="DC180" s="87">
        <f t="shared" si="235"/>
        <v>5.872987030492817E-2</v>
      </c>
      <c r="DD180" s="87">
        <f t="shared" si="235"/>
        <v>5.8602138266440493E-2</v>
      </c>
      <c r="DE180" s="87">
        <f t="shared" si="235"/>
        <v>5.8474417857308905E-2</v>
      </c>
      <c r="DF180" s="87">
        <f t="shared" si="235"/>
        <v>5.8346709077074274E-2</v>
      </c>
      <c r="DG180" s="87">
        <f t="shared" si="235"/>
        <v>5.8217952182679521E-2</v>
      </c>
      <c r="DH180" s="87">
        <f t="shared" si="235"/>
        <v>5.8089206926134632E-2</v>
      </c>
      <c r="DI180" s="87">
        <f t="shared" si="235"/>
        <v>5.7960473306980315E-2</v>
      </c>
      <c r="DJ180" s="87">
        <f t="shared" si="235"/>
        <v>5.7831751324757298E-2</v>
      </c>
      <c r="DK180" s="87">
        <f t="shared" si="235"/>
        <v>5.7703040979006345E-2</v>
      </c>
      <c r="DL180" s="87">
        <f t="shared" si="235"/>
        <v>5.7574342269268226E-2</v>
      </c>
      <c r="DM180" s="87">
        <f t="shared" si="235"/>
        <v>5.7445655195083753E-2</v>
      </c>
      <c r="DN180" s="87">
        <f t="shared" si="235"/>
        <v>5.7316979718408441E-2</v>
      </c>
      <c r="DO180" s="87">
        <f t="shared" si="235"/>
        <v>5.7322615660350879E-2</v>
      </c>
      <c r="DP180" s="87">
        <f t="shared" si="235"/>
        <v>5.7321021833240615E-2</v>
      </c>
      <c r="DQ180" s="87">
        <f t="shared" si="235"/>
        <v>5.7319428177351077E-2</v>
      </c>
      <c r="DR180" s="87">
        <f t="shared" si="235"/>
        <v>5.7317834541278853E-2</v>
      </c>
      <c r="DS180" s="87">
        <f t="shared" si="235"/>
        <v>5.7316240925023472E-2</v>
      </c>
      <c r="DT180" s="87">
        <f t="shared" si="235"/>
        <v>5.7315707071182345E-2</v>
      </c>
      <c r="DU180" s="87">
        <f t="shared" si="235"/>
        <v>5.7315173227285951E-2</v>
      </c>
      <c r="DV180" s="87">
        <f t="shared" si="235"/>
        <v>5.7314639393334005E-2</v>
      </c>
      <c r="DW180" s="87">
        <f t="shared" si="235"/>
        <v>5.6786650490747478E-2</v>
      </c>
      <c r="DX180" s="87">
        <f t="shared" si="235"/>
        <v>5.6268690087110981E-2</v>
      </c>
      <c r="DY180" s="87">
        <f t="shared" si="235"/>
        <v>5.5750745619864137E-2</v>
      </c>
      <c r="DZ180" s="87">
        <f t="shared" si="235"/>
        <v>5.523281708856656E-2</v>
      </c>
      <c r="EA180" s="87">
        <f t="shared" si="235"/>
        <v>5.4714904492777855E-2</v>
      </c>
      <c r="EB180" s="87">
        <f t="shared" si="235"/>
        <v>5.4197007832057643E-2</v>
      </c>
      <c r="EC180" s="87">
        <f t="shared" si="235"/>
        <v>5.3679127105965577E-2</v>
      </c>
      <c r="ED180" s="87">
        <f t="shared" si="235"/>
        <v>5.3161262314061306E-2</v>
      </c>
      <c r="EE180" s="87">
        <f t="shared" si="235"/>
        <v>5.2643413455904502E-2</v>
      </c>
      <c r="EF180" s="87">
        <f t="shared" si="235"/>
        <v>5.2125580531054864E-2</v>
      </c>
      <c r="EG180" s="87">
        <f t="shared" si="235"/>
        <v>5.1607763539072073E-2</v>
      </c>
      <c r="EH180" s="87">
        <f t="shared" si="235"/>
        <v>5.1089962479515853E-2</v>
      </c>
      <c r="EI180" s="87">
        <f t="shared" si="235"/>
        <v>5.0572177351945954E-2</v>
      </c>
      <c r="EJ180" s="87">
        <f t="shared" si="235"/>
        <v>5.0581863234500833E-2</v>
      </c>
      <c r="EK180" s="87">
        <f t="shared" si="235"/>
        <v>5.0570966309946577E-2</v>
      </c>
      <c r="EL180" s="87">
        <f t="shared" si="235"/>
        <v>5.0560069457875133E-2</v>
      </c>
      <c r="EM180" s="87">
        <f t="shared" ref="EM180:EO180" si="236">AVERAGE(EA178:EM178)</f>
        <v>5.0549172678285542E-2</v>
      </c>
      <c r="EN180" s="87">
        <f t="shared" si="236"/>
        <v>5.0538275971176841E-2</v>
      </c>
      <c r="EO180" s="87">
        <f t="shared" si="236"/>
        <v>5.0527379336548064E-2</v>
      </c>
      <c r="EP180" s="9" t="s">
        <v>93</v>
      </c>
      <c r="EQ180" s="88">
        <f t="shared" si="211"/>
        <v>6.4533486985303631E-2</v>
      </c>
      <c r="ER180" s="88">
        <f t="shared" si="212"/>
        <v>6.8811049580990449E-2</v>
      </c>
      <c r="ES180" s="88">
        <f t="shared" si="213"/>
        <v>6.7508020604675714E-2</v>
      </c>
      <c r="ET180" s="88">
        <f t="shared" si="214"/>
        <v>6.5249437764381052E-2</v>
      </c>
      <c r="EU180" s="88">
        <f t="shared" si="215"/>
        <v>6.3465351066339021E-2</v>
      </c>
      <c r="EV180" s="88">
        <f t="shared" si="216"/>
        <v>6.226822266017365E-2</v>
      </c>
      <c r="EW180" s="88">
        <f t="shared" si="217"/>
        <v>5.9384364397121234E-2</v>
      </c>
      <c r="EX180" s="88">
        <f t="shared" si="218"/>
        <v>5.8998080810536993E-2</v>
      </c>
      <c r="EY180" s="88">
        <f t="shared" si="219"/>
        <v>5.8474417857308905E-2</v>
      </c>
      <c r="EZ180" s="88">
        <f t="shared" si="220"/>
        <v>5.7319428177351077E-2</v>
      </c>
      <c r="FA180" s="88">
        <f t="shared" si="221"/>
        <v>5.3679127105965577E-2</v>
      </c>
      <c r="FB180" s="88">
        <f t="shared" si="222"/>
        <v>5.0527379336548064E-2</v>
      </c>
      <c r="FD180" s="9"/>
      <c r="FE180" s="9"/>
    </row>
    <row r="181" spans="1:215" s="36" customFormat="1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36" t="s">
        <v>94</v>
      </c>
      <c r="EQ181" s="88">
        <f>P178</f>
        <v>6.8742953157336029E-2</v>
      </c>
      <c r="ER181" s="88">
        <f>AB178</f>
        <v>6.8733385922733578E-2</v>
      </c>
      <c r="ES181" s="88">
        <f>AN178</f>
        <v>6.5019489997882263E-2</v>
      </c>
      <c r="ET181" s="88">
        <f>AZ178</f>
        <v>6.6164873906915167E-2</v>
      </c>
      <c r="EU181" s="88">
        <f>BL178</f>
        <v>6.2270215893875262E-2</v>
      </c>
      <c r="EV181" s="88">
        <f>BX178</f>
        <v>5.9120372983878705E-2</v>
      </c>
      <c r="EW181" s="88">
        <f>CJ178</f>
        <v>5.9000136745608021E-2</v>
      </c>
      <c r="EX181" s="88">
        <f>CV178</f>
        <v>5.8991913419224128E-2</v>
      </c>
      <c r="EY181" s="88">
        <f>DH178</f>
        <v>5.7318910273784968E-2</v>
      </c>
      <c r="EZ181" s="88">
        <f>DT178</f>
        <v>5.7312504087363783E-2</v>
      </c>
      <c r="FA181" s="88">
        <f>EF178</f>
        <v>5.0581209858493362E-2</v>
      </c>
      <c r="FB181"/>
      <c r="FC181"/>
    </row>
    <row r="182" spans="1:215" s="36" customFormat="1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89">
        <f>CL182</f>
        <v>0</v>
      </c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36" t="s">
        <v>95</v>
      </c>
      <c r="EQ182" s="88">
        <f>P180</f>
        <v>6.623518082387557E-2</v>
      </c>
      <c r="ER182" s="88">
        <f>AB180</f>
        <v>6.8738050333748982E-2</v>
      </c>
      <c r="ES182" s="88">
        <f>AN180</f>
        <v>6.6656408309261658E-2</v>
      </c>
      <c r="ET182" s="88">
        <f>AZ180</f>
        <v>6.5505177950105561E-2</v>
      </c>
      <c r="EU182" s="88">
        <f>BL180</f>
        <v>6.2566368911199918E-2</v>
      </c>
      <c r="EV182" s="88">
        <f>BX180</f>
        <v>6.1643103670098856E-2</v>
      </c>
      <c r="EW182" s="88">
        <f>CJ180</f>
        <v>5.9012865581536414E-2</v>
      </c>
      <c r="EX182" s="88">
        <f>CV180</f>
        <v>5.8996024907297398E-2</v>
      </c>
      <c r="EY182" s="88">
        <f>DH180</f>
        <v>5.8089206926134632E-2</v>
      </c>
      <c r="EZ182" s="88">
        <f>DT180</f>
        <v>5.7315707071182345E-2</v>
      </c>
      <c r="FA182" s="88">
        <f>EF180</f>
        <v>5.2125580531054864E-2</v>
      </c>
      <c r="FB182"/>
      <c r="FC182"/>
    </row>
    <row r="183" spans="1:215" ht="15">
      <c r="A183" s="9" t="s">
        <v>96</v>
      </c>
      <c r="B183" s="5">
        <v>356940.29032774217</v>
      </c>
      <c r="C183" s="5">
        <v>405641.54075099982</v>
      </c>
      <c r="D183" s="5">
        <v>395401.17922387074</v>
      </c>
      <c r="E183" s="5">
        <v>269411.92473677412</v>
      </c>
      <c r="F183" s="5">
        <v>141849</v>
      </c>
      <c r="G183" s="5">
        <v>33859.677419354841</v>
      </c>
      <c r="H183" s="5">
        <v>0</v>
      </c>
      <c r="I183" s="5">
        <v>22.58064516129032</v>
      </c>
      <c r="J183" s="5">
        <v>0</v>
      </c>
      <c r="K183" s="5">
        <v>4109.1935483870966</v>
      </c>
      <c r="L183" s="5">
        <v>21978.870967741936</v>
      </c>
      <c r="M183" s="5">
        <v>27614.333333333332</v>
      </c>
      <c r="N183" s="5">
        <v>82876.290322580651</v>
      </c>
      <c r="O183" s="5">
        <v>127760.16666666667</v>
      </c>
      <c r="P183" s="5">
        <v>138752.74193548388</v>
      </c>
      <c r="Q183" s="5">
        <v>109009.67741935485</v>
      </c>
      <c r="R183" s="5">
        <v>44325</v>
      </c>
      <c r="S183" s="5">
        <v>14289.516129032258</v>
      </c>
      <c r="T183" s="5">
        <v>0</v>
      </c>
      <c r="U183" s="5">
        <v>0</v>
      </c>
      <c r="V183" s="5">
        <v>0</v>
      </c>
      <c r="W183" s="5">
        <v>15338.709677419356</v>
      </c>
      <c r="X183" s="5">
        <v>75638.709677419349</v>
      </c>
      <c r="Y183" s="5">
        <v>74180</v>
      </c>
      <c r="Z183" s="5">
        <v>143693.54838709676</v>
      </c>
      <c r="AA183" s="5">
        <v>198196.66666666666</v>
      </c>
      <c r="AB183" s="5">
        <v>223967.74193548388</v>
      </c>
      <c r="AC183" s="5">
        <v>190774.19354838712</v>
      </c>
      <c r="AD183" s="5">
        <v>57464.285714285717</v>
      </c>
      <c r="AE183" s="5">
        <v>2774.1935483870966</v>
      </c>
      <c r="AF183" s="5">
        <v>0</v>
      </c>
      <c r="AG183" s="5">
        <v>225009.67741935482</v>
      </c>
      <c r="AH183" s="5">
        <v>140000</v>
      </c>
      <c r="AI183" s="5">
        <v>12870.967741935485</v>
      </c>
      <c r="AJ183" s="5">
        <v>61774.193548387098</v>
      </c>
      <c r="AK183" s="5">
        <v>136413.33333333334</v>
      </c>
      <c r="AL183" s="5">
        <v>220800</v>
      </c>
      <c r="AM183" s="5">
        <v>300293.33333333331</v>
      </c>
      <c r="AN183" s="5">
        <v>347645.16129032261</v>
      </c>
      <c r="AO183" s="5">
        <v>303919.35483870964</v>
      </c>
      <c r="AP183" s="5">
        <v>223517.85714285713</v>
      </c>
      <c r="AQ183" s="5">
        <v>161919.3548387097</v>
      </c>
      <c r="AR183" s="5">
        <v>128050</v>
      </c>
      <c r="AS183" s="5">
        <v>135677.4193548387</v>
      </c>
      <c r="AT183" s="5">
        <v>172133.33333333334</v>
      </c>
      <c r="AU183" s="5">
        <v>238338.70967741936</v>
      </c>
      <c r="AV183" s="5">
        <v>204451.61290322582</v>
      </c>
      <c r="AW183" s="5">
        <v>508668.66666666669</v>
      </c>
      <c r="AX183" s="5">
        <v>619225.80645161297</v>
      </c>
      <c r="AY183" s="5">
        <v>682900</v>
      </c>
      <c r="AZ183" s="5">
        <v>736129.03225806449</v>
      </c>
      <c r="BA183" s="5">
        <v>495008.06451612903</v>
      </c>
      <c r="BB183" s="5">
        <v>264758.92857142858</v>
      </c>
      <c r="BC183" s="5">
        <v>225258.06451612906</v>
      </c>
      <c r="BD183" s="5">
        <v>30166.666666666668</v>
      </c>
      <c r="BE183" s="5">
        <v>22483.870967741936</v>
      </c>
      <c r="BF183" s="5">
        <v>88733.333333333328</v>
      </c>
      <c r="BG183" s="5">
        <v>143645.16129032258</v>
      </c>
      <c r="BH183" s="5">
        <v>205903.22580645161</v>
      </c>
      <c r="BI183" s="5">
        <v>297933.33333333331</v>
      </c>
      <c r="BJ183" s="5">
        <v>569098.38709677418</v>
      </c>
      <c r="BK183" s="5">
        <v>608018.33333333337</v>
      </c>
      <c r="BL183" s="5">
        <v>619733.87096774194</v>
      </c>
      <c r="BM183" s="5">
        <v>560322.58064516122</v>
      </c>
      <c r="BN183" s="5">
        <v>343214.28571428574</v>
      </c>
      <c r="BO183" s="5">
        <v>14903.225806451614</v>
      </c>
      <c r="BP183" s="5">
        <v>0</v>
      </c>
      <c r="BQ183" s="5">
        <v>0</v>
      </c>
      <c r="BR183" s="5">
        <v>1333.3333333333333</v>
      </c>
      <c r="BS183" s="5">
        <v>11935.483870967742</v>
      </c>
      <c r="BT183" s="5">
        <v>62290.322580645159</v>
      </c>
      <c r="BU183" s="5">
        <v>153720</v>
      </c>
      <c r="BV183" s="5">
        <v>198135.48387096776</v>
      </c>
      <c r="BW183" s="5">
        <v>298400</v>
      </c>
      <c r="BX183" s="5">
        <v>478161.29032258061</v>
      </c>
      <c r="BY183" s="5">
        <v>404903.22580645164</v>
      </c>
      <c r="BZ183" s="5">
        <v>316250</v>
      </c>
      <c r="CA183" s="5">
        <v>221900.48387096776</v>
      </c>
      <c r="CB183" s="5">
        <v>73608.333333333328</v>
      </c>
      <c r="CC183" s="5">
        <v>88483.870967741939</v>
      </c>
      <c r="CD183" s="90">
        <v>189300</v>
      </c>
      <c r="CE183" s="90">
        <v>242129.03225806452</v>
      </c>
      <c r="CF183" s="90">
        <v>316774.19354838709</v>
      </c>
      <c r="CG183" s="90">
        <v>409733.33333333331</v>
      </c>
      <c r="CH183" s="5">
        <v>530654.79126788466</v>
      </c>
      <c r="CI183" s="5">
        <v>664117.73175528343</v>
      </c>
      <c r="CJ183" s="5">
        <v>750568.82283914462</v>
      </c>
      <c r="CK183" s="5">
        <v>780032.57977899304</v>
      </c>
      <c r="CL183" s="5">
        <v>723203.75922386558</v>
      </c>
      <c r="CM183" s="5">
        <v>626040.35588347481</v>
      </c>
      <c r="CN183" s="5">
        <v>517198.06371941965</v>
      </c>
      <c r="CO183" s="5">
        <v>575674.24735839735</v>
      </c>
      <c r="CP183" s="5">
        <v>677438.80659427692</v>
      </c>
      <c r="CQ183" s="5">
        <v>778285.69496212073</v>
      </c>
      <c r="CR183" s="5">
        <v>840736.62360893562</v>
      </c>
      <c r="CS183" s="5">
        <v>876767.13007048331</v>
      </c>
      <c r="CT183" s="5">
        <v>916076.82181076857</v>
      </c>
      <c r="CU183" s="5">
        <v>1016811.7166844236</v>
      </c>
      <c r="CV183" s="5">
        <v>1080391.1153243282</v>
      </c>
      <c r="CW183" s="5">
        <v>1091521.9866588532</v>
      </c>
      <c r="CX183" s="5">
        <v>1024825.6438973616</v>
      </c>
      <c r="CY183" s="5">
        <v>931128.98996094917</v>
      </c>
      <c r="CZ183" s="5">
        <v>826619.46853684681</v>
      </c>
      <c r="DA183" s="5">
        <v>894461.00945021654</v>
      </c>
      <c r="DB183" s="5">
        <v>1012215.9423706575</v>
      </c>
      <c r="DC183" s="5">
        <v>1107582.0318386154</v>
      </c>
      <c r="DD183" s="5">
        <v>1182657.2028754724</v>
      </c>
      <c r="DE183" s="5">
        <v>1227701.6908837943</v>
      </c>
      <c r="DF183" s="5">
        <v>1277308.226843589</v>
      </c>
      <c r="DG183" s="5">
        <v>1392908.0919844683</v>
      </c>
      <c r="DH183" s="5">
        <v>1467247.4380125024</v>
      </c>
      <c r="DI183" s="5">
        <v>1479445.9488051829</v>
      </c>
      <c r="DJ183" s="5">
        <v>1408318.9123259718</v>
      </c>
      <c r="DK183" s="5">
        <v>1310014.2030626957</v>
      </c>
      <c r="DL183" s="5">
        <v>1196944.6885354042</v>
      </c>
      <c r="DM183" s="5">
        <v>1257119.5366260852</v>
      </c>
      <c r="DN183" s="5">
        <v>1377149.5266708701</v>
      </c>
      <c r="DO183" s="5">
        <v>1492939.9924889368</v>
      </c>
      <c r="DP183" s="5">
        <v>1575669.833510085</v>
      </c>
      <c r="DQ183" s="5">
        <v>1641672.6328398369</v>
      </c>
      <c r="DR183" s="5">
        <v>1694266.9938253863</v>
      </c>
      <c r="DS183" s="5">
        <v>1796509.1521511206</v>
      </c>
      <c r="DT183" s="5">
        <v>1864430.3673489946</v>
      </c>
      <c r="DU183" s="5">
        <v>1873028.697092277</v>
      </c>
      <c r="DV183" s="5">
        <v>1800851.225245697</v>
      </c>
      <c r="DW183" s="5">
        <v>1720238.2362445286</v>
      </c>
      <c r="DX183" s="5">
        <v>1593727.8290125835</v>
      </c>
      <c r="DY183" s="5">
        <v>1656153.8877790961</v>
      </c>
      <c r="DZ183" s="5">
        <v>1783018.1052749828</v>
      </c>
      <c r="EA183" s="5">
        <v>1903646.5219931279</v>
      </c>
      <c r="EB183" s="5">
        <v>1992949.7799706359</v>
      </c>
      <c r="EC183" s="5">
        <v>2073483.3165580865</v>
      </c>
      <c r="ED183" s="5">
        <v>2135950.0771964891</v>
      </c>
      <c r="EE183" s="5">
        <v>2237042.8192246086</v>
      </c>
      <c r="EF183" s="5">
        <v>2305649.2162991753</v>
      </c>
      <c r="EG183" s="5">
        <v>2316994.4673579358</v>
      </c>
      <c r="EH183" s="5">
        <v>2250681.1089956411</v>
      </c>
      <c r="EI183" s="5">
        <v>2160372.422445748</v>
      </c>
      <c r="EJ183" s="5">
        <v>2045609.5866954967</v>
      </c>
      <c r="EK183" s="5">
        <v>2105850.9655255498</v>
      </c>
      <c r="EL183" s="5">
        <v>2232782.0839715851</v>
      </c>
      <c r="EM183" s="5">
        <v>2349003.0413048975</v>
      </c>
      <c r="EN183" s="5">
        <v>2434566.2167450953</v>
      </c>
      <c r="EO183" s="5">
        <v>2518172.697665337</v>
      </c>
      <c r="EP183" s="9"/>
      <c r="EQ183" s="86"/>
      <c r="ER183" s="86"/>
      <c r="ES183" s="86"/>
      <c r="ET183" s="86"/>
      <c r="EU183" s="86"/>
      <c r="EV183" s="86"/>
      <c r="EW183" s="86"/>
      <c r="EX183" s="86"/>
      <c r="EY183" s="86"/>
      <c r="EZ183" s="86"/>
      <c r="FA183" s="86"/>
      <c r="FB183" s="86"/>
      <c r="FD183" s="9"/>
      <c r="FE183" s="9"/>
      <c r="FQ183" s="9"/>
    </row>
    <row r="184" spans="1:215">
      <c r="A184" s="9" t="s">
        <v>97</v>
      </c>
      <c r="M184" s="5">
        <f t="shared" ref="M184:BX184" si="237">AVERAGE(B183:M183)</f>
        <v>138069.04924611375</v>
      </c>
      <c r="N184" s="5">
        <f t="shared" si="237"/>
        <v>115230.38257901696</v>
      </c>
      <c r="O184" s="5">
        <f t="shared" si="237"/>
        <v>92073.601405322566</v>
      </c>
      <c r="P184" s="5">
        <f t="shared" si="237"/>
        <v>70686.231631290313</v>
      </c>
      <c r="Q184" s="5">
        <f t="shared" si="237"/>
        <v>57319.377688172062</v>
      </c>
      <c r="R184" s="5">
        <f t="shared" si="237"/>
        <v>49192.377688172041</v>
      </c>
      <c r="S184" s="5">
        <f t="shared" si="237"/>
        <v>47561.530913978495</v>
      </c>
      <c r="T184" s="5">
        <f t="shared" si="237"/>
        <v>47561.530913978495</v>
      </c>
      <c r="U184" s="5">
        <f t="shared" si="237"/>
        <v>47559.649193548386</v>
      </c>
      <c r="V184" s="5">
        <f t="shared" si="237"/>
        <v>47559.649193548386</v>
      </c>
      <c r="W184" s="5">
        <f t="shared" si="237"/>
        <v>48495.442204301078</v>
      </c>
      <c r="X184" s="5">
        <f t="shared" si="237"/>
        <v>52967.095430107533</v>
      </c>
      <c r="Y184" s="5">
        <f t="shared" si="237"/>
        <v>56847.567652329752</v>
      </c>
      <c r="Z184" s="5">
        <f t="shared" si="237"/>
        <v>61915.672491039419</v>
      </c>
      <c r="AA184" s="5">
        <f t="shared" si="237"/>
        <v>67785.380824372754</v>
      </c>
      <c r="AB184" s="5">
        <f t="shared" si="237"/>
        <v>74886.630824372754</v>
      </c>
      <c r="AC184" s="5">
        <f t="shared" si="237"/>
        <v>81700.340501792118</v>
      </c>
      <c r="AD184" s="5">
        <f t="shared" si="237"/>
        <v>82795.280977982591</v>
      </c>
      <c r="AE184" s="5">
        <f t="shared" si="237"/>
        <v>81835.670762928828</v>
      </c>
      <c r="AF184" s="5">
        <f t="shared" si="237"/>
        <v>81835.670762928828</v>
      </c>
      <c r="AG184" s="5">
        <f t="shared" si="237"/>
        <v>100586.47721454174</v>
      </c>
      <c r="AH184" s="5">
        <f t="shared" si="237"/>
        <v>112253.14388120839</v>
      </c>
      <c r="AI184" s="5">
        <f t="shared" si="237"/>
        <v>112047.49871991808</v>
      </c>
      <c r="AJ184" s="5">
        <f t="shared" si="237"/>
        <v>110892.12237583207</v>
      </c>
      <c r="AK184" s="5">
        <f t="shared" si="237"/>
        <v>116078.23348694318</v>
      </c>
      <c r="AL184" s="5">
        <f t="shared" si="237"/>
        <v>122503.77112135176</v>
      </c>
      <c r="AM184" s="5">
        <f t="shared" si="237"/>
        <v>131011.82667690732</v>
      </c>
      <c r="AN184" s="5">
        <f t="shared" si="237"/>
        <v>141318.27828981055</v>
      </c>
      <c r="AO184" s="5">
        <f t="shared" si="237"/>
        <v>150747.04173067075</v>
      </c>
      <c r="AP184" s="5">
        <f t="shared" si="237"/>
        <v>164584.83934971839</v>
      </c>
      <c r="AQ184" s="5">
        <f t="shared" si="237"/>
        <v>177846.9361239119</v>
      </c>
      <c r="AR184" s="5">
        <f t="shared" si="237"/>
        <v>188517.76945724525</v>
      </c>
      <c r="AS184" s="5">
        <f t="shared" si="237"/>
        <v>181073.41461853558</v>
      </c>
      <c r="AT184" s="5">
        <f t="shared" si="237"/>
        <v>183751.19239631339</v>
      </c>
      <c r="AU184" s="5">
        <f t="shared" si="237"/>
        <v>202540.17089093701</v>
      </c>
      <c r="AV184" s="5">
        <f t="shared" si="237"/>
        <v>214429.95583717359</v>
      </c>
      <c r="AW184" s="5">
        <f t="shared" si="237"/>
        <v>245451.23361495134</v>
      </c>
      <c r="AX184" s="5">
        <f t="shared" si="237"/>
        <v>278653.38415258576</v>
      </c>
      <c r="AY184" s="5">
        <f t="shared" si="237"/>
        <v>310537.27304147469</v>
      </c>
      <c r="AZ184" s="5">
        <f t="shared" si="237"/>
        <v>342910.92895545316</v>
      </c>
      <c r="BA184" s="5">
        <f t="shared" si="237"/>
        <v>358834.98809523811</v>
      </c>
      <c r="BB184" s="5">
        <f t="shared" si="237"/>
        <v>362271.74404761899</v>
      </c>
      <c r="BC184" s="5">
        <f t="shared" si="237"/>
        <v>367549.96985407063</v>
      </c>
      <c r="BD184" s="5">
        <f t="shared" si="237"/>
        <v>359393.02540962625</v>
      </c>
      <c r="BE184" s="5">
        <f t="shared" si="237"/>
        <v>349960.22971070145</v>
      </c>
      <c r="BF184" s="5">
        <f t="shared" si="237"/>
        <v>343010.2297107015</v>
      </c>
      <c r="BG184" s="5">
        <f t="shared" si="237"/>
        <v>335119.10067844338</v>
      </c>
      <c r="BH184" s="5">
        <f t="shared" si="237"/>
        <v>335240.0684203789</v>
      </c>
      <c r="BI184" s="5">
        <f t="shared" si="237"/>
        <v>317678.79064260115</v>
      </c>
      <c r="BJ184" s="5">
        <f t="shared" si="237"/>
        <v>313501.50569636456</v>
      </c>
      <c r="BK184" s="5">
        <f t="shared" si="237"/>
        <v>307261.36680747569</v>
      </c>
      <c r="BL184" s="5">
        <f t="shared" si="237"/>
        <v>297561.77003328217</v>
      </c>
      <c r="BM184" s="5">
        <f t="shared" si="237"/>
        <v>303004.64637736819</v>
      </c>
      <c r="BN184" s="5">
        <f t="shared" si="237"/>
        <v>309542.59280593961</v>
      </c>
      <c r="BO184" s="5">
        <f t="shared" si="237"/>
        <v>292013.0229134665</v>
      </c>
      <c r="BP184" s="5">
        <f t="shared" si="237"/>
        <v>289499.13402457762</v>
      </c>
      <c r="BQ184" s="5">
        <f t="shared" si="237"/>
        <v>287625.4781105991</v>
      </c>
      <c r="BR184" s="5">
        <f t="shared" si="237"/>
        <v>280342.14477726578</v>
      </c>
      <c r="BS184" s="5">
        <f t="shared" si="237"/>
        <v>269366.33832565288</v>
      </c>
      <c r="BT184" s="5">
        <f t="shared" si="237"/>
        <v>257398.596390169</v>
      </c>
      <c r="BU184" s="5">
        <f t="shared" si="237"/>
        <v>245380.81861239122</v>
      </c>
      <c r="BV184" s="5">
        <f t="shared" si="237"/>
        <v>214467.24334357399</v>
      </c>
      <c r="BW184" s="5">
        <f t="shared" si="237"/>
        <v>188665.71556579621</v>
      </c>
      <c r="BX184" s="5">
        <f t="shared" si="237"/>
        <v>176868.00051203277</v>
      </c>
      <c r="BY184" s="5">
        <f t="shared" ref="BY184:EJ184" si="238">AVERAGE(BN183:BY183)</f>
        <v>163916.38760880698</v>
      </c>
      <c r="BZ184" s="5">
        <f t="shared" si="238"/>
        <v>161669.36379928314</v>
      </c>
      <c r="CA184" s="5">
        <f t="shared" si="238"/>
        <v>178919.13530465952</v>
      </c>
      <c r="CB184" s="5">
        <f t="shared" si="238"/>
        <v>185053.16308243733</v>
      </c>
      <c r="CC184" s="5">
        <f t="shared" si="238"/>
        <v>192426.81899641582</v>
      </c>
      <c r="CD184" s="5">
        <f t="shared" si="238"/>
        <v>208090.70788530467</v>
      </c>
      <c r="CE184" s="5">
        <f t="shared" si="238"/>
        <v>227273.50358422942</v>
      </c>
      <c r="CF184" s="5">
        <f t="shared" si="238"/>
        <v>248480.49283154123</v>
      </c>
      <c r="CG184" s="5">
        <f t="shared" si="238"/>
        <v>269814.93727598566</v>
      </c>
      <c r="CH184" s="5">
        <f t="shared" si="238"/>
        <v>297524.87955906201</v>
      </c>
      <c r="CI184" s="5">
        <f t="shared" si="238"/>
        <v>328001.35720533569</v>
      </c>
      <c r="CJ184" s="5">
        <f t="shared" si="238"/>
        <v>350701.98491504934</v>
      </c>
      <c r="CK184" s="5">
        <f t="shared" si="238"/>
        <v>381962.7644127612</v>
      </c>
      <c r="CL184" s="5">
        <f t="shared" si="238"/>
        <v>415875.57768141665</v>
      </c>
      <c r="CM184" s="5">
        <f t="shared" si="238"/>
        <v>449553.9003491255</v>
      </c>
      <c r="CN184" s="5">
        <f t="shared" si="238"/>
        <v>486519.71121463273</v>
      </c>
      <c r="CO184" s="5">
        <f t="shared" si="238"/>
        <v>527118.90924718732</v>
      </c>
      <c r="CP184" s="5">
        <f t="shared" si="238"/>
        <v>567797.14313004375</v>
      </c>
      <c r="CQ184" s="5">
        <f t="shared" si="238"/>
        <v>612476.86502204847</v>
      </c>
      <c r="CR184" s="5">
        <f t="shared" si="238"/>
        <v>656140.40086042753</v>
      </c>
      <c r="CS184" s="5">
        <f t="shared" si="238"/>
        <v>695059.88392185664</v>
      </c>
      <c r="CT184" s="5">
        <f t="shared" si="238"/>
        <v>727178.38646709686</v>
      </c>
      <c r="CU184" s="5">
        <f t="shared" si="238"/>
        <v>756569.5518778587</v>
      </c>
      <c r="CV184" s="5">
        <f t="shared" si="238"/>
        <v>784054.74291829066</v>
      </c>
      <c r="CW184" s="5">
        <f t="shared" si="238"/>
        <v>810012.19349161221</v>
      </c>
      <c r="CX184" s="5">
        <f t="shared" si="238"/>
        <v>835147.35054773698</v>
      </c>
      <c r="CY184" s="5">
        <f t="shared" si="238"/>
        <v>860571.40338752652</v>
      </c>
      <c r="CZ184" s="5">
        <f t="shared" si="238"/>
        <v>886356.5204556454</v>
      </c>
      <c r="DA184" s="5">
        <f t="shared" si="238"/>
        <v>912922.08396329696</v>
      </c>
      <c r="DB184" s="5">
        <f t="shared" si="238"/>
        <v>940820.17861132871</v>
      </c>
      <c r="DC184" s="5">
        <f t="shared" si="238"/>
        <v>968261.5400177032</v>
      </c>
      <c r="DD184" s="5">
        <f t="shared" si="238"/>
        <v>996754.92162324802</v>
      </c>
      <c r="DE184" s="5">
        <f t="shared" si="238"/>
        <v>1025999.4683576907</v>
      </c>
      <c r="DF184" s="5">
        <f t="shared" si="238"/>
        <v>1056102.0854437593</v>
      </c>
      <c r="DG184" s="5">
        <f t="shared" si="238"/>
        <v>1087443.450052096</v>
      </c>
      <c r="DH184" s="5">
        <f t="shared" si="238"/>
        <v>1119681.4769427772</v>
      </c>
      <c r="DI184" s="5">
        <f t="shared" si="238"/>
        <v>1152008.4737883047</v>
      </c>
      <c r="DJ184" s="5">
        <f t="shared" si="238"/>
        <v>1183966.2461573556</v>
      </c>
      <c r="DK184" s="5">
        <f t="shared" si="238"/>
        <v>1215540.0139158345</v>
      </c>
      <c r="DL184" s="5">
        <f t="shared" si="238"/>
        <v>1246400.4489157142</v>
      </c>
      <c r="DM184" s="5">
        <f t="shared" si="238"/>
        <v>1276621.9928470368</v>
      </c>
      <c r="DN184" s="5">
        <f t="shared" si="238"/>
        <v>1307033.1248720544</v>
      </c>
      <c r="DO184" s="5">
        <f t="shared" si="238"/>
        <v>1339146.288259581</v>
      </c>
      <c r="DP184" s="5">
        <f t="shared" si="238"/>
        <v>1371897.3408124654</v>
      </c>
      <c r="DQ184" s="5">
        <f t="shared" si="238"/>
        <v>1406394.9193088023</v>
      </c>
      <c r="DR184" s="5">
        <f t="shared" si="238"/>
        <v>1441141.4832239521</v>
      </c>
      <c r="DS184" s="5">
        <f t="shared" si="238"/>
        <v>1474774.9049045064</v>
      </c>
      <c r="DT184" s="5">
        <f t="shared" si="238"/>
        <v>1507873.4823492141</v>
      </c>
      <c r="DU184" s="5">
        <f t="shared" si="238"/>
        <v>1540672.0447064722</v>
      </c>
      <c r="DV184" s="5">
        <f t="shared" si="238"/>
        <v>1573383.0707831157</v>
      </c>
      <c r="DW184" s="5">
        <f t="shared" si="238"/>
        <v>1607568.4068816018</v>
      </c>
      <c r="DX184" s="5">
        <f t="shared" si="238"/>
        <v>1640633.6685880336</v>
      </c>
      <c r="DY184" s="5">
        <f t="shared" si="238"/>
        <v>1673886.5311841175</v>
      </c>
      <c r="DZ184" s="5">
        <f t="shared" si="238"/>
        <v>1707708.9127344608</v>
      </c>
      <c r="EA184" s="5">
        <f t="shared" si="238"/>
        <v>1741934.4568598093</v>
      </c>
      <c r="EB184" s="5">
        <f t="shared" si="238"/>
        <v>1776707.7857315224</v>
      </c>
      <c r="EC184" s="5">
        <f t="shared" si="238"/>
        <v>1812692.0093747096</v>
      </c>
      <c r="ED184" s="5">
        <f t="shared" si="238"/>
        <v>1849498.9329889684</v>
      </c>
      <c r="EE184" s="5">
        <f t="shared" si="238"/>
        <v>1886210.071911759</v>
      </c>
      <c r="EF184" s="5">
        <f t="shared" si="238"/>
        <v>1922978.3093242741</v>
      </c>
      <c r="EG184" s="5">
        <f t="shared" si="238"/>
        <v>1959975.4568464125</v>
      </c>
      <c r="EH184" s="5">
        <f t="shared" si="238"/>
        <v>1997461.2804922413</v>
      </c>
      <c r="EI184" s="5">
        <f t="shared" si="238"/>
        <v>2034139.1293423427</v>
      </c>
      <c r="EJ184" s="5">
        <f t="shared" si="238"/>
        <v>2071795.9424825853</v>
      </c>
      <c r="EK184" s="5">
        <f>AVERAGE(DZ183:EK183)</f>
        <v>2109270.6989614563</v>
      </c>
      <c r="EL184" s="5">
        <f>AVERAGE(EA183:EL183)</f>
        <v>2146751.0305195064</v>
      </c>
      <c r="EM184" s="5">
        <f>AVERAGE(EB183:EM183)</f>
        <v>2183864.0737954876</v>
      </c>
      <c r="EN184" s="5">
        <f>AVERAGE(EC183:EN183)</f>
        <v>2220665.4435266922</v>
      </c>
      <c r="EO184" s="5">
        <f>AVERAGE(ED183:EO183)</f>
        <v>2257722.8919522963</v>
      </c>
      <c r="EP184" s="9" t="s">
        <v>98</v>
      </c>
      <c r="EQ184" s="86">
        <f>M184</f>
        <v>138069.04924611375</v>
      </c>
      <c r="ER184" s="86">
        <f>Y184</f>
        <v>56847.567652329752</v>
      </c>
      <c r="ES184" s="86">
        <f>AK184</f>
        <v>116078.23348694318</v>
      </c>
      <c r="ET184" s="86">
        <f>AW184</f>
        <v>245451.23361495134</v>
      </c>
      <c r="EU184" s="86">
        <f>BI184</f>
        <v>317678.79064260115</v>
      </c>
      <c r="EV184" s="86">
        <f>BU184</f>
        <v>245380.81861239122</v>
      </c>
      <c r="EW184" s="86">
        <f>CG184</f>
        <v>269814.93727598566</v>
      </c>
      <c r="EX184" s="86">
        <f>CS184</f>
        <v>695059.88392185664</v>
      </c>
      <c r="EY184" s="86">
        <f>DE184</f>
        <v>1025999.4683576907</v>
      </c>
      <c r="EZ184" s="86">
        <f>DQ184</f>
        <v>1406394.9193088023</v>
      </c>
      <c r="FA184" s="86">
        <f>EC184</f>
        <v>1812692.0093747096</v>
      </c>
      <c r="FB184" s="86">
        <f>EO184</f>
        <v>2257722.8919522963</v>
      </c>
    </row>
    <row r="185" spans="1:215">
      <c r="B185" s="9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9" t="s">
        <v>99</v>
      </c>
      <c r="EQ185" s="86">
        <f>P184</f>
        <v>70686.231631290313</v>
      </c>
      <c r="ER185" s="86">
        <f>AB184</f>
        <v>74886.630824372754</v>
      </c>
      <c r="ES185" s="86">
        <f>AN184</f>
        <v>141318.27828981055</v>
      </c>
      <c r="ET185" s="86">
        <f>AZ184</f>
        <v>342910.92895545316</v>
      </c>
      <c r="EU185" s="86">
        <f>BL184</f>
        <v>297561.77003328217</v>
      </c>
      <c r="EV185" s="86">
        <f>BX184</f>
        <v>176868.00051203277</v>
      </c>
      <c r="EW185" s="86">
        <f>CJ184</f>
        <v>350701.98491504934</v>
      </c>
      <c r="EX185" s="86">
        <f>CV184</f>
        <v>784054.74291829066</v>
      </c>
      <c r="EY185" s="86">
        <f>DH184</f>
        <v>1119681.4769427772</v>
      </c>
      <c r="EZ185" s="86">
        <f>DT184</f>
        <v>1507873.4823492141</v>
      </c>
      <c r="FA185" s="86">
        <f>EF184</f>
        <v>1922978.3093242741</v>
      </c>
      <c r="FB185" s="86">
        <f>ES184</f>
        <v>116078.23348694318</v>
      </c>
      <c r="FC185" s="9"/>
      <c r="FD185" s="9"/>
      <c r="FE185" s="9"/>
    </row>
    <row r="186" spans="1:215">
      <c r="A186" s="8" t="s">
        <v>100</v>
      </c>
      <c r="B186" s="5">
        <v>1300.0489033503063</v>
      </c>
      <c r="C186" s="5">
        <v>1804.0824173899193</v>
      </c>
      <c r="D186" s="5">
        <v>1710.5613269999999</v>
      </c>
      <c r="E186" s="5">
        <v>1043.4987580000002</v>
      </c>
      <c r="F186" s="5">
        <v>313.5382269998999</v>
      </c>
      <c r="G186" s="5">
        <v>75.846749999999986</v>
      </c>
      <c r="H186" s="5">
        <v>0</v>
      </c>
      <c r="I186" s="5">
        <v>8.7499999999999994E-2</v>
      </c>
      <c r="J186" s="5">
        <v>0</v>
      </c>
      <c r="K186" s="5">
        <v>1.5923200000000071</v>
      </c>
      <c r="L186" s="5">
        <v>7.098870999999999</v>
      </c>
      <c r="M186" s="5">
        <v>5.9469840000000005</v>
      </c>
      <c r="N186" s="5">
        <v>19.866406000000001</v>
      </c>
      <c r="O186" s="5">
        <v>28.486483500000002</v>
      </c>
      <c r="P186" s="5">
        <v>32.563079999999985</v>
      </c>
      <c r="Q186" s="5">
        <v>23.252718000000002</v>
      </c>
      <c r="R186" s="5">
        <v>7.9025720000000002</v>
      </c>
      <c r="S186" s="5">
        <v>3.0406800000000005</v>
      </c>
      <c r="T186" s="5">
        <v>0</v>
      </c>
      <c r="U186" s="5">
        <v>0</v>
      </c>
      <c r="V186" s="5">
        <v>0</v>
      </c>
      <c r="W186" s="5">
        <v>7.5102500000000001</v>
      </c>
      <c r="X186" s="5">
        <v>23.492440000000002</v>
      </c>
      <c r="Y186" s="5">
        <v>20.982465999999995</v>
      </c>
      <c r="Z186" s="5">
        <v>40.916128000000015</v>
      </c>
      <c r="AA186" s="5">
        <v>53.624601600329989</v>
      </c>
      <c r="AB186" s="5">
        <v>62.408403</v>
      </c>
      <c r="AC186" s="5">
        <v>0</v>
      </c>
      <c r="AD186" s="5">
        <v>14.135546</v>
      </c>
      <c r="AE186" s="5">
        <v>0.74055199999999999</v>
      </c>
      <c r="AF186" s="5">
        <v>0</v>
      </c>
      <c r="AG186" s="5">
        <v>65.009191944444424</v>
      </c>
      <c r="AH186" s="5">
        <v>37.388904888888895</v>
      </c>
      <c r="AI186" s="5">
        <v>2.9925000000000002</v>
      </c>
      <c r="AJ186" s="5">
        <v>15.145814</v>
      </c>
      <c r="AK186" s="5">
        <v>32.396003999999984</v>
      </c>
      <c r="AL186" s="5">
        <v>53.988379999999999</v>
      </c>
      <c r="AM186" s="5">
        <v>73.054586</v>
      </c>
      <c r="AN186" s="5">
        <v>109.395848</v>
      </c>
      <c r="AO186" s="5">
        <v>98.895102000000009</v>
      </c>
      <c r="AP186" s="5">
        <v>65.689799301601909</v>
      </c>
      <c r="AQ186" s="5">
        <v>52.935817999999998</v>
      </c>
      <c r="AR186" s="5">
        <v>41.417259999999985</v>
      </c>
      <c r="AS186" s="5">
        <v>44.213937999999985</v>
      </c>
      <c r="AT186" s="5">
        <v>54.643329999999999</v>
      </c>
      <c r="AU186" s="5">
        <v>78.601267999999962</v>
      </c>
      <c r="AV186" s="5">
        <v>69.086523999999955</v>
      </c>
      <c r="AW186" s="5">
        <v>202.80332099999995</v>
      </c>
      <c r="AX186" s="5">
        <v>377.73046829999993</v>
      </c>
      <c r="AY186" s="5">
        <v>391.42046799999997</v>
      </c>
      <c r="AZ186" s="5">
        <v>423.3533980000002</v>
      </c>
      <c r="BA186" s="5">
        <v>240.10076000000004</v>
      </c>
      <c r="BB186" s="5">
        <v>71.212364000000008</v>
      </c>
      <c r="BC186" s="5">
        <v>63.920825999999991</v>
      </c>
      <c r="BD186" s="5">
        <v>7.278894000000002</v>
      </c>
      <c r="BE186" s="5">
        <v>4.6719520000000001</v>
      </c>
      <c r="BF186" s="5">
        <v>18.019996000000003</v>
      </c>
      <c r="BG186" s="5">
        <v>32.901942000000005</v>
      </c>
      <c r="BH186" s="5">
        <v>46.613590000000002</v>
      </c>
      <c r="BI186" s="5">
        <v>61.156941999999994</v>
      </c>
      <c r="BJ186" s="5">
        <v>155.71386999999999</v>
      </c>
      <c r="BK186" s="5">
        <v>172.34168299999996</v>
      </c>
      <c r="BL186" s="5">
        <v>167.7531899999999</v>
      </c>
      <c r="BM186" s="5">
        <v>147.36808000000002</v>
      </c>
      <c r="BN186" s="5">
        <v>81.698605999999998</v>
      </c>
      <c r="BO186" s="5">
        <v>3.8283159999999996</v>
      </c>
      <c r="BP186" s="5">
        <v>0</v>
      </c>
      <c r="BQ186" s="5">
        <v>0</v>
      </c>
      <c r="BR186" s="5">
        <v>0.23333000000000001</v>
      </c>
      <c r="BS186" s="5">
        <v>2.0555500000000007</v>
      </c>
      <c r="BT186" s="5">
        <v>11.165276499999999</v>
      </c>
      <c r="BU186" s="5">
        <v>28.6905</v>
      </c>
      <c r="BV186" s="5">
        <v>40.172644999999996</v>
      </c>
      <c r="BW186" s="5">
        <v>71.096683999999996</v>
      </c>
      <c r="BX186" s="5">
        <v>155.25944400000003</v>
      </c>
      <c r="BY186" s="5">
        <v>148.04419799999999</v>
      </c>
      <c r="BZ186" s="5">
        <v>92.031958000000003</v>
      </c>
      <c r="CA186" s="5">
        <v>76.462966000000023</v>
      </c>
      <c r="CB186" s="5">
        <v>24.414717000000003</v>
      </c>
      <c r="CC186" s="5">
        <v>25.191081250000003</v>
      </c>
      <c r="CD186" s="5">
        <v>55.365285540000009</v>
      </c>
      <c r="CE186" s="5">
        <v>73.749501430000009</v>
      </c>
      <c r="CF186" s="5">
        <v>100.50798787079998</v>
      </c>
      <c r="CG186" s="5">
        <v>136.58002084000003</v>
      </c>
      <c r="CH186" s="5">
        <v>182.78409664469743</v>
      </c>
      <c r="CI186" s="5">
        <v>221.3762129271482</v>
      </c>
      <c r="CJ186" s="5">
        <v>258.53350711210265</v>
      </c>
      <c r="CK186" s="5">
        <v>268.68230117677439</v>
      </c>
      <c r="CL186" s="5">
        <v>225.00042028784046</v>
      </c>
      <c r="CM186" s="5">
        <v>215.63966404577184</v>
      </c>
      <c r="CN186" s="5">
        <v>172.40218594501957</v>
      </c>
      <c r="CO186" s="5">
        <v>198.29105285869664</v>
      </c>
      <c r="CP186" s="5">
        <v>225.81664413229203</v>
      </c>
      <c r="CQ186" s="5">
        <v>268.08058652452098</v>
      </c>
      <c r="CR186" s="5">
        <v>289.59181522756683</v>
      </c>
      <c r="CS186" s="5">
        <v>292.2605098361218</v>
      </c>
      <c r="CT186" s="5">
        <v>315.54275413542388</v>
      </c>
      <c r="CU186" s="5">
        <v>338.94280537369383</v>
      </c>
      <c r="CV186" s="5">
        <v>372.14082919270891</v>
      </c>
      <c r="CW186" s="5">
        <v>375.97485895222246</v>
      </c>
      <c r="CX186" s="5">
        <v>318.83988109537165</v>
      </c>
      <c r="CY186" s="5">
        <v>320.72747498059181</v>
      </c>
      <c r="CZ186" s="5">
        <v>275.54434812767403</v>
      </c>
      <c r="DA186" s="5">
        <v>308.09718537663684</v>
      </c>
      <c r="DB186" s="5">
        <v>337.41085544312892</v>
      </c>
      <c r="DC186" s="5">
        <v>381.50674314239819</v>
      </c>
      <c r="DD186" s="5">
        <v>407.36639341641347</v>
      </c>
      <c r="DE186" s="5">
        <v>409.24061794552216</v>
      </c>
      <c r="DF186" s="5">
        <v>2169.6742483370554</v>
      </c>
      <c r="DG186" s="5">
        <v>2289.7119320292632</v>
      </c>
      <c r="DH186" s="5">
        <v>2492.310716623977</v>
      </c>
      <c r="DI186" s="5">
        <v>2513.0314746827767</v>
      </c>
      <c r="DJ186" s="5">
        <v>2160.7084682261489</v>
      </c>
      <c r="DK186" s="5">
        <v>2225.2296052023876</v>
      </c>
      <c r="DL186" s="5">
        <v>1967.5803099212126</v>
      </c>
      <c r="DM186" s="5">
        <v>2135.3811307073229</v>
      </c>
      <c r="DN186" s="5">
        <v>2263.8074411028006</v>
      </c>
      <c r="DO186" s="5">
        <v>2535.9528639538103</v>
      </c>
      <c r="DP186" s="5">
        <v>2676.4802651404189</v>
      </c>
      <c r="DQ186" s="5">
        <v>2698.6399443942523</v>
      </c>
      <c r="DR186" s="5">
        <v>2877.9329758129852</v>
      </c>
      <c r="DS186" s="5">
        <v>2953.1657295634864</v>
      </c>
      <c r="DT186" s="5">
        <v>3166.9776102914429</v>
      </c>
      <c r="DU186" s="5">
        <v>3181.5829923211286</v>
      </c>
      <c r="DV186" s="5">
        <v>2762.9498250344941</v>
      </c>
      <c r="DW186" s="5">
        <v>2922.0485108811176</v>
      </c>
      <c r="DX186" s="5">
        <v>2619.8265682398637</v>
      </c>
      <c r="DY186" s="5">
        <v>2813.1929052686014</v>
      </c>
      <c r="DZ186" s="5">
        <v>2930.9886662054514</v>
      </c>
      <c r="EA186" s="5">
        <v>3233.591352426683</v>
      </c>
      <c r="EB186" s="5">
        <v>3385.2845577583407</v>
      </c>
      <c r="EC186" s="5">
        <v>3408.4657258489092</v>
      </c>
      <c r="ED186" s="5">
        <v>3628.189172224173</v>
      </c>
      <c r="EE186" s="5">
        <v>3677.3306617390822</v>
      </c>
      <c r="EF186" s="5">
        <v>3916.4452441246267</v>
      </c>
      <c r="EG186" s="5">
        <v>3935.7166294847134</v>
      </c>
      <c r="EH186" s="5">
        <v>3453.0997836645461</v>
      </c>
      <c r="EI186" s="5">
        <v>3669.673703880449</v>
      </c>
      <c r="EJ186" s="5">
        <v>3362.6458959378028</v>
      </c>
      <c r="EK186" s="5">
        <v>3577.0619140434005</v>
      </c>
      <c r="EL186" s="5">
        <v>3670.3267133779486</v>
      </c>
      <c r="EM186" s="5">
        <v>3990.0873578329765</v>
      </c>
      <c r="EN186" s="5">
        <v>4135.4275462519436</v>
      </c>
      <c r="EO186" s="5">
        <v>4139.4619687649383</v>
      </c>
      <c r="EP186" s="5" t="s">
        <v>101</v>
      </c>
      <c r="EQ186" s="86">
        <f>M194</f>
        <v>0</v>
      </c>
      <c r="ER186" s="86">
        <f>Y194</f>
        <v>0</v>
      </c>
      <c r="ES186" s="86">
        <f>AK194</f>
        <v>0</v>
      </c>
      <c r="ET186" s="86">
        <f>AW194</f>
        <v>4475.2499353222229</v>
      </c>
      <c r="EU186" s="86">
        <f>BI194</f>
        <v>4022.0268060000008</v>
      </c>
      <c r="EV186" s="86">
        <f>BU194</f>
        <v>2897.4967214999997</v>
      </c>
      <c r="EW186" s="86">
        <f>CG194</f>
        <v>3200.8494860419105</v>
      </c>
      <c r="EX186" s="86">
        <f>CS194</f>
        <v>5103.0331900518859</v>
      </c>
      <c r="EY186" s="86">
        <f>DE194</f>
        <v>6442.3511082928972</v>
      </c>
      <c r="EZ186" s="86">
        <f>DQ194</f>
        <v>30409.524761432542</v>
      </c>
      <c r="FA186" s="86">
        <f>EC194</f>
        <v>38537.023780763622</v>
      </c>
      <c r="FB186" s="86">
        <f>EO194</f>
        <v>47436.482952437713</v>
      </c>
    </row>
    <row r="187" spans="1:215">
      <c r="A187" s="8" t="s">
        <v>102</v>
      </c>
      <c r="B187" s="9"/>
      <c r="N187" s="9"/>
      <c r="Z187" s="9"/>
      <c r="AI187" s="91">
        <f>+AJ187</f>
        <v>148.07058000000001</v>
      </c>
      <c r="AJ187" s="91">
        <f>+AK187</f>
        <v>148.07058000000001</v>
      </c>
      <c r="AK187" s="91">
        <f>+AL187</f>
        <v>148.07058000000001</v>
      </c>
      <c r="AL187" s="5">
        <v>148.07058000000001</v>
      </c>
      <c r="AM187" s="5">
        <v>144.85997</v>
      </c>
      <c r="AN187" s="5">
        <v>148.07058000000001</v>
      </c>
      <c r="AO187" s="5">
        <v>148.07058000000001</v>
      </c>
      <c r="AP187" s="5">
        <v>141.64936</v>
      </c>
      <c r="AQ187" s="5">
        <v>148.07058000000001</v>
      </c>
      <c r="AR187" s="5">
        <v>144.85997</v>
      </c>
      <c r="AS187" s="5">
        <v>151.40391</v>
      </c>
      <c r="AT187" s="5">
        <v>148.19329999999999</v>
      </c>
      <c r="AU187" s="5">
        <v>151.40391</v>
      </c>
      <c r="AV187" s="5">
        <v>151.40391</v>
      </c>
      <c r="AW187" s="5">
        <v>148.19329999999999</v>
      </c>
      <c r="AX187" s="5">
        <v>151.40391</v>
      </c>
      <c r="AY187" s="5">
        <v>148.19329999999999</v>
      </c>
      <c r="AZ187" s="5">
        <v>172.23723999999999</v>
      </c>
      <c r="BA187" s="5">
        <v>188.79973999999999</v>
      </c>
      <c r="BB187" s="5">
        <v>176.66790999999998</v>
      </c>
      <c r="BC187" s="5">
        <v>188.79973999999999</v>
      </c>
      <c r="BD187" s="5">
        <v>187.32413999999997</v>
      </c>
      <c r="BE187" s="5">
        <v>186.23143999999999</v>
      </c>
      <c r="BF187" s="5">
        <v>184.75579999999999</v>
      </c>
      <c r="BG187" s="5">
        <v>188.79973999999999</v>
      </c>
      <c r="BH187" s="5">
        <v>188.80927</v>
      </c>
      <c r="BI187" s="5">
        <v>184.83243999999999</v>
      </c>
      <c r="BJ187" s="5">
        <v>188.86489</v>
      </c>
      <c r="BK187" s="5">
        <v>184.82094999999998</v>
      </c>
      <c r="BL187" s="5">
        <v>188.86489</v>
      </c>
      <c r="BM187" s="5">
        <v>188.20517000000001</v>
      </c>
      <c r="BN187" s="5">
        <v>158.26084</v>
      </c>
      <c r="BO187" s="5">
        <v>167.75378000000001</v>
      </c>
      <c r="BP187" s="5">
        <v>165.02928</v>
      </c>
      <c r="BQ187" s="5">
        <v>168.4135</v>
      </c>
      <c r="BR187" s="5">
        <v>165.02928</v>
      </c>
      <c r="BS187" s="5">
        <v>168.4135</v>
      </c>
      <c r="BT187" s="5">
        <v>189.22163</v>
      </c>
      <c r="BU187" s="5">
        <v>193.77060999999998</v>
      </c>
      <c r="BV187" s="5">
        <v>163.09567000000001</v>
      </c>
      <c r="BW187" s="5">
        <v>183.97459000000001</v>
      </c>
      <c r="BX187" s="5">
        <v>187.53242</v>
      </c>
      <c r="BY187" s="5">
        <v>187.53242</v>
      </c>
      <c r="BZ187" s="5">
        <v>156.87631999999996</v>
      </c>
      <c r="CA187" s="5">
        <v>187.53242</v>
      </c>
      <c r="CB187" s="5">
        <v>203.95719</v>
      </c>
      <c r="CC187" s="5">
        <v>187.53242</v>
      </c>
      <c r="CD187" s="5">
        <v>183.97458666666668</v>
      </c>
      <c r="CE187" s="5">
        <v>187.53241888888888</v>
      </c>
      <c r="CF187" s="5">
        <v>187.53241888888888</v>
      </c>
      <c r="CG187" s="5">
        <v>184.90012266666668</v>
      </c>
      <c r="CH187" s="5">
        <v>192.16009888888885</v>
      </c>
      <c r="CI187" s="5">
        <v>188.60226666666665</v>
      </c>
      <c r="CJ187" s="5">
        <v>192.16009888888885</v>
      </c>
      <c r="CK187" s="5">
        <v>192.16009888888885</v>
      </c>
      <c r="CL187" s="5">
        <v>185.04443444444442</v>
      </c>
      <c r="CM187" s="5">
        <v>192.16009888888885</v>
      </c>
      <c r="CN187" s="5">
        <v>188.60226666666665</v>
      </c>
      <c r="CO187" s="5">
        <v>192.16009888888885</v>
      </c>
      <c r="CP187" s="5">
        <v>188.60226666666665</v>
      </c>
      <c r="CQ187" s="5">
        <v>192.16009888888885</v>
      </c>
      <c r="CR187" s="5">
        <v>192.16009888888885</v>
      </c>
      <c r="CS187" s="5">
        <v>188.60226666666665</v>
      </c>
      <c r="CT187" s="5">
        <v>192.16009888888885</v>
      </c>
      <c r="CU187" s="5">
        <v>188.60226666666665</v>
      </c>
      <c r="CV187" s="5">
        <v>192.16009888888885</v>
      </c>
      <c r="CW187" s="5">
        <v>192.16009888888885</v>
      </c>
      <c r="CX187" s="5">
        <v>181.48660222222219</v>
      </c>
      <c r="CY187" s="5">
        <v>192.16009888888885</v>
      </c>
      <c r="CZ187" s="5">
        <v>188.60226666666665</v>
      </c>
      <c r="DA187" s="5">
        <v>192.16009888888885</v>
      </c>
      <c r="DB187" s="5">
        <v>188.60226666666665</v>
      </c>
      <c r="DC187" s="5">
        <v>192.16009888888885</v>
      </c>
      <c r="DD187" s="5">
        <v>192.16009888888885</v>
      </c>
      <c r="DE187" s="5">
        <v>188.60226666666665</v>
      </c>
      <c r="DF187" s="5">
        <v>192.16009888888885</v>
      </c>
      <c r="DG187" s="5">
        <v>188.60226666666665</v>
      </c>
      <c r="DH187" s="5">
        <v>192.16009888888885</v>
      </c>
      <c r="DI187" s="5">
        <v>192.16009888888885</v>
      </c>
      <c r="DJ187" s="5">
        <v>181.48660222222219</v>
      </c>
      <c r="DK187" s="5">
        <v>192.16009888888885</v>
      </c>
      <c r="DL187" s="5">
        <v>188.60226666666665</v>
      </c>
      <c r="DM187" s="5">
        <v>192.16009888888885</v>
      </c>
      <c r="DN187" s="5">
        <v>188.60226666666665</v>
      </c>
      <c r="DO187" s="5">
        <v>192.16009888888885</v>
      </c>
      <c r="DP187" s="5">
        <v>192.16009888888885</v>
      </c>
      <c r="DQ187" s="5">
        <v>188.60226666666665</v>
      </c>
      <c r="DR187" s="5">
        <v>192.16009888888885</v>
      </c>
      <c r="DS187" s="5">
        <v>188.60226666666665</v>
      </c>
      <c r="DT187" s="5">
        <v>192.16009888888885</v>
      </c>
      <c r="DU187" s="5">
        <v>192.16009888888885</v>
      </c>
      <c r="DV187" s="5">
        <v>181.48660222222219</v>
      </c>
      <c r="DW187" s="5">
        <v>192.16009888888885</v>
      </c>
      <c r="DX187" s="5">
        <v>188.60226666666665</v>
      </c>
      <c r="DY187" s="5">
        <v>192.16009888888885</v>
      </c>
      <c r="DZ187" s="5">
        <v>188.60226666666665</v>
      </c>
      <c r="EA187" s="5">
        <v>192.16009888888885</v>
      </c>
      <c r="EB187" s="5">
        <v>192.16009888888885</v>
      </c>
      <c r="EC187" s="5">
        <v>188.60226666666665</v>
      </c>
      <c r="ED187" s="5">
        <v>192.16009888888885</v>
      </c>
      <c r="EE187" s="5">
        <v>188.60226666666665</v>
      </c>
      <c r="EF187" s="5">
        <v>192.16009888888885</v>
      </c>
      <c r="EG187" s="5">
        <v>192.16009888888885</v>
      </c>
      <c r="EH187" s="5">
        <v>181.48660222222219</v>
      </c>
      <c r="EI187" s="5">
        <v>192.16009888888885</v>
      </c>
      <c r="EJ187" s="5">
        <v>188.60226666666665</v>
      </c>
      <c r="EK187" s="5">
        <v>192.16009888888885</v>
      </c>
      <c r="EL187" s="5">
        <v>188.60226666666665</v>
      </c>
      <c r="EM187" s="5">
        <v>192.16009888888885</v>
      </c>
      <c r="EN187" s="5">
        <v>192.16009888888885</v>
      </c>
      <c r="EO187" s="5">
        <v>188.60226666666665</v>
      </c>
      <c r="EP187" s="87" t="s">
        <v>103</v>
      </c>
      <c r="EQ187" s="87"/>
      <c r="ER187" s="87"/>
      <c r="ES187" s="87"/>
      <c r="ET187" s="87">
        <f t="shared" ref="ET187:FB187" si="239">+ET186/ET184</f>
        <v>1.8232745745098665E-2</v>
      </c>
      <c r="EU187" s="87">
        <f t="shared" si="239"/>
        <v>1.2660671484754266E-2</v>
      </c>
      <c r="EV187" s="87">
        <f t="shared" si="239"/>
        <v>1.1808163074380103E-2</v>
      </c>
      <c r="EW187" s="87">
        <f t="shared" si="239"/>
        <v>1.1863129292830281E-2</v>
      </c>
      <c r="EX187" s="87">
        <f t="shared" si="239"/>
        <v>7.341861195122007E-3</v>
      </c>
      <c r="EY187" s="87">
        <f t="shared" si="239"/>
        <v>6.2790979010984458E-3</v>
      </c>
      <c r="EZ187" s="87">
        <f t="shared" si="239"/>
        <v>2.1622322680444436E-2</v>
      </c>
      <c r="FA187" s="87">
        <f t="shared" si="239"/>
        <v>2.1259554067354785E-2</v>
      </c>
      <c r="FB187" s="87">
        <f t="shared" si="239"/>
        <v>2.1010764040851122E-2</v>
      </c>
    </row>
    <row r="188" spans="1:215">
      <c r="A188" s="8" t="s">
        <v>104</v>
      </c>
      <c r="B188" s="9"/>
      <c r="N188" s="9"/>
      <c r="Z188" s="9"/>
      <c r="AI188" s="5">
        <v>41.390440000000005</v>
      </c>
      <c r="AJ188" s="5">
        <v>41.390440000000005</v>
      </c>
      <c r="AK188" s="5">
        <v>41.390440000000005</v>
      </c>
      <c r="AL188" s="5">
        <v>41.390440000000005</v>
      </c>
      <c r="AM188" s="5">
        <v>41.390440000000005</v>
      </c>
      <c r="AN188" s="5">
        <v>41.390440000000005</v>
      </c>
      <c r="AO188" s="5">
        <v>41.390440000000005</v>
      </c>
      <c r="AP188" s="5">
        <v>41.390440000000005</v>
      </c>
      <c r="AQ188" s="5">
        <v>41.417720000000003</v>
      </c>
      <c r="AR188" s="5">
        <v>41.417720000000003</v>
      </c>
      <c r="AS188" s="5">
        <v>41.417720000000003</v>
      </c>
      <c r="AT188" s="5">
        <v>41.417720000000003</v>
      </c>
      <c r="AU188" s="5">
        <v>41.417720000000003</v>
      </c>
      <c r="AV188" s="5">
        <v>41.417720000000003</v>
      </c>
      <c r="AW188" s="5">
        <v>686.70995999999991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5">
        <v>0</v>
      </c>
      <c r="BH188" s="5">
        <v>0</v>
      </c>
      <c r="BI188" s="5">
        <v>0</v>
      </c>
      <c r="BJ188" s="5">
        <v>0</v>
      </c>
      <c r="BK188" s="5">
        <v>0</v>
      </c>
      <c r="BL188" s="5">
        <v>0</v>
      </c>
      <c r="BM188" s="5">
        <v>0</v>
      </c>
      <c r="BN188" s="5">
        <v>0</v>
      </c>
      <c r="BO188" s="5">
        <v>0</v>
      </c>
      <c r="BP188" s="5">
        <v>0</v>
      </c>
      <c r="BQ188" s="5">
        <v>0</v>
      </c>
      <c r="BR188" s="5">
        <v>0</v>
      </c>
      <c r="BS188" s="5">
        <v>0</v>
      </c>
      <c r="BT188" s="5">
        <v>0</v>
      </c>
      <c r="BU188" s="5">
        <v>0</v>
      </c>
      <c r="BV188" s="5">
        <v>0</v>
      </c>
      <c r="BW188" s="5">
        <v>0</v>
      </c>
      <c r="BX188" s="5">
        <v>0</v>
      </c>
      <c r="BY188" s="5">
        <v>0</v>
      </c>
      <c r="BZ188" s="5">
        <v>0</v>
      </c>
      <c r="CA188" s="5">
        <v>0</v>
      </c>
      <c r="CB188" s="5">
        <v>0</v>
      </c>
      <c r="CC188" s="5">
        <v>0</v>
      </c>
      <c r="CD188" s="5">
        <v>0</v>
      </c>
      <c r="CE188" s="5">
        <v>0</v>
      </c>
      <c r="CF188" s="5">
        <v>0</v>
      </c>
      <c r="CG188" s="5">
        <v>0</v>
      </c>
      <c r="CH188" s="5">
        <v>0</v>
      </c>
      <c r="CI188" s="5">
        <v>0</v>
      </c>
      <c r="CJ188" s="5">
        <v>0</v>
      </c>
      <c r="CK188" s="5">
        <v>0</v>
      </c>
      <c r="CL188" s="5">
        <v>0</v>
      </c>
      <c r="CM188" s="5">
        <v>0</v>
      </c>
      <c r="CN188" s="5">
        <v>0</v>
      </c>
      <c r="CO188" s="5">
        <v>0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5">
        <v>0</v>
      </c>
      <c r="DA188" s="5">
        <v>0</v>
      </c>
      <c r="DB188" s="5">
        <v>0</v>
      </c>
      <c r="DC188" s="5">
        <v>0</v>
      </c>
      <c r="DD188" s="5">
        <v>0</v>
      </c>
      <c r="DE188" s="5">
        <v>0</v>
      </c>
      <c r="DF188" s="5">
        <v>0</v>
      </c>
      <c r="DG188" s="5">
        <v>0</v>
      </c>
      <c r="DH188" s="5">
        <v>0</v>
      </c>
      <c r="DI188" s="5">
        <v>0</v>
      </c>
      <c r="DJ188" s="5">
        <v>0</v>
      </c>
      <c r="DK188" s="5">
        <v>0</v>
      </c>
      <c r="DL188" s="5">
        <v>0</v>
      </c>
      <c r="DM188" s="5">
        <v>0</v>
      </c>
      <c r="DN188" s="5">
        <v>0</v>
      </c>
      <c r="DO188" s="5">
        <v>0</v>
      </c>
      <c r="DP188" s="5">
        <v>0</v>
      </c>
      <c r="DQ188" s="5">
        <v>0</v>
      </c>
      <c r="DR188" s="5">
        <v>0</v>
      </c>
      <c r="DS188" s="5">
        <v>0</v>
      </c>
      <c r="DT188" s="5">
        <v>0</v>
      </c>
      <c r="DU188" s="5">
        <v>0</v>
      </c>
      <c r="DV188" s="5">
        <v>0</v>
      </c>
      <c r="DW188" s="5">
        <v>0</v>
      </c>
      <c r="DX188" s="5">
        <v>0</v>
      </c>
      <c r="DY188" s="5">
        <v>0</v>
      </c>
      <c r="DZ188" s="5">
        <v>0</v>
      </c>
      <c r="EA188" s="5">
        <v>0</v>
      </c>
      <c r="EB188" s="5">
        <v>0</v>
      </c>
      <c r="EC188" s="5">
        <v>0</v>
      </c>
      <c r="ED188" s="5">
        <v>0</v>
      </c>
      <c r="EE188" s="5">
        <v>0</v>
      </c>
      <c r="EF188" s="5">
        <v>0</v>
      </c>
      <c r="EG188" s="5">
        <v>0</v>
      </c>
      <c r="EH188" s="5">
        <v>0</v>
      </c>
      <c r="EI188" s="5">
        <v>0</v>
      </c>
      <c r="EJ188" s="5">
        <v>0</v>
      </c>
      <c r="EK188" s="5">
        <v>0</v>
      </c>
      <c r="EL188" s="5">
        <v>0</v>
      </c>
      <c r="EM188" s="5">
        <v>0</v>
      </c>
      <c r="EN188" s="5">
        <v>0</v>
      </c>
      <c r="EO188" s="5">
        <v>0</v>
      </c>
      <c r="EP188" s="87"/>
      <c r="EQ188" s="87"/>
      <c r="ER188" s="87"/>
      <c r="ES188" s="87"/>
      <c r="ET188" s="87"/>
      <c r="EU188" s="87"/>
      <c r="EV188" s="87"/>
      <c r="EW188" s="87"/>
      <c r="EX188" s="87"/>
      <c r="EY188" s="87"/>
      <c r="EZ188" s="87"/>
      <c r="FA188" s="87"/>
      <c r="FB188" s="87"/>
    </row>
    <row r="189" spans="1:215">
      <c r="A189" s="8" t="s">
        <v>105</v>
      </c>
      <c r="B189" s="9"/>
      <c r="N189" s="9"/>
      <c r="Z189" s="9"/>
      <c r="AI189" s="91"/>
      <c r="AJ189" s="91"/>
      <c r="AK189" s="91"/>
      <c r="AL189" s="5"/>
      <c r="AM189" s="5"/>
      <c r="AN189" s="5">
        <v>48.541669999999996</v>
      </c>
      <c r="AO189" s="5">
        <v>48.541669999999996</v>
      </c>
      <c r="AP189" s="5">
        <v>48.541669999999996</v>
      </c>
      <c r="AQ189" s="5">
        <v>48.541669999999996</v>
      </c>
      <c r="AR189" s="5">
        <v>48.542000000000002</v>
      </c>
      <c r="AS189" s="5">
        <v>51.875</v>
      </c>
      <c r="AT189" s="5">
        <v>51.875</v>
      </c>
      <c r="AU189" s="5">
        <v>51.875</v>
      </c>
      <c r="AV189" s="5">
        <v>51.875</v>
      </c>
      <c r="AW189" s="5">
        <v>51.875</v>
      </c>
      <c r="AX189" s="5">
        <v>51.875</v>
      </c>
      <c r="AY189" s="5">
        <v>51.875</v>
      </c>
      <c r="AZ189" s="5">
        <v>51.875</v>
      </c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2"/>
      <c r="BZ189" s="92"/>
      <c r="CA189" s="92"/>
      <c r="CB189" s="92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 s="92"/>
      <c r="CO189" s="92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2"/>
      <c r="DC189" s="92"/>
      <c r="DD189" s="92"/>
      <c r="DE189" s="92"/>
      <c r="DF189" s="92">
        <f t="shared" ref="DF189:EO189" si="240">+DE189</f>
        <v>0</v>
      </c>
      <c r="DG189" s="92">
        <f t="shared" si="240"/>
        <v>0</v>
      </c>
      <c r="DH189" s="92">
        <f t="shared" si="240"/>
        <v>0</v>
      </c>
      <c r="DI189" s="92">
        <f t="shared" si="240"/>
        <v>0</v>
      </c>
      <c r="DJ189" s="92">
        <f t="shared" si="240"/>
        <v>0</v>
      </c>
      <c r="DK189" s="92">
        <f t="shared" si="240"/>
        <v>0</v>
      </c>
      <c r="DL189" s="92">
        <f t="shared" si="240"/>
        <v>0</v>
      </c>
      <c r="DM189" s="92">
        <f t="shared" si="240"/>
        <v>0</v>
      </c>
      <c r="DN189" s="92">
        <f t="shared" si="240"/>
        <v>0</v>
      </c>
      <c r="DO189" s="92">
        <f t="shared" si="240"/>
        <v>0</v>
      </c>
      <c r="DP189" s="92">
        <f t="shared" si="240"/>
        <v>0</v>
      </c>
      <c r="DQ189" s="92">
        <f t="shared" si="240"/>
        <v>0</v>
      </c>
      <c r="DR189" s="92">
        <f t="shared" si="240"/>
        <v>0</v>
      </c>
      <c r="DS189" s="92">
        <f t="shared" si="240"/>
        <v>0</v>
      </c>
      <c r="DT189" s="92">
        <f t="shared" si="240"/>
        <v>0</v>
      </c>
      <c r="DU189" s="92">
        <f t="shared" si="240"/>
        <v>0</v>
      </c>
      <c r="DV189" s="92">
        <f t="shared" si="240"/>
        <v>0</v>
      </c>
      <c r="DW189" s="92">
        <f t="shared" si="240"/>
        <v>0</v>
      </c>
      <c r="DX189" s="92">
        <f t="shared" si="240"/>
        <v>0</v>
      </c>
      <c r="DY189" s="92">
        <f t="shared" si="240"/>
        <v>0</v>
      </c>
      <c r="DZ189" s="92">
        <f t="shared" si="240"/>
        <v>0</v>
      </c>
      <c r="EA189" s="92">
        <f t="shared" si="240"/>
        <v>0</v>
      </c>
      <c r="EB189" s="92">
        <f t="shared" si="240"/>
        <v>0</v>
      </c>
      <c r="EC189" s="92">
        <f t="shared" si="240"/>
        <v>0</v>
      </c>
      <c r="ED189" s="92">
        <f t="shared" si="240"/>
        <v>0</v>
      </c>
      <c r="EE189" s="92">
        <f t="shared" si="240"/>
        <v>0</v>
      </c>
      <c r="EF189" s="92">
        <f t="shared" si="240"/>
        <v>0</v>
      </c>
      <c r="EG189" s="92">
        <f t="shared" si="240"/>
        <v>0</v>
      </c>
      <c r="EH189" s="92">
        <f t="shared" si="240"/>
        <v>0</v>
      </c>
      <c r="EI189" s="92">
        <f t="shared" si="240"/>
        <v>0</v>
      </c>
      <c r="EJ189" s="92">
        <f t="shared" si="240"/>
        <v>0</v>
      </c>
      <c r="EK189" s="92">
        <f t="shared" si="240"/>
        <v>0</v>
      </c>
      <c r="EL189" s="92">
        <f t="shared" si="240"/>
        <v>0</v>
      </c>
      <c r="EM189" s="92">
        <f t="shared" si="240"/>
        <v>0</v>
      </c>
      <c r="EN189" s="92">
        <f t="shared" si="240"/>
        <v>0</v>
      </c>
      <c r="EO189" s="92">
        <f t="shared" si="240"/>
        <v>0</v>
      </c>
      <c r="EP189" s="87"/>
      <c r="EQ189" s="87"/>
      <c r="ER189" s="87"/>
      <c r="ES189" s="87"/>
      <c r="ET189" s="87"/>
      <c r="EU189" s="87"/>
      <c r="EV189" s="87"/>
      <c r="EW189" s="87"/>
      <c r="EX189" s="87"/>
      <c r="EY189" s="87"/>
      <c r="EZ189" s="87"/>
      <c r="FA189" s="87"/>
      <c r="FB189" s="87"/>
    </row>
    <row r="190" spans="1:215">
      <c r="A190" s="8"/>
      <c r="B190" s="9"/>
      <c r="N190" s="9"/>
      <c r="Z190" s="9"/>
      <c r="AI190" s="91"/>
      <c r="AJ190" s="91"/>
      <c r="AK190" s="91"/>
      <c r="AL190" s="5"/>
      <c r="AM190" s="5"/>
      <c r="AN190" s="5"/>
      <c r="AO190" s="92">
        <v>10.929412655555495</v>
      </c>
      <c r="AP190" s="92">
        <v>11.694638565064736</v>
      </c>
      <c r="AQ190" s="92">
        <v>15.55776080000004</v>
      </c>
      <c r="AR190" s="92">
        <v>13.598770000000002</v>
      </c>
      <c r="AS190" s="92">
        <v>12.719151999999951</v>
      </c>
      <c r="AT190" s="92">
        <v>10.710469999999987</v>
      </c>
      <c r="AU190" s="92">
        <v>13.016362000000072</v>
      </c>
      <c r="AV190" s="92">
        <v>12.859646000000055</v>
      </c>
      <c r="AW190" s="92">
        <v>10.936439000000064</v>
      </c>
      <c r="AX190" s="92">
        <v>13.181871699999988</v>
      </c>
      <c r="AY190" s="92">
        <v>11.414472000000046</v>
      </c>
      <c r="AZ190" s="92">
        <v>-43.43080800000007</v>
      </c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  <c r="CZ190" s="92"/>
      <c r="DA190" s="92"/>
      <c r="DB190" s="92"/>
      <c r="DC190" s="92"/>
      <c r="DD190" s="92"/>
      <c r="DE190" s="92"/>
      <c r="DF190" s="92"/>
      <c r="DG190" s="92"/>
      <c r="DH190" s="92"/>
      <c r="DI190" s="92"/>
      <c r="DJ190" s="92"/>
      <c r="DK190" s="92"/>
      <c r="DL190" s="92"/>
      <c r="DM190" s="92"/>
      <c r="DN190" s="92"/>
      <c r="DO190" s="92"/>
      <c r="DP190" s="92"/>
      <c r="DQ190" s="92"/>
      <c r="DR190" s="92"/>
      <c r="DS190" s="92"/>
      <c r="DT190" s="92"/>
      <c r="DU190" s="92"/>
      <c r="DV190" s="92"/>
      <c r="DW190" s="92"/>
      <c r="DX190" s="92"/>
      <c r="DY190" s="92"/>
      <c r="DZ190" s="92"/>
      <c r="EA190" s="92"/>
      <c r="EB190" s="92"/>
      <c r="EC190" s="92"/>
      <c r="ED190" s="92"/>
      <c r="EE190" s="92"/>
      <c r="EF190" s="92"/>
      <c r="EG190" s="92"/>
      <c r="EH190" s="92"/>
      <c r="EI190" s="92"/>
      <c r="EJ190" s="92"/>
      <c r="EK190" s="92"/>
      <c r="EL190" s="92"/>
      <c r="EM190" s="92"/>
      <c r="EN190" s="92"/>
      <c r="EO190" s="92"/>
      <c r="EP190" s="87"/>
      <c r="EQ190" s="87"/>
      <c r="ER190" s="87"/>
      <c r="ES190" s="87"/>
      <c r="ET190" s="87"/>
      <c r="EU190" s="87"/>
      <c r="EV190" s="87"/>
      <c r="EW190" s="87"/>
      <c r="EX190" s="87"/>
      <c r="EY190" s="87"/>
      <c r="EZ190" s="87"/>
      <c r="FA190" s="87"/>
      <c r="FB190" s="87"/>
    </row>
    <row r="191" spans="1:215" s="94" customFormat="1">
      <c r="A191" s="93" t="s">
        <v>106</v>
      </c>
      <c r="AI191" s="95">
        <f t="shared" ref="AI191:AN191" si="241">SUM(AI186:AI190)</f>
        <v>192.45352000000003</v>
      </c>
      <c r="AJ191" s="95">
        <f t="shared" si="241"/>
        <v>204.60683400000002</v>
      </c>
      <c r="AK191" s="95">
        <f t="shared" si="241"/>
        <v>221.857024</v>
      </c>
      <c r="AL191" s="95">
        <f t="shared" si="241"/>
        <v>243.44940000000003</v>
      </c>
      <c r="AM191" s="95">
        <f t="shared" si="241"/>
        <v>259.30499600000002</v>
      </c>
      <c r="AN191" s="95">
        <f t="shared" si="241"/>
        <v>347.39853800000003</v>
      </c>
      <c r="AO191" s="95">
        <f>SUM(AO186:AO190)</f>
        <v>347.82720465555553</v>
      </c>
      <c r="AP191" s="95">
        <f t="shared" ref="AP191:DA191" si="242">SUM(AP186:AP190)</f>
        <v>308.96590786666667</v>
      </c>
      <c r="AQ191" s="95">
        <f t="shared" si="242"/>
        <v>306.52354880000001</v>
      </c>
      <c r="AR191" s="95">
        <f t="shared" si="242"/>
        <v>289.83571999999998</v>
      </c>
      <c r="AS191" s="95">
        <f t="shared" si="242"/>
        <v>301.62971999999996</v>
      </c>
      <c r="AT191" s="95">
        <f t="shared" si="242"/>
        <v>306.83981999999997</v>
      </c>
      <c r="AU191" s="95">
        <f t="shared" si="242"/>
        <v>336.31425999999999</v>
      </c>
      <c r="AV191" s="95">
        <f t="shared" si="242"/>
        <v>326.64280000000002</v>
      </c>
      <c r="AW191" s="95">
        <f t="shared" si="242"/>
        <v>1100.51802</v>
      </c>
      <c r="AX191" s="95">
        <f t="shared" si="242"/>
        <v>594.19124999999997</v>
      </c>
      <c r="AY191" s="95">
        <f t="shared" si="242"/>
        <v>602.90323999999998</v>
      </c>
      <c r="AZ191" s="95">
        <f t="shared" si="242"/>
        <v>604.03483000000006</v>
      </c>
      <c r="BA191" s="95">
        <f t="shared" si="242"/>
        <v>428.90050000000002</v>
      </c>
      <c r="BB191" s="95">
        <f t="shared" si="242"/>
        <v>247.88027399999999</v>
      </c>
      <c r="BC191" s="95">
        <f t="shared" si="242"/>
        <v>252.72056599999996</v>
      </c>
      <c r="BD191" s="95">
        <f t="shared" si="242"/>
        <v>194.60303399999998</v>
      </c>
      <c r="BE191" s="95">
        <f t="shared" si="242"/>
        <v>190.903392</v>
      </c>
      <c r="BF191" s="95">
        <f t="shared" si="242"/>
        <v>202.77579599999999</v>
      </c>
      <c r="BG191" s="95">
        <f t="shared" si="242"/>
        <v>221.70168200000001</v>
      </c>
      <c r="BH191" s="95">
        <f t="shared" si="242"/>
        <v>235.42286000000001</v>
      </c>
      <c r="BI191" s="95">
        <f t="shared" si="242"/>
        <v>245.98938199999998</v>
      </c>
      <c r="BJ191" s="95">
        <f t="shared" si="242"/>
        <v>344.57875999999999</v>
      </c>
      <c r="BK191" s="95">
        <f t="shared" si="242"/>
        <v>357.16263299999991</v>
      </c>
      <c r="BL191" s="95">
        <f t="shared" si="242"/>
        <v>356.61807999999991</v>
      </c>
      <c r="BM191" s="95">
        <f t="shared" si="242"/>
        <v>335.57325000000003</v>
      </c>
      <c r="BN191" s="95">
        <f t="shared" si="242"/>
        <v>239.95944600000001</v>
      </c>
      <c r="BO191" s="95">
        <f t="shared" si="242"/>
        <v>171.58209600000001</v>
      </c>
      <c r="BP191" s="95">
        <f t="shared" si="242"/>
        <v>165.02928</v>
      </c>
      <c r="BQ191" s="95">
        <f t="shared" si="242"/>
        <v>168.4135</v>
      </c>
      <c r="BR191" s="95">
        <f t="shared" si="242"/>
        <v>165.26261</v>
      </c>
      <c r="BS191" s="95">
        <f t="shared" si="242"/>
        <v>170.46905000000001</v>
      </c>
      <c r="BT191" s="95">
        <f t="shared" si="242"/>
        <v>200.38690650000001</v>
      </c>
      <c r="BU191" s="95">
        <f t="shared" si="242"/>
        <v>222.46110999999996</v>
      </c>
      <c r="BV191" s="95">
        <f t="shared" si="242"/>
        <v>203.268315</v>
      </c>
      <c r="BW191" s="95">
        <f t="shared" si="242"/>
        <v>255.07127400000002</v>
      </c>
      <c r="BX191" s="95">
        <f t="shared" si="242"/>
        <v>342.79186400000003</v>
      </c>
      <c r="BY191" s="95">
        <f t="shared" si="242"/>
        <v>335.576618</v>
      </c>
      <c r="BZ191" s="95">
        <f t="shared" si="242"/>
        <v>248.90827799999997</v>
      </c>
      <c r="CA191" s="95">
        <f t="shared" si="242"/>
        <v>263.99538600000005</v>
      </c>
      <c r="CB191" s="95">
        <f t="shared" si="242"/>
        <v>228.37190699999999</v>
      </c>
      <c r="CC191" s="95">
        <f t="shared" si="242"/>
        <v>212.72350125</v>
      </c>
      <c r="CD191" s="95">
        <f t="shared" si="242"/>
        <v>239.33987220666668</v>
      </c>
      <c r="CE191" s="95">
        <f t="shared" si="242"/>
        <v>261.28192031888887</v>
      </c>
      <c r="CF191" s="95">
        <f t="shared" si="242"/>
        <v>288.04040675968884</v>
      </c>
      <c r="CG191" s="95">
        <f t="shared" si="242"/>
        <v>321.48014350666671</v>
      </c>
      <c r="CH191" s="95">
        <f t="shared" si="242"/>
        <v>374.94419553358625</v>
      </c>
      <c r="CI191" s="95">
        <f t="shared" si="242"/>
        <v>409.97847959381488</v>
      </c>
      <c r="CJ191" s="95">
        <f t="shared" si="242"/>
        <v>450.69360600099151</v>
      </c>
      <c r="CK191" s="95">
        <f t="shared" si="242"/>
        <v>460.84240006566324</v>
      </c>
      <c r="CL191" s="95">
        <f>SUM(CL186:CL190)</f>
        <v>410.04485473228488</v>
      </c>
      <c r="CM191" s="95">
        <f t="shared" si="242"/>
        <v>407.79976293466069</v>
      </c>
      <c r="CN191" s="95">
        <f t="shared" si="242"/>
        <v>361.00445261168625</v>
      </c>
      <c r="CO191" s="95">
        <f t="shared" si="242"/>
        <v>390.45115174758553</v>
      </c>
      <c r="CP191" s="95">
        <f t="shared" si="242"/>
        <v>414.41891079895868</v>
      </c>
      <c r="CQ191" s="95">
        <f t="shared" si="242"/>
        <v>460.24068541340984</v>
      </c>
      <c r="CR191" s="95">
        <f t="shared" si="242"/>
        <v>481.75191411645568</v>
      </c>
      <c r="CS191" s="95">
        <f t="shared" si="242"/>
        <v>480.86277650278845</v>
      </c>
      <c r="CT191" s="95">
        <f t="shared" si="242"/>
        <v>507.70285302431273</v>
      </c>
      <c r="CU191" s="95">
        <f t="shared" si="242"/>
        <v>527.54507204036054</v>
      </c>
      <c r="CV191" s="95">
        <f t="shared" si="242"/>
        <v>564.3009280815977</v>
      </c>
      <c r="CW191" s="95">
        <f t="shared" si="242"/>
        <v>568.13495784111137</v>
      </c>
      <c r="CX191" s="95">
        <f t="shared" si="242"/>
        <v>500.32648331759384</v>
      </c>
      <c r="CY191" s="95">
        <f t="shared" si="242"/>
        <v>512.88757386948066</v>
      </c>
      <c r="CZ191" s="95">
        <f t="shared" si="242"/>
        <v>464.14661479434068</v>
      </c>
      <c r="DA191" s="95">
        <f t="shared" si="242"/>
        <v>500.2572842655257</v>
      </c>
      <c r="DB191" s="95">
        <f t="shared" ref="DB191:EO191" si="243">SUM(DB186:DB190)</f>
        <v>526.01312210979563</v>
      </c>
      <c r="DC191" s="95">
        <f t="shared" si="243"/>
        <v>573.66684203128705</v>
      </c>
      <c r="DD191" s="95">
        <f t="shared" si="243"/>
        <v>599.52649230530233</v>
      </c>
      <c r="DE191" s="95">
        <f t="shared" si="243"/>
        <v>597.84288461218875</v>
      </c>
      <c r="DF191" s="95">
        <f t="shared" si="243"/>
        <v>2361.8343472259444</v>
      </c>
      <c r="DG191" s="95">
        <f t="shared" si="243"/>
        <v>2478.3141986959299</v>
      </c>
      <c r="DH191" s="95">
        <f t="shared" si="243"/>
        <v>2684.470815512866</v>
      </c>
      <c r="DI191" s="95">
        <f t="shared" si="243"/>
        <v>2705.1915735716657</v>
      </c>
      <c r="DJ191" s="95">
        <f t="shared" si="243"/>
        <v>2342.1950704483711</v>
      </c>
      <c r="DK191" s="95">
        <f t="shared" si="243"/>
        <v>2417.3897040912766</v>
      </c>
      <c r="DL191" s="95">
        <f t="shared" si="243"/>
        <v>2156.1825765878793</v>
      </c>
      <c r="DM191" s="95">
        <f t="shared" si="243"/>
        <v>2327.5412295962119</v>
      </c>
      <c r="DN191" s="95">
        <f t="shared" si="243"/>
        <v>2452.4097077694673</v>
      </c>
      <c r="DO191" s="95">
        <f t="shared" si="243"/>
        <v>2728.1129628426993</v>
      </c>
      <c r="DP191" s="95">
        <f t="shared" si="243"/>
        <v>2868.6403640293079</v>
      </c>
      <c r="DQ191" s="95">
        <f t="shared" si="243"/>
        <v>2887.2422110609191</v>
      </c>
      <c r="DR191" s="95">
        <f t="shared" si="243"/>
        <v>3070.0930747018742</v>
      </c>
      <c r="DS191" s="95">
        <f t="shared" si="243"/>
        <v>3141.7679962301531</v>
      </c>
      <c r="DT191" s="95">
        <f t="shared" si="243"/>
        <v>3359.137709180332</v>
      </c>
      <c r="DU191" s="95">
        <f t="shared" si="243"/>
        <v>3373.7430912100176</v>
      </c>
      <c r="DV191" s="95">
        <f t="shared" si="243"/>
        <v>2944.4364272567163</v>
      </c>
      <c r="DW191" s="95">
        <f t="shared" si="243"/>
        <v>3114.2086097700067</v>
      </c>
      <c r="DX191" s="95">
        <f t="shared" si="243"/>
        <v>2808.4288349065305</v>
      </c>
      <c r="DY191" s="95">
        <f t="shared" si="243"/>
        <v>3005.3530041574904</v>
      </c>
      <c r="DZ191" s="95">
        <f t="shared" si="243"/>
        <v>3119.5909328721182</v>
      </c>
      <c r="EA191" s="95">
        <f t="shared" si="243"/>
        <v>3425.751451315572</v>
      </c>
      <c r="EB191" s="95">
        <f t="shared" si="243"/>
        <v>3577.4446566472297</v>
      </c>
      <c r="EC191" s="95">
        <f t="shared" si="243"/>
        <v>3597.067992515576</v>
      </c>
      <c r="ED191" s="95">
        <f t="shared" si="243"/>
        <v>3820.3492711130621</v>
      </c>
      <c r="EE191" s="95">
        <f t="shared" si="243"/>
        <v>3865.932928405749</v>
      </c>
      <c r="EF191" s="95">
        <f t="shared" si="243"/>
        <v>4108.6053430135153</v>
      </c>
      <c r="EG191" s="95">
        <f t="shared" si="243"/>
        <v>4127.8767283736024</v>
      </c>
      <c r="EH191" s="95">
        <f t="shared" si="243"/>
        <v>3634.5863858867683</v>
      </c>
      <c r="EI191" s="95">
        <f t="shared" si="243"/>
        <v>3861.833802769338</v>
      </c>
      <c r="EJ191" s="95">
        <f t="shared" si="243"/>
        <v>3551.2481626044696</v>
      </c>
      <c r="EK191" s="95">
        <f t="shared" si="243"/>
        <v>3769.2220129322895</v>
      </c>
      <c r="EL191" s="95">
        <f t="shared" si="243"/>
        <v>3858.9289800446154</v>
      </c>
      <c r="EM191" s="95">
        <f t="shared" si="243"/>
        <v>4182.2474567218651</v>
      </c>
      <c r="EN191" s="95">
        <f t="shared" si="243"/>
        <v>4327.5876451408321</v>
      </c>
      <c r="EO191" s="95">
        <f t="shared" si="243"/>
        <v>4328.0642354316051</v>
      </c>
      <c r="EP191" s="9" t="s">
        <v>107</v>
      </c>
      <c r="EQ191" s="86">
        <f>P194</f>
        <v>0</v>
      </c>
      <c r="ER191" s="86">
        <f>AB194</f>
        <v>0</v>
      </c>
      <c r="ES191" s="86">
        <f>AN194</f>
        <v>0</v>
      </c>
      <c r="ET191" s="86">
        <f>AZ194</f>
        <v>5426.2263213222213</v>
      </c>
      <c r="EU191" s="86">
        <f>BL194</f>
        <v>3279.2569589999994</v>
      </c>
      <c r="EV191" s="86">
        <f>BX194</f>
        <v>2640.2687015000001</v>
      </c>
      <c r="EW191" s="86">
        <f>CJ194</f>
        <v>3635.334314170304</v>
      </c>
      <c r="EX191" s="86">
        <f>CV194</f>
        <v>5466.9657620697644</v>
      </c>
      <c r="EY191" s="86">
        <f>DH194</f>
        <v>12367.421616581369</v>
      </c>
      <c r="EZ191" s="86">
        <f>DT194</f>
        <v>32455.904180110159</v>
      </c>
      <c r="FA191" s="86">
        <f>EF194</f>
        <v>40760.912543183578</v>
      </c>
      <c r="FB191" s="93"/>
      <c r="FC191" s="96"/>
      <c r="FD191" s="93"/>
      <c r="FE191" s="93"/>
      <c r="FQ191" s="93"/>
      <c r="FW191" s="96"/>
      <c r="FX191" s="96"/>
      <c r="FY191" s="96"/>
      <c r="FZ191" s="96"/>
      <c r="GI191" s="96"/>
      <c r="GJ191" s="96"/>
      <c r="GK191" s="96"/>
      <c r="GU191" s="96"/>
      <c r="GV191" s="96"/>
      <c r="HG191" s="96"/>
    </row>
    <row r="192" spans="1:215" s="94" customFormat="1">
      <c r="A192" s="8" t="s">
        <v>108</v>
      </c>
      <c r="AL192" s="97">
        <f t="shared" ref="AL192:CW192" si="244">IF(AL183=0,0,(+AL186/AL4*365)/AL183)</f>
        <v>2.8789385665030391E-3</v>
      </c>
      <c r="AM192" s="97">
        <f t="shared" si="244"/>
        <v>2.9598752208951254E-3</v>
      </c>
      <c r="AN192" s="97">
        <f t="shared" si="244"/>
        <v>3.7050649086016515E-3</v>
      </c>
      <c r="AO192" s="97">
        <f t="shared" si="244"/>
        <v>3.8313126604043951E-3</v>
      </c>
      <c r="AP192" s="97">
        <f t="shared" si="244"/>
        <v>3.6989680179087287E-3</v>
      </c>
      <c r="AQ192" s="97">
        <f t="shared" si="244"/>
        <v>3.8493024345054288E-3</v>
      </c>
      <c r="AR192" s="97">
        <f t="shared" si="244"/>
        <v>3.935259638162175E-3</v>
      </c>
      <c r="AS192" s="97">
        <f t="shared" si="244"/>
        <v>3.8369204398478354E-3</v>
      </c>
      <c r="AT192" s="97">
        <f t="shared" si="244"/>
        <v>3.8622802962819517E-3</v>
      </c>
      <c r="AU192" s="97">
        <f t="shared" si="244"/>
        <v>3.8829888096365956E-3</v>
      </c>
      <c r="AV192" s="97">
        <f t="shared" si="244"/>
        <v>3.9786338371726069E-3</v>
      </c>
      <c r="AW192" s="97">
        <f t="shared" si="244"/>
        <v>4.8507812004015697E-3</v>
      </c>
      <c r="AX192" s="97">
        <f t="shared" si="244"/>
        <v>7.1823099046415904E-3</v>
      </c>
      <c r="AY192" s="97">
        <f t="shared" si="244"/>
        <v>6.9736159916044312E-3</v>
      </c>
      <c r="AZ192" s="97">
        <f t="shared" si="244"/>
        <v>6.7714281450482073E-3</v>
      </c>
      <c r="BA192" s="97">
        <f t="shared" si="244"/>
        <v>5.711003561362637E-3</v>
      </c>
      <c r="BB192" s="97">
        <f t="shared" si="244"/>
        <v>3.5062237021549259E-3</v>
      </c>
      <c r="BC192" s="97">
        <f t="shared" si="244"/>
        <v>3.3411286681941845E-3</v>
      </c>
      <c r="BD192" s="97">
        <f t="shared" si="244"/>
        <v>2.9356865303867413E-3</v>
      </c>
      <c r="BE192" s="97">
        <f t="shared" si="244"/>
        <v>2.4465745767575323E-3</v>
      </c>
      <c r="BF192" s="97">
        <f t="shared" si="244"/>
        <v>2.4708108715251697E-3</v>
      </c>
      <c r="BG192" s="97">
        <f t="shared" si="244"/>
        <v>2.6968804918032791E-3</v>
      </c>
      <c r="BH192" s="97">
        <f t="shared" si="244"/>
        <v>2.665511569794768E-3</v>
      </c>
      <c r="BI192" s="97">
        <f t="shared" si="244"/>
        <v>2.4974584728127097E-3</v>
      </c>
      <c r="BJ192" s="97">
        <f t="shared" si="244"/>
        <v>3.2215962742425052E-3</v>
      </c>
      <c r="BK192" s="97">
        <f t="shared" si="244"/>
        <v>3.4486193834615728E-3</v>
      </c>
      <c r="BL192" s="97">
        <f t="shared" si="244"/>
        <v>3.1871075956120586E-3</v>
      </c>
      <c r="BM192" s="97">
        <f t="shared" si="244"/>
        <v>3.0966810132412215E-3</v>
      </c>
      <c r="BN192" s="97">
        <f t="shared" si="244"/>
        <v>3.1030167731529649E-3</v>
      </c>
      <c r="BO192" s="97">
        <f t="shared" si="244"/>
        <v>3.0245353679653674E-3</v>
      </c>
      <c r="BP192" s="97">
        <f t="shared" si="244"/>
        <v>0</v>
      </c>
      <c r="BQ192" s="97">
        <f t="shared" si="244"/>
        <v>0</v>
      </c>
      <c r="BR192" s="97">
        <f t="shared" si="244"/>
        <v>2.1291362500000001E-3</v>
      </c>
      <c r="BS192" s="97">
        <f t="shared" si="244"/>
        <v>2.0277722972972981E-3</v>
      </c>
      <c r="BT192" s="97">
        <f t="shared" si="244"/>
        <v>2.1104743254790263E-3</v>
      </c>
      <c r="BU192" s="97">
        <f t="shared" si="244"/>
        <v>2.2708024329950558E-3</v>
      </c>
      <c r="BV192" s="97">
        <f t="shared" si="244"/>
        <v>2.3872578921233429E-3</v>
      </c>
      <c r="BW192" s="97">
        <f t="shared" si="244"/>
        <v>2.8988259226988377E-3</v>
      </c>
      <c r="BX192" s="97">
        <f t="shared" si="244"/>
        <v>3.8230922930580862E-3</v>
      </c>
      <c r="BY192" s="97">
        <f t="shared" si="244"/>
        <v>4.3049818570745687E-3</v>
      </c>
      <c r="BZ192" s="97">
        <f t="shared" si="244"/>
        <v>3.7935250897797859E-3</v>
      </c>
      <c r="CA192" s="97">
        <f t="shared" si="244"/>
        <v>4.0571779982744383E-3</v>
      </c>
      <c r="CB192" s="97">
        <f t="shared" si="244"/>
        <v>4.0354904132231416E-3</v>
      </c>
      <c r="CC192" s="97">
        <f t="shared" si="244"/>
        <v>3.3520760686292384E-3</v>
      </c>
      <c r="CD192" s="97">
        <f t="shared" si="244"/>
        <v>3.5584309248283155E-3</v>
      </c>
      <c r="CE192" s="97">
        <f t="shared" si="244"/>
        <v>3.5862733842192919E-3</v>
      </c>
      <c r="CF192" s="97">
        <f t="shared" si="244"/>
        <v>3.7357856998820769E-3</v>
      </c>
      <c r="CG192" s="97">
        <f t="shared" si="244"/>
        <v>4.0556221612918983E-3</v>
      </c>
      <c r="CH192" s="97">
        <f t="shared" si="244"/>
        <v>4.0556221612918992E-3</v>
      </c>
      <c r="CI192" s="97">
        <f t="shared" si="244"/>
        <v>4.0556221612918992E-3</v>
      </c>
      <c r="CJ192" s="97">
        <f t="shared" si="244"/>
        <v>4.0556221612918992E-3</v>
      </c>
      <c r="CK192" s="97">
        <f t="shared" si="244"/>
        <v>4.0556221612919E-3</v>
      </c>
      <c r="CL192" s="97">
        <f t="shared" si="244"/>
        <v>3.9157731212473516E-3</v>
      </c>
      <c r="CM192" s="97">
        <f t="shared" si="244"/>
        <v>4.0556221612918992E-3</v>
      </c>
      <c r="CN192" s="97">
        <f t="shared" si="244"/>
        <v>4.0556221612918992E-3</v>
      </c>
      <c r="CO192" s="97">
        <f t="shared" si="244"/>
        <v>4.0556221612919E-3</v>
      </c>
      <c r="CP192" s="97">
        <f t="shared" si="244"/>
        <v>4.0556221612918992E-3</v>
      </c>
      <c r="CQ192" s="97">
        <f t="shared" si="244"/>
        <v>4.0556221612918992E-3</v>
      </c>
      <c r="CR192" s="97">
        <f t="shared" si="244"/>
        <v>4.0556221612918992E-3</v>
      </c>
      <c r="CS192" s="97">
        <f t="shared" si="244"/>
        <v>4.0556221612918974E-3</v>
      </c>
      <c r="CT192" s="97">
        <f t="shared" si="244"/>
        <v>4.0556221612919E-3</v>
      </c>
      <c r="CU192" s="97">
        <f t="shared" si="244"/>
        <v>4.0556221612918992E-3</v>
      </c>
      <c r="CV192" s="97">
        <f t="shared" si="244"/>
        <v>4.0556221612918992E-3</v>
      </c>
      <c r="CW192" s="97">
        <f t="shared" si="244"/>
        <v>4.0556221612919E-3</v>
      </c>
      <c r="CX192" s="97">
        <f t="shared" ref="CX192:EL192" si="245">IF(CX183=0,0,(+CX186/CX4*365)/CX183)</f>
        <v>3.9157731212473516E-3</v>
      </c>
      <c r="CY192" s="97">
        <f t="shared" si="245"/>
        <v>4.0556221612919E-3</v>
      </c>
      <c r="CZ192" s="97">
        <f t="shared" si="245"/>
        <v>4.0556221612918983E-3</v>
      </c>
      <c r="DA192" s="97">
        <f t="shared" si="245"/>
        <v>4.0556221612918992E-3</v>
      </c>
      <c r="DB192" s="97">
        <f t="shared" si="245"/>
        <v>4.0556221612918983E-3</v>
      </c>
      <c r="DC192" s="97">
        <f t="shared" si="245"/>
        <v>4.0556221612918983E-3</v>
      </c>
      <c r="DD192" s="97">
        <f t="shared" si="245"/>
        <v>4.0556221612919E-3</v>
      </c>
      <c r="DE192" s="97">
        <f t="shared" si="245"/>
        <v>4.0556221612918992E-3</v>
      </c>
      <c r="DF192" s="97">
        <f t="shared" si="245"/>
        <v>0.02</v>
      </c>
      <c r="DG192" s="97">
        <f t="shared" si="245"/>
        <v>0.02</v>
      </c>
      <c r="DH192" s="97">
        <f t="shared" si="245"/>
        <v>0.02</v>
      </c>
      <c r="DI192" s="97">
        <f t="shared" si="245"/>
        <v>0.02</v>
      </c>
      <c r="DJ192" s="97">
        <f t="shared" si="245"/>
        <v>1.9310344827586211E-2</v>
      </c>
      <c r="DK192" s="97">
        <f t="shared" si="245"/>
        <v>2.0000000000000004E-2</v>
      </c>
      <c r="DL192" s="97">
        <f t="shared" si="245"/>
        <v>0.02</v>
      </c>
      <c r="DM192" s="97">
        <f t="shared" si="245"/>
        <v>0.02</v>
      </c>
      <c r="DN192" s="97">
        <f t="shared" si="245"/>
        <v>2.0000000000000004E-2</v>
      </c>
      <c r="DO192" s="97">
        <f t="shared" si="245"/>
        <v>0.02</v>
      </c>
      <c r="DP192" s="97">
        <f t="shared" si="245"/>
        <v>0.02</v>
      </c>
      <c r="DQ192" s="97">
        <f t="shared" si="245"/>
        <v>0.02</v>
      </c>
      <c r="DR192" s="97">
        <f t="shared" si="245"/>
        <v>0.02</v>
      </c>
      <c r="DS192" s="97">
        <f t="shared" si="245"/>
        <v>0.02</v>
      </c>
      <c r="DT192" s="97">
        <f t="shared" si="245"/>
        <v>0.02</v>
      </c>
      <c r="DU192" s="97">
        <f t="shared" si="245"/>
        <v>2.0000000000000004E-2</v>
      </c>
      <c r="DV192" s="97">
        <f t="shared" si="245"/>
        <v>1.9310344827586208E-2</v>
      </c>
      <c r="DW192" s="97">
        <f t="shared" si="245"/>
        <v>2.0000000000000004E-2</v>
      </c>
      <c r="DX192" s="97">
        <f t="shared" si="245"/>
        <v>2.0000000000000004E-2</v>
      </c>
      <c r="DY192" s="97">
        <f t="shared" si="245"/>
        <v>1.9999999999999997E-2</v>
      </c>
      <c r="DZ192" s="97">
        <f t="shared" si="245"/>
        <v>0.02</v>
      </c>
      <c r="EA192" s="97">
        <f t="shared" si="245"/>
        <v>0.02</v>
      </c>
      <c r="EB192" s="97">
        <f t="shared" si="245"/>
        <v>2.0000000000000004E-2</v>
      </c>
      <c r="EC192" s="97">
        <f t="shared" si="245"/>
        <v>0.02</v>
      </c>
      <c r="ED192" s="97">
        <f t="shared" si="245"/>
        <v>1.9999999999999997E-2</v>
      </c>
      <c r="EE192" s="97">
        <f t="shared" si="245"/>
        <v>1.9999999999999997E-2</v>
      </c>
      <c r="EF192" s="97">
        <f t="shared" si="245"/>
        <v>0.02</v>
      </c>
      <c r="EG192" s="97">
        <f t="shared" si="245"/>
        <v>0.02</v>
      </c>
      <c r="EH192" s="97">
        <f t="shared" si="245"/>
        <v>1.9310344827586211E-2</v>
      </c>
      <c r="EI192" s="97">
        <f t="shared" si="245"/>
        <v>2.0000000000000004E-2</v>
      </c>
      <c r="EJ192" s="97">
        <f t="shared" si="245"/>
        <v>0.02</v>
      </c>
      <c r="EK192" s="97">
        <f t="shared" si="245"/>
        <v>0.02</v>
      </c>
      <c r="EL192" s="97">
        <f t="shared" si="245"/>
        <v>0.02</v>
      </c>
      <c r="EM192" s="97">
        <f>IF(EM183=0,0,(+EM186/EM4*365)/EM183)</f>
        <v>0.02</v>
      </c>
      <c r="EN192" s="97">
        <f>IF(EN183=0,0,(+EN186/EN4*365)/EN183)</f>
        <v>2.0000000000000004E-2</v>
      </c>
      <c r="EO192" s="97">
        <f>IF(EO183=0,0,(+EO186/EO4*365)/EO183)</f>
        <v>2.0000000000000004E-2</v>
      </c>
      <c r="EP192" s="9" t="s">
        <v>109</v>
      </c>
      <c r="EQ192"/>
      <c r="ER192"/>
      <c r="ES192"/>
      <c r="ET192" s="87">
        <f t="shared" ref="ET192:FA192" si="246">+ET191/ET185</f>
        <v>1.5824011027735809E-2</v>
      </c>
      <c r="EU192" s="87">
        <f t="shared" si="246"/>
        <v>1.1020424292519888E-2</v>
      </c>
      <c r="EV192" s="87">
        <f t="shared" si="246"/>
        <v>1.4927904956557566E-2</v>
      </c>
      <c r="EW192" s="87">
        <f t="shared" si="246"/>
        <v>1.0365878924383311E-2</v>
      </c>
      <c r="EX192" s="87">
        <f t="shared" si="246"/>
        <v>6.9726837461902809E-3</v>
      </c>
      <c r="EY192" s="87">
        <f t="shared" si="246"/>
        <v>1.1045482015429842E-2</v>
      </c>
      <c r="EZ192" s="87">
        <f t="shared" si="246"/>
        <v>2.1524288715220986E-2</v>
      </c>
      <c r="FA192" s="87">
        <f t="shared" si="246"/>
        <v>2.1196761474395819E-2</v>
      </c>
      <c r="FB192" s="93"/>
      <c r="FC192" s="96"/>
      <c r="FD192" s="93"/>
      <c r="FE192" s="93"/>
      <c r="FQ192" s="93"/>
      <c r="FW192" s="96"/>
      <c r="FX192" s="96"/>
      <c r="FY192" s="96"/>
      <c r="FZ192" s="96"/>
      <c r="GI192" s="96"/>
      <c r="GJ192" s="96"/>
      <c r="GK192" s="96"/>
      <c r="GU192" s="96"/>
      <c r="GV192" s="96"/>
      <c r="HG192" s="96"/>
    </row>
    <row r="193" spans="1:161">
      <c r="A193" s="8" t="s">
        <v>110</v>
      </c>
      <c r="B193" s="9"/>
      <c r="N193" s="9"/>
      <c r="Z193" s="9"/>
      <c r="AL193" s="97">
        <f t="shared" ref="AL193:CW193" si="247">IF(AL183=0,0,(+AL191/AL4*365)/AL183)</f>
        <v>1.2981976244740534E-2</v>
      </c>
      <c r="AM193" s="97">
        <f t="shared" si="247"/>
        <v>1.0505985651807125E-2</v>
      </c>
      <c r="AN193" s="97">
        <f t="shared" si="247"/>
        <v>1.176584080634685E-2</v>
      </c>
      <c r="AO193" s="97">
        <f t="shared" si="247"/>
        <v>1.3475235333999658E-2</v>
      </c>
      <c r="AP193" s="97">
        <f t="shared" si="247"/>
        <v>1.7397754658615087E-2</v>
      </c>
      <c r="AQ193" s="97">
        <f t="shared" si="247"/>
        <v>2.2289290828170133E-2</v>
      </c>
      <c r="AR193" s="97">
        <f t="shared" si="247"/>
        <v>2.7538731693348951E-2</v>
      </c>
      <c r="AS193" s="97">
        <f t="shared" si="247"/>
        <v>2.6175665192582024E-2</v>
      </c>
      <c r="AT193" s="97">
        <f t="shared" si="247"/>
        <v>2.168794235089078E-2</v>
      </c>
      <c r="AU193" s="97">
        <f t="shared" si="247"/>
        <v>1.6614293144751976E-2</v>
      </c>
      <c r="AV193" s="97">
        <f t="shared" si="247"/>
        <v>1.8811079520353421E-2</v>
      </c>
      <c r="AW193" s="97">
        <f t="shared" si="247"/>
        <v>2.6322902878494581E-2</v>
      </c>
      <c r="AX193" s="97">
        <f t="shared" si="247"/>
        <v>1.1298177029068556E-2</v>
      </c>
      <c r="AY193" s="97">
        <f t="shared" si="247"/>
        <v>1.0741430302142821E-2</v>
      </c>
      <c r="AZ193" s="97">
        <f t="shared" si="247"/>
        <v>9.6613809355828237E-3</v>
      </c>
      <c r="BA193" s="97">
        <f t="shared" si="247"/>
        <v>1.0201768136719833E-2</v>
      </c>
      <c r="BB193" s="97">
        <f t="shared" si="247"/>
        <v>1.2204674064681483E-2</v>
      </c>
      <c r="BC193" s="97">
        <f t="shared" si="247"/>
        <v>1.3209652955749673E-2</v>
      </c>
      <c r="BD193" s="97">
        <f t="shared" si="247"/>
        <v>7.8486306530386726E-2</v>
      </c>
      <c r="BE193" s="97">
        <f t="shared" si="247"/>
        <v>9.9970929813486362E-2</v>
      </c>
      <c r="BF193" s="97">
        <f t="shared" si="247"/>
        <v>2.7803593365890309E-2</v>
      </c>
      <c r="BG193" s="97">
        <f t="shared" si="247"/>
        <v>1.8172269016393443E-2</v>
      </c>
      <c r="BH193" s="97">
        <f t="shared" si="247"/>
        <v>1.3462219003603322E-2</v>
      </c>
      <c r="BI193" s="97">
        <f t="shared" si="247"/>
        <v>1.0045437953680913E-2</v>
      </c>
      <c r="BJ193" s="97">
        <f t="shared" si="247"/>
        <v>7.1290608177621085E-3</v>
      </c>
      <c r="BK193" s="97">
        <f t="shared" si="247"/>
        <v>7.1469534112184084E-3</v>
      </c>
      <c r="BL193" s="97">
        <f t="shared" si="247"/>
        <v>6.7753119419105478E-3</v>
      </c>
      <c r="BM193" s="97">
        <f t="shared" si="247"/>
        <v>7.0514816493955114E-3</v>
      </c>
      <c r="BN193" s="97">
        <f t="shared" si="247"/>
        <v>9.1139643902185229E-3</v>
      </c>
      <c r="BO193" s="97">
        <f t="shared" si="247"/>
        <v>0.13555728363636363</v>
      </c>
      <c r="BP193" s="97">
        <f t="shared" si="247"/>
        <v>0</v>
      </c>
      <c r="BQ193" s="97">
        <f t="shared" si="247"/>
        <v>0</v>
      </c>
      <c r="BR193" s="97">
        <f t="shared" si="247"/>
        <v>1.50802131625</v>
      </c>
      <c r="BS193" s="97">
        <f t="shared" si="247"/>
        <v>0.16816541418918918</v>
      </c>
      <c r="BT193" s="97">
        <f t="shared" si="247"/>
        <v>3.7877380047902642E-2</v>
      </c>
      <c r="BU193" s="97">
        <f t="shared" si="247"/>
        <v>1.760740418726689E-2</v>
      </c>
      <c r="BV193" s="97">
        <f t="shared" si="247"/>
        <v>1.2079211841848198E-2</v>
      </c>
      <c r="BW193" s="97">
        <f t="shared" si="247"/>
        <v>1.0400024018096516E-2</v>
      </c>
      <c r="BX193" s="97">
        <f t="shared" si="247"/>
        <v>8.440870968090132E-3</v>
      </c>
      <c r="BY193" s="97">
        <f t="shared" si="247"/>
        <v>9.7582429549075839E-3</v>
      </c>
      <c r="BZ193" s="97">
        <f t="shared" si="247"/>
        <v>1.0259912080180688E-2</v>
      </c>
      <c r="CA193" s="97">
        <f t="shared" si="247"/>
        <v>1.4007778245551808E-2</v>
      </c>
      <c r="CB193" s="97">
        <f t="shared" si="247"/>
        <v>3.7747422644628097E-2</v>
      </c>
      <c r="CC193" s="97">
        <f t="shared" si="247"/>
        <v>2.8306262470379148E-2</v>
      </c>
      <c r="CD193" s="97">
        <f t="shared" si="247"/>
        <v>1.5382823270898634E-2</v>
      </c>
      <c r="CE193" s="97">
        <f t="shared" si="247"/>
        <v>1.2705555677643809E-2</v>
      </c>
      <c r="CF193" s="97">
        <f t="shared" si="247"/>
        <v>1.0706186198298008E-2</v>
      </c>
      <c r="CG193" s="97">
        <f t="shared" si="247"/>
        <v>9.5460667409643148E-3</v>
      </c>
      <c r="CH193" s="97">
        <f t="shared" si="247"/>
        <v>8.3192795027985222E-3</v>
      </c>
      <c r="CI193" s="97">
        <f t="shared" si="247"/>
        <v>7.5108241554417204E-3</v>
      </c>
      <c r="CJ193" s="97">
        <f t="shared" si="247"/>
        <v>7.0700428616303516E-3</v>
      </c>
      <c r="CK193" s="97">
        <f t="shared" si="247"/>
        <v>6.9561807472371499E-3</v>
      </c>
      <c r="CL193" s="97">
        <f t="shared" si="247"/>
        <v>7.1361760951929578E-3</v>
      </c>
      <c r="CM193" s="97">
        <f t="shared" si="247"/>
        <v>7.669654667873802E-3</v>
      </c>
      <c r="CN193" s="97">
        <f t="shared" si="247"/>
        <v>8.492338135456811E-3</v>
      </c>
      <c r="CO193" s="97">
        <f t="shared" si="247"/>
        <v>7.9858486860619037E-3</v>
      </c>
      <c r="CP193" s="97">
        <f t="shared" si="247"/>
        <v>7.4428814809154361E-3</v>
      </c>
      <c r="CQ193" s="97">
        <f t="shared" si="247"/>
        <v>6.9626911351153217E-3</v>
      </c>
      <c r="CR193" s="97">
        <f t="shared" si="247"/>
        <v>6.7467505516347302E-3</v>
      </c>
      <c r="CS193" s="97">
        <f t="shared" si="247"/>
        <v>6.6728061687793177E-3</v>
      </c>
      <c r="CT193" s="97">
        <f t="shared" si="247"/>
        <v>6.5254261588679318E-3</v>
      </c>
      <c r="CU193" s="97">
        <f t="shared" si="247"/>
        <v>6.3123437091055336E-3</v>
      </c>
      <c r="CV193" s="97">
        <f t="shared" si="247"/>
        <v>6.1497991352628305E-3</v>
      </c>
      <c r="CW193" s="97">
        <f t="shared" si="247"/>
        <v>6.1284436199970805E-3</v>
      </c>
      <c r="CX193" s="97">
        <f t="shared" ref="CX193:EL193" si="248">IF(CX183=0,0,(+CX191/CX4*365)/CX183)</f>
        <v>6.1446673122965379E-3</v>
      </c>
      <c r="CY193" s="97">
        <f t="shared" si="248"/>
        <v>6.4855005358121368E-3</v>
      </c>
      <c r="CZ193" s="97">
        <f t="shared" si="248"/>
        <v>6.8315801425051443E-3</v>
      </c>
      <c r="DA193" s="97">
        <f t="shared" si="248"/>
        <v>6.5851121811929935E-3</v>
      </c>
      <c r="DB193" s="97">
        <f t="shared" si="248"/>
        <v>6.3225899248472795E-3</v>
      </c>
      <c r="DC193" s="97">
        <f t="shared" si="248"/>
        <v>6.0983875109961744E-3</v>
      </c>
      <c r="DD193" s="97">
        <f t="shared" si="248"/>
        <v>5.9687126080366906E-3</v>
      </c>
      <c r="DE193" s="97">
        <f t="shared" si="248"/>
        <v>5.9246925781121576E-3</v>
      </c>
      <c r="DF193" s="97">
        <f t="shared" si="248"/>
        <v>2.1771326723688315E-2</v>
      </c>
      <c r="DG193" s="97">
        <f t="shared" si="248"/>
        <v>2.1647388599661251E-2</v>
      </c>
      <c r="DH193" s="97">
        <f t="shared" si="248"/>
        <v>2.1542023613726497E-2</v>
      </c>
      <c r="DI193" s="97">
        <f t="shared" si="248"/>
        <v>2.1529309129828117E-2</v>
      </c>
      <c r="DJ193" s="97">
        <f t="shared" si="248"/>
        <v>2.0932298423841235E-2</v>
      </c>
      <c r="DK193" s="97">
        <f t="shared" si="248"/>
        <v>2.172710356216398E-2</v>
      </c>
      <c r="DL193" s="97">
        <f t="shared" si="248"/>
        <v>2.1917098536874655E-2</v>
      </c>
      <c r="DM193" s="97">
        <f t="shared" si="248"/>
        <v>2.1799773315644481E-2</v>
      </c>
      <c r="DN193" s="97">
        <f t="shared" si="248"/>
        <v>2.1666239479933777E-2</v>
      </c>
      <c r="DO193" s="97">
        <f t="shared" si="248"/>
        <v>2.151548636112496E-2</v>
      </c>
      <c r="DP193" s="97">
        <f t="shared" si="248"/>
        <v>2.143591642644754E-2</v>
      </c>
      <c r="DQ193" s="97">
        <f t="shared" si="248"/>
        <v>2.1397757911783971E-2</v>
      </c>
      <c r="DR193" s="97">
        <f t="shared" si="248"/>
        <v>2.1335403572660384E-2</v>
      </c>
      <c r="DS193" s="97">
        <f t="shared" si="248"/>
        <v>2.127728873986727E-2</v>
      </c>
      <c r="DT193" s="97">
        <f t="shared" si="248"/>
        <v>2.1213523570639992E-2</v>
      </c>
      <c r="DU193" s="97">
        <f t="shared" si="248"/>
        <v>2.1207952766611311E-2</v>
      </c>
      <c r="DV193" s="97">
        <f t="shared" si="248"/>
        <v>2.0578760503739257E-2</v>
      </c>
      <c r="DW193" s="97">
        <f t="shared" si="248"/>
        <v>2.1315242359415489E-2</v>
      </c>
      <c r="DX193" s="97">
        <f t="shared" si="248"/>
        <v>2.1439807267802313E-2</v>
      </c>
      <c r="DY193" s="97">
        <f t="shared" si="248"/>
        <v>2.1366135244611256E-2</v>
      </c>
      <c r="DZ193" s="97">
        <f t="shared" si="248"/>
        <v>2.1286953230773408E-2</v>
      </c>
      <c r="EA193" s="97">
        <f t="shared" si="248"/>
        <v>2.118852432447706E-2</v>
      </c>
      <c r="EB193" s="97">
        <f t="shared" si="248"/>
        <v>2.1135267039507803E-2</v>
      </c>
      <c r="EC193" s="97">
        <f t="shared" si="248"/>
        <v>2.1106669580018694E-2</v>
      </c>
      <c r="ED193" s="97">
        <f t="shared" si="248"/>
        <v>2.1059261740594908E-2</v>
      </c>
      <c r="EE193" s="97">
        <f t="shared" si="248"/>
        <v>2.1025756365229735E-2</v>
      </c>
      <c r="EF193" s="97">
        <f t="shared" si="248"/>
        <v>2.0981298534313297E-2</v>
      </c>
      <c r="EG193" s="97">
        <f t="shared" si="248"/>
        <v>2.0976493568918595E-2</v>
      </c>
      <c r="EH193" s="97">
        <f t="shared" si="248"/>
        <v>2.0325250011350961E-2</v>
      </c>
      <c r="EI193" s="97">
        <f t="shared" si="248"/>
        <v>2.1047287112669948E-2</v>
      </c>
      <c r="EJ193" s="97">
        <f t="shared" si="248"/>
        <v>2.1121749196931532E-2</v>
      </c>
      <c r="EK193" s="97">
        <f t="shared" si="248"/>
        <v>2.1074401861116674E-2</v>
      </c>
      <c r="EL193" s="97">
        <f t="shared" si="248"/>
        <v>2.1027713778063579E-2</v>
      </c>
      <c r="EM193" s="97">
        <f>IF(EM183=0,0,(+EM191/EM4*365)/EM183)</f>
        <v>2.0963187427521644E-2</v>
      </c>
      <c r="EN193" s="97">
        <f>IF(EN183=0,0,(+EN191/EN4*365)/EN183)</f>
        <v>2.0929336068591261E-2</v>
      </c>
      <c r="EO193" s="97">
        <f>IF(EO183=0,0,(+EO191/EO4*365)/EO183)</f>
        <v>2.0911240485308482E-2</v>
      </c>
      <c r="EP193" s="9"/>
      <c r="EQ193" s="9"/>
      <c r="ER193" s="9"/>
    </row>
    <row r="194" spans="1:161" ht="15" customHeight="1">
      <c r="A194" s="9" t="s">
        <v>111</v>
      </c>
      <c r="B194" s="9"/>
      <c r="N194" s="9"/>
      <c r="Z194" s="9"/>
      <c r="AL194" s="5"/>
      <c r="AM194" s="5"/>
      <c r="AN194" s="5"/>
      <c r="AO194" s="5"/>
      <c r="AP194" s="5"/>
      <c r="AQ194" s="5"/>
      <c r="AR194" s="5"/>
      <c r="AS194" s="5"/>
      <c r="AT194" s="5">
        <f t="shared" ref="AT194:DE194" si="249">SUM(AI191:AT191)</f>
        <v>3330.6922333222224</v>
      </c>
      <c r="AU194" s="5">
        <f t="shared" si="249"/>
        <v>3474.5529733222224</v>
      </c>
      <c r="AV194" s="5">
        <f t="shared" si="249"/>
        <v>3596.5889393222224</v>
      </c>
      <c r="AW194" s="5">
        <f t="shared" si="249"/>
        <v>4475.2499353222229</v>
      </c>
      <c r="AX194" s="5">
        <f t="shared" si="249"/>
        <v>4825.9917853222223</v>
      </c>
      <c r="AY194" s="5">
        <f t="shared" si="249"/>
        <v>5169.5900293222221</v>
      </c>
      <c r="AZ194" s="5">
        <f t="shared" si="249"/>
        <v>5426.2263213222213</v>
      </c>
      <c r="BA194" s="5">
        <f t="shared" si="249"/>
        <v>5507.2996166666653</v>
      </c>
      <c r="BB194" s="5">
        <f t="shared" si="249"/>
        <v>5446.213982799999</v>
      </c>
      <c r="BC194" s="5">
        <f t="shared" si="249"/>
        <v>5392.4109999999991</v>
      </c>
      <c r="BD194" s="5">
        <f t="shared" si="249"/>
        <v>5297.1783139999998</v>
      </c>
      <c r="BE194" s="5">
        <f t="shared" si="249"/>
        <v>5186.451986</v>
      </c>
      <c r="BF194" s="5">
        <f t="shared" si="249"/>
        <v>5082.3879619999998</v>
      </c>
      <c r="BG194" s="5">
        <f t="shared" si="249"/>
        <v>4967.7753839999996</v>
      </c>
      <c r="BH194" s="5">
        <f t="shared" si="249"/>
        <v>4876.5554439999996</v>
      </c>
      <c r="BI194" s="5">
        <f t="shared" si="249"/>
        <v>4022.0268060000008</v>
      </c>
      <c r="BJ194" s="5">
        <f t="shared" si="249"/>
        <v>3772.4143159999999</v>
      </c>
      <c r="BK194" s="5">
        <f t="shared" si="249"/>
        <v>3526.6737089999992</v>
      </c>
      <c r="BL194" s="5">
        <f t="shared" si="249"/>
        <v>3279.2569589999994</v>
      </c>
      <c r="BM194" s="5">
        <f t="shared" si="249"/>
        <v>3185.9297089999995</v>
      </c>
      <c r="BN194" s="5">
        <f t="shared" si="249"/>
        <v>3178.0088809999993</v>
      </c>
      <c r="BO194" s="5">
        <f t="shared" si="249"/>
        <v>3096.8704109999994</v>
      </c>
      <c r="BP194" s="5">
        <f t="shared" si="249"/>
        <v>3067.2966569999994</v>
      </c>
      <c r="BQ194" s="5">
        <f t="shared" si="249"/>
        <v>3044.8067650000003</v>
      </c>
      <c r="BR194" s="5">
        <f t="shared" si="249"/>
        <v>3007.2935790000001</v>
      </c>
      <c r="BS194" s="5">
        <f t="shared" si="249"/>
        <v>2956.0609470000004</v>
      </c>
      <c r="BT194" s="5">
        <f t="shared" si="249"/>
        <v>2921.0249934999997</v>
      </c>
      <c r="BU194" s="5">
        <f t="shared" si="249"/>
        <v>2897.4967214999997</v>
      </c>
      <c r="BV194" s="5">
        <f t="shared" si="249"/>
        <v>2756.1862765000001</v>
      </c>
      <c r="BW194" s="5">
        <f t="shared" si="249"/>
        <v>2654.0949174999992</v>
      </c>
      <c r="BX194" s="5">
        <f t="shared" si="249"/>
        <v>2640.2687015000001</v>
      </c>
      <c r="BY194" s="5">
        <f t="shared" si="249"/>
        <v>2640.2720694999998</v>
      </c>
      <c r="BZ194" s="5">
        <f t="shared" si="249"/>
        <v>2649.2209014999999</v>
      </c>
      <c r="CA194" s="5">
        <f t="shared" si="249"/>
        <v>2741.6341914999998</v>
      </c>
      <c r="CB194" s="5">
        <f t="shared" si="249"/>
        <v>2804.9768184999998</v>
      </c>
      <c r="CC194" s="5">
        <f t="shared" si="249"/>
        <v>2849.2868197500006</v>
      </c>
      <c r="CD194" s="5">
        <f t="shared" si="249"/>
        <v>2923.3640819566672</v>
      </c>
      <c r="CE194" s="5">
        <f t="shared" si="249"/>
        <v>3014.1769522755558</v>
      </c>
      <c r="CF194" s="5">
        <f t="shared" si="249"/>
        <v>3101.8304525352441</v>
      </c>
      <c r="CG194" s="5">
        <f t="shared" si="249"/>
        <v>3200.8494860419105</v>
      </c>
      <c r="CH194" s="5">
        <f t="shared" si="249"/>
        <v>3372.5253665754972</v>
      </c>
      <c r="CI194" s="5">
        <f t="shared" si="249"/>
        <v>3527.4325721693122</v>
      </c>
      <c r="CJ194" s="5">
        <f t="shared" si="249"/>
        <v>3635.334314170304</v>
      </c>
      <c r="CK194" s="5">
        <f t="shared" si="249"/>
        <v>3760.6000962359672</v>
      </c>
      <c r="CL194" s="5">
        <f>SUM(CA191:CL191)</f>
        <v>3921.7366729682522</v>
      </c>
      <c r="CM194" s="5">
        <f t="shared" si="249"/>
        <v>4065.5410499029126</v>
      </c>
      <c r="CN194" s="5">
        <f t="shared" si="249"/>
        <v>4198.1735955145987</v>
      </c>
      <c r="CO194" s="5">
        <f t="shared" si="249"/>
        <v>4375.9012460121839</v>
      </c>
      <c r="CP194" s="5">
        <f t="shared" si="249"/>
        <v>4550.9802846044759</v>
      </c>
      <c r="CQ194" s="5">
        <f t="shared" si="249"/>
        <v>4749.9390496989972</v>
      </c>
      <c r="CR194" s="5">
        <f t="shared" si="249"/>
        <v>4943.6505570557638</v>
      </c>
      <c r="CS194" s="5">
        <f t="shared" si="249"/>
        <v>5103.0331900518859</v>
      </c>
      <c r="CT194" s="5">
        <f t="shared" si="249"/>
        <v>5235.7918475426122</v>
      </c>
      <c r="CU194" s="5">
        <f t="shared" si="249"/>
        <v>5353.3584399891579</v>
      </c>
      <c r="CV194" s="5">
        <f t="shared" si="249"/>
        <v>5466.9657620697644</v>
      </c>
      <c r="CW194" s="5">
        <f t="shared" si="249"/>
        <v>5574.2583198452121</v>
      </c>
      <c r="CX194" s="5">
        <f t="shared" si="249"/>
        <v>5664.5399484305208</v>
      </c>
      <c r="CY194" s="5">
        <f t="shared" si="249"/>
        <v>5769.6277593653422</v>
      </c>
      <c r="CZ194" s="5">
        <f t="shared" si="249"/>
        <v>5872.7699215479961</v>
      </c>
      <c r="DA194" s="5">
        <f t="shared" si="249"/>
        <v>5982.5760540659358</v>
      </c>
      <c r="DB194" s="5">
        <f t="shared" si="249"/>
        <v>6094.1702653767734</v>
      </c>
      <c r="DC194" s="5">
        <f t="shared" si="249"/>
        <v>6207.59642199465</v>
      </c>
      <c r="DD194" s="5">
        <f t="shared" si="249"/>
        <v>6325.371000183497</v>
      </c>
      <c r="DE194" s="5">
        <f t="shared" si="249"/>
        <v>6442.3511082928972</v>
      </c>
      <c r="DF194" s="5">
        <f t="shared" ref="DF194:EO194" si="250">SUM(CU191:DF191)</f>
        <v>8296.4826024945287</v>
      </c>
      <c r="DG194" s="5">
        <f t="shared" si="250"/>
        <v>10247.251729150099</v>
      </c>
      <c r="DH194" s="5">
        <f t="shared" si="250"/>
        <v>12367.421616581369</v>
      </c>
      <c r="DI194" s="5">
        <f t="shared" si="250"/>
        <v>14504.478232311922</v>
      </c>
      <c r="DJ194" s="5">
        <f t="shared" si="250"/>
        <v>16346.346819442701</v>
      </c>
      <c r="DK194" s="5">
        <f t="shared" si="250"/>
        <v>18250.848949664494</v>
      </c>
      <c r="DL194" s="5">
        <f t="shared" si="250"/>
        <v>19942.884911458033</v>
      </c>
      <c r="DM194" s="5">
        <f t="shared" si="250"/>
        <v>21770.168856788721</v>
      </c>
      <c r="DN194" s="5">
        <f t="shared" si="250"/>
        <v>23696.565442448391</v>
      </c>
      <c r="DO194" s="5">
        <f t="shared" si="250"/>
        <v>25851.011563259806</v>
      </c>
      <c r="DP194" s="5">
        <f t="shared" si="250"/>
        <v>28120.125434983809</v>
      </c>
      <c r="DQ194" s="5">
        <f t="shared" si="250"/>
        <v>30409.524761432542</v>
      </c>
      <c r="DR194" s="5">
        <f t="shared" si="250"/>
        <v>31117.78348890847</v>
      </c>
      <c r="DS194" s="5">
        <f t="shared" si="250"/>
        <v>31781.237286442691</v>
      </c>
      <c r="DT194" s="5">
        <f t="shared" si="250"/>
        <v>32455.904180110159</v>
      </c>
      <c r="DU194" s="5">
        <f t="shared" si="250"/>
        <v>33124.455697748512</v>
      </c>
      <c r="DV194" s="5">
        <f t="shared" si="250"/>
        <v>33726.697054556855</v>
      </c>
      <c r="DW194" s="5">
        <f t="shared" si="250"/>
        <v>34423.515960235585</v>
      </c>
      <c r="DX194" s="5">
        <f t="shared" si="250"/>
        <v>35075.762218554242</v>
      </c>
      <c r="DY194" s="5">
        <f t="shared" si="250"/>
        <v>35753.573993115519</v>
      </c>
      <c r="DZ194" s="5">
        <f t="shared" si="250"/>
        <v>36420.755218218168</v>
      </c>
      <c r="EA194" s="5">
        <f t="shared" si="250"/>
        <v>37118.393706691037</v>
      </c>
      <c r="EB194" s="5">
        <f t="shared" si="250"/>
        <v>37827.197999308963</v>
      </c>
      <c r="EC194" s="5">
        <f t="shared" si="250"/>
        <v>38537.023780763622</v>
      </c>
      <c r="ED194" s="5">
        <f t="shared" si="250"/>
        <v>39287.279977174803</v>
      </c>
      <c r="EE194" s="5">
        <f t="shared" si="250"/>
        <v>40011.444909350394</v>
      </c>
      <c r="EF194" s="5">
        <f t="shared" si="250"/>
        <v>40760.912543183578</v>
      </c>
      <c r="EG194" s="5">
        <f t="shared" si="250"/>
        <v>41515.046180347163</v>
      </c>
      <c r="EH194" s="5">
        <f t="shared" si="250"/>
        <v>42205.196138977219</v>
      </c>
      <c r="EI194" s="5">
        <f t="shared" si="250"/>
        <v>42952.821331976549</v>
      </c>
      <c r="EJ194" s="5">
        <f t="shared" si="250"/>
        <v>43695.640659674493</v>
      </c>
      <c r="EK194" s="5">
        <f t="shared" si="250"/>
        <v>44459.509668449289</v>
      </c>
      <c r="EL194" s="5">
        <f t="shared" si="250"/>
        <v>45198.847715621778</v>
      </c>
      <c r="EM194" s="5">
        <f t="shared" si="250"/>
        <v>45955.343721028075</v>
      </c>
      <c r="EN194" s="5">
        <f t="shared" si="250"/>
        <v>46705.486709521683</v>
      </c>
      <c r="EO194" s="5">
        <f t="shared" si="250"/>
        <v>47436.482952437713</v>
      </c>
      <c r="EP194" s="9" t="s">
        <v>112</v>
      </c>
      <c r="EQ194" s="88">
        <f>M200</f>
        <v>0</v>
      </c>
      <c r="ER194" s="88">
        <f>Y200</f>
        <v>0</v>
      </c>
      <c r="ES194" s="88">
        <f>AK200</f>
        <v>0</v>
      </c>
      <c r="ET194" s="88">
        <f>AW200</f>
        <v>6.0468590087059501E-2</v>
      </c>
      <c r="EU194" s="88">
        <f>BI200</f>
        <v>5.730450636874513E-2</v>
      </c>
      <c r="EV194" s="88">
        <f>BU200</f>
        <v>5.76843637152476E-2</v>
      </c>
      <c r="EW194" s="88">
        <f>CG200</f>
        <v>5.4679233459413452E-2</v>
      </c>
      <c r="EX194" s="88">
        <f>CS200</f>
        <v>4.7602147332224773E-2</v>
      </c>
      <c r="EY194" s="88">
        <f>DE200</f>
        <v>4.3094164776884568E-2</v>
      </c>
      <c r="EZ194" s="88">
        <f>DQ200</f>
        <v>4.4321880586486256E-2</v>
      </c>
      <c r="FA194" s="88">
        <f>EC200</f>
        <v>3.9913698946006895E-2</v>
      </c>
      <c r="FB194" s="88">
        <f>EO200</f>
        <v>3.6391837956981164E-2</v>
      </c>
    </row>
    <row r="195" spans="1:161">
      <c r="A195" s="8" t="s">
        <v>113</v>
      </c>
      <c r="B195" s="9"/>
      <c r="N195" s="9"/>
      <c r="Z195" s="9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9" t="s">
        <v>114</v>
      </c>
      <c r="EQ195" s="88">
        <f>P200</f>
        <v>0</v>
      </c>
      <c r="ER195" s="88">
        <f>AB200</f>
        <v>0</v>
      </c>
      <c r="ES195" s="88">
        <f>AN200</f>
        <v>0</v>
      </c>
      <c r="ET195" s="88">
        <f>AZ200</f>
        <v>5.9660533255474539E-2</v>
      </c>
      <c r="EU195" s="88">
        <f>BL200</f>
        <v>5.691655653086352E-2</v>
      </c>
      <c r="EV195" s="88">
        <f>BX200</f>
        <v>5.8504543538279302E-2</v>
      </c>
      <c r="EW195" s="88">
        <f>CJ200</f>
        <v>5.2932819249267633E-2</v>
      </c>
      <c r="EX195" s="88">
        <f>CV200</f>
        <v>4.6405587116331387E-2</v>
      </c>
      <c r="EY195" s="88">
        <f>DH200</f>
        <v>4.3357968535044616E-2</v>
      </c>
      <c r="EZ195" s="88">
        <f>DT200</f>
        <v>4.3701420771028815E-2</v>
      </c>
      <c r="FA195" s="88">
        <f>EF200</f>
        <v>3.8545137880498688E-2</v>
      </c>
      <c r="FB195"/>
    </row>
    <row r="196" spans="1:161">
      <c r="A196" s="9" t="s">
        <v>115</v>
      </c>
      <c r="B196" s="9"/>
      <c r="N196" s="9"/>
      <c r="Z196" s="9"/>
      <c r="AS196"/>
      <c r="AT196" s="87">
        <f t="shared" ref="AT196:BH196" si="251">IF(AT184=0,0,+AT194/AT184)</f>
        <v>1.8126098611314624E-2</v>
      </c>
      <c r="AU196" s="87">
        <f t="shared" si="251"/>
        <v>1.7154883192002368E-2</v>
      </c>
      <c r="AV196" s="87">
        <f t="shared" si="251"/>
        <v>1.6772791493989189E-2</v>
      </c>
      <c r="AW196" s="87">
        <f t="shared" si="251"/>
        <v>1.8232745745098665E-2</v>
      </c>
      <c r="AX196" s="87">
        <f t="shared" si="251"/>
        <v>1.7318977840511684E-2</v>
      </c>
      <c r="AY196" s="87">
        <f t="shared" si="251"/>
        <v>1.6647244882039596E-2</v>
      </c>
      <c r="AZ196" s="87">
        <f t="shared" si="251"/>
        <v>1.5824011027735809E-2</v>
      </c>
      <c r="BA196" s="87">
        <f t="shared" si="251"/>
        <v>1.5347721931744787E-2</v>
      </c>
      <c r="BB196" s="87">
        <f t="shared" si="251"/>
        <v>1.50335047441186E-2</v>
      </c>
      <c r="BC196" s="87">
        <f t="shared" si="251"/>
        <v>1.4671232328330655E-2</v>
      </c>
      <c r="BD196" s="87">
        <f t="shared" si="251"/>
        <v>1.4739235153387917E-2</v>
      </c>
      <c r="BE196" s="87">
        <f t="shared" si="251"/>
        <v>1.4820118246828901E-2</v>
      </c>
      <c r="BF196" s="87">
        <f t="shared" si="251"/>
        <v>1.481701570908407E-2</v>
      </c>
      <c r="BG196" s="87">
        <f t="shared" si="251"/>
        <v>1.4823909988845207E-2</v>
      </c>
      <c r="BH196" s="87">
        <f t="shared" si="251"/>
        <v>1.4546457608656062E-2</v>
      </c>
      <c r="BI196" s="87">
        <f>IF(BI184=0,0,+BI194/BI184)</f>
        <v>1.2660671484754266E-2</v>
      </c>
      <c r="BJ196" s="87">
        <f t="shared" ref="BJ196:DU196" si="252">IF(BJ184=0,0,+BJ194/BJ184)</f>
        <v>1.2033161715190274E-2</v>
      </c>
      <c r="BK196" s="87">
        <f t="shared" si="252"/>
        <v>1.1477764828175578E-2</v>
      </c>
      <c r="BL196" s="87">
        <f t="shared" si="252"/>
        <v>1.1020424292519888E-2</v>
      </c>
      <c r="BM196" s="87">
        <f t="shared" si="252"/>
        <v>1.0514458266861615E-2</v>
      </c>
      <c r="BN196" s="87">
        <f t="shared" si="252"/>
        <v>1.0266790273325574E-2</v>
      </c>
      <c r="BO196" s="87">
        <f t="shared" si="252"/>
        <v>1.0605247601980096E-2</v>
      </c>
      <c r="BP196" s="87">
        <f t="shared" si="252"/>
        <v>1.059518422165503E-2</v>
      </c>
      <c r="BQ196" s="87">
        <f t="shared" si="252"/>
        <v>1.0586012007702589E-2</v>
      </c>
      <c r="BR196" s="87">
        <f t="shared" si="252"/>
        <v>1.0727226123597364E-2</v>
      </c>
      <c r="BS196" s="87">
        <f t="shared" si="252"/>
        <v>1.0974129007263869E-2</v>
      </c>
      <c r="BT196" s="87">
        <f t="shared" si="252"/>
        <v>1.1348255330313698E-2</v>
      </c>
      <c r="BU196" s="87">
        <f t="shared" si="252"/>
        <v>1.1808163074380103E-2</v>
      </c>
      <c r="BV196" s="87">
        <f t="shared" si="252"/>
        <v>1.2851315816488684E-2</v>
      </c>
      <c r="BW196" s="87">
        <f t="shared" si="252"/>
        <v>1.4067711823213567E-2</v>
      </c>
      <c r="BX196" s="87">
        <f t="shared" si="252"/>
        <v>1.4927904956557566E-2</v>
      </c>
      <c r="BY196" s="87">
        <f t="shared" si="252"/>
        <v>1.6107432014675158E-2</v>
      </c>
      <c r="BZ196" s="87">
        <f t="shared" si="252"/>
        <v>1.6386660027864517E-2</v>
      </c>
      <c r="CA196" s="87">
        <f t="shared" si="252"/>
        <v>1.5323314562366994E-2</v>
      </c>
      <c r="CB196" s="87">
        <f t="shared" si="252"/>
        <v>1.515768102407653E-2</v>
      </c>
      <c r="CC196" s="87">
        <f t="shared" si="252"/>
        <v>1.4807119062769894E-2</v>
      </c>
      <c r="CD196" s="87">
        <f t="shared" si="252"/>
        <v>1.4048508516622307E-2</v>
      </c>
      <c r="CE196" s="87">
        <f t="shared" si="252"/>
        <v>1.3262333288924184E-2</v>
      </c>
      <c r="CF196" s="87">
        <f>IF(CF184=0,0,+CF194/CF184)</f>
        <v>1.2483195027458947E-2</v>
      </c>
      <c r="CG196" s="87">
        <f t="shared" si="252"/>
        <v>1.1863129292830281E-2</v>
      </c>
      <c r="CH196" s="87">
        <f t="shared" si="252"/>
        <v>1.1335271764746696E-2</v>
      </c>
      <c r="CI196" s="87">
        <f t="shared" si="252"/>
        <v>1.075432309861165E-2</v>
      </c>
      <c r="CJ196" s="87">
        <f t="shared" si="252"/>
        <v>1.0365878924383311E-2</v>
      </c>
      <c r="CK196" s="87">
        <f t="shared" si="252"/>
        <v>9.8454625597277912E-3</v>
      </c>
      <c r="CL196" s="87">
        <f>IF(CL184=0,0,+CL194/CL184)</f>
        <v>9.4300720778860356E-3</v>
      </c>
      <c r="CM196" s="87">
        <f t="shared" si="252"/>
        <v>9.0435007832110805E-3</v>
      </c>
      <c r="CN196" s="87">
        <f t="shared" si="252"/>
        <v>8.628989738223649E-3</v>
      </c>
      <c r="CO196" s="87">
        <f t="shared" si="252"/>
        <v>8.3015448113248156E-3</v>
      </c>
      <c r="CP196" s="87">
        <f t="shared" si="252"/>
        <v>8.0151517838161351E-3</v>
      </c>
      <c r="CQ196" s="87">
        <f t="shared" si="252"/>
        <v>7.7552954584300992E-3</v>
      </c>
      <c r="CR196" s="87">
        <f t="shared" si="252"/>
        <v>7.5344401146049296E-3</v>
      </c>
      <c r="CS196" s="87">
        <f t="shared" si="252"/>
        <v>7.341861195122007E-3</v>
      </c>
      <c r="CT196" s="87">
        <f t="shared" si="252"/>
        <v>7.200147783517105E-3</v>
      </c>
      <c r="CU196" s="87">
        <f t="shared" si="252"/>
        <v>7.0758311997908803E-3</v>
      </c>
      <c r="CV196" s="87">
        <f t="shared" si="252"/>
        <v>6.9726837461902809E-3</v>
      </c>
      <c r="CW196" s="87">
        <f t="shared" si="252"/>
        <v>6.8816967999172892E-3</v>
      </c>
      <c r="CX196" s="87">
        <f t="shared" si="252"/>
        <v>6.7826832530994609E-3</v>
      </c>
      <c r="CY196" s="87">
        <f t="shared" si="252"/>
        <v>6.7044149232172471E-3</v>
      </c>
      <c r="CZ196" s="87">
        <f t="shared" si="252"/>
        <v>6.6257423350696478E-3</v>
      </c>
      <c r="DA196" s="87">
        <f t="shared" si="252"/>
        <v>6.5532164892907318E-3</v>
      </c>
      <c r="DB196" s="87">
        <f t="shared" si="252"/>
        <v>6.4775080338645612E-3</v>
      </c>
      <c r="DC196" s="87">
        <f t="shared" si="252"/>
        <v>6.4110740388192569E-3</v>
      </c>
      <c r="DD196" s="87">
        <f t="shared" si="252"/>
        <v>6.3459641512302973E-3</v>
      </c>
      <c r="DE196" s="87">
        <f t="shared" si="252"/>
        <v>6.2790979010984458E-3</v>
      </c>
      <c r="DF196" s="87">
        <f t="shared" si="252"/>
        <v>7.8557581855436473E-3</v>
      </c>
      <c r="DG196" s="87">
        <f t="shared" si="252"/>
        <v>9.4232502192727208E-3</v>
      </c>
      <c r="DH196" s="87">
        <f t="shared" si="252"/>
        <v>1.1045482015429842E-2</v>
      </c>
      <c r="DI196" s="87">
        <f t="shared" si="252"/>
        <v>1.2590600297074978E-2</v>
      </c>
      <c r="DJ196" s="87">
        <f t="shared" si="252"/>
        <v>1.3806429763091557E-2</v>
      </c>
      <c r="DK196" s="87">
        <f t="shared" si="252"/>
        <v>1.501460152748884E-2</v>
      </c>
      <c r="DL196" s="87">
        <f t="shared" si="252"/>
        <v>1.6000383286773542E-2</v>
      </c>
      <c r="DM196" s="87">
        <f t="shared" si="252"/>
        <v>1.7052948311064537E-2</v>
      </c>
      <c r="DN196" s="87">
        <f t="shared" si="252"/>
        <v>1.8130041994741372E-2</v>
      </c>
      <c r="DO196" s="87">
        <f t="shared" si="252"/>
        <v>1.9304098282538665E-2</v>
      </c>
      <c r="DP196" s="87">
        <f t="shared" si="252"/>
        <v>2.0497251943305393E-2</v>
      </c>
      <c r="DQ196" s="87">
        <f t="shared" si="252"/>
        <v>2.1622322680444436E-2</v>
      </c>
      <c r="DR196" s="87">
        <f t="shared" si="252"/>
        <v>2.1592455599359631E-2</v>
      </c>
      <c r="DS196" s="87">
        <f t="shared" si="252"/>
        <v>2.1549890210872939E-2</v>
      </c>
      <c r="DT196" s="87">
        <f t="shared" si="252"/>
        <v>2.1524288715220986E-2</v>
      </c>
      <c r="DU196" s="87">
        <f t="shared" si="252"/>
        <v>2.1500004372481077E-2</v>
      </c>
      <c r="DV196" s="87">
        <f t="shared" ref="DV196:EO196" si="253">IF(DV184=0,0,+DV194/DV184)</f>
        <v>2.1435782347505594E-2</v>
      </c>
      <c r="DW196" s="87">
        <f t="shared" si="253"/>
        <v>2.1413406616400926E-2</v>
      </c>
      <c r="DX196" s="87">
        <f t="shared" si="253"/>
        <v>2.1379399246841763E-2</v>
      </c>
      <c r="DY196" s="87">
        <f t="shared" si="253"/>
        <v>2.1359616274481415E-2</v>
      </c>
      <c r="DZ196" s="87">
        <f t="shared" si="253"/>
        <v>2.1327261892601829E-2</v>
      </c>
      <c r="EA196" s="87">
        <f t="shared" si="253"/>
        <v>2.1308720061490993E-2</v>
      </c>
      <c r="EB196" s="87">
        <f t="shared" si="253"/>
        <v>2.1290613067097244E-2</v>
      </c>
      <c r="EC196" s="87">
        <f t="shared" si="253"/>
        <v>2.1259554067354785E-2</v>
      </c>
      <c r="ED196" s="87">
        <f t="shared" si="253"/>
        <v>2.1242120920655399E-2</v>
      </c>
      <c r="EE196" s="87">
        <f t="shared" si="253"/>
        <v>2.1212613327208561E-2</v>
      </c>
      <c r="EF196" s="87">
        <f t="shared" si="253"/>
        <v>2.1196761474395819E-2</v>
      </c>
      <c r="EG196" s="87">
        <f t="shared" si="253"/>
        <v>2.1181411244375781E-2</v>
      </c>
      <c r="EH196" s="87">
        <f t="shared" si="253"/>
        <v>2.112941890346753E-2</v>
      </c>
      <c r="EI196" s="87">
        <f t="shared" si="253"/>
        <v>2.1115970246274953E-2</v>
      </c>
      <c r="EJ196" s="87">
        <f t="shared" si="253"/>
        <v>2.1090706745624289E-2</v>
      </c>
      <c r="EK196" s="87">
        <f t="shared" si="253"/>
        <v>2.1078143118538489E-2</v>
      </c>
      <c r="EL196" s="87">
        <f t="shared" si="253"/>
        <v>2.1054536400843749E-2</v>
      </c>
      <c r="EM196" s="87">
        <f t="shared" si="253"/>
        <v>2.1043133715350298E-2</v>
      </c>
      <c r="EN196" s="87">
        <f t="shared" si="253"/>
        <v>2.1032203137879058E-2</v>
      </c>
      <c r="EO196" s="87">
        <f t="shared" si="253"/>
        <v>2.1010764040851122E-2</v>
      </c>
      <c r="EP196" s="9"/>
      <c r="EQ196"/>
      <c r="ER196"/>
      <c r="ES196"/>
      <c r="ET196"/>
      <c r="EU196"/>
      <c r="EV196"/>
      <c r="EW196"/>
      <c r="EX196"/>
      <c r="EY196"/>
      <c r="EZ196"/>
      <c r="FA196"/>
      <c r="FB196"/>
      <c r="FC196" s="9"/>
      <c r="FD196" s="9"/>
      <c r="FE196" s="9"/>
    </row>
    <row r="197" spans="1:161">
      <c r="A197" s="8"/>
      <c r="B197" s="9"/>
      <c r="N197" s="9"/>
      <c r="Z197" s="9"/>
      <c r="AS197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9"/>
      <c r="EQ197" s="9"/>
      <c r="ER197" s="9"/>
      <c r="FB197" s="87"/>
    </row>
    <row r="198" spans="1:161">
      <c r="A198" s="8" t="s">
        <v>116</v>
      </c>
      <c r="B198" s="9"/>
      <c r="N198" s="9"/>
      <c r="Z198" s="9"/>
      <c r="AL198" s="8"/>
      <c r="AM198" s="8"/>
      <c r="AN198" s="8"/>
      <c r="AO198" s="8"/>
      <c r="AP198" s="8"/>
      <c r="AQ198" s="8"/>
      <c r="AR198" s="8"/>
      <c r="AS198"/>
      <c r="AT198" s="98">
        <f t="shared" ref="AT198:DE198" si="254">(AT180*AT177+AT196*AT184)/(AT177+AT184)</f>
        <v>6.1431243136379349E-2</v>
      </c>
      <c r="AU198" s="98">
        <f t="shared" si="254"/>
        <v>6.1008364514188569E-2</v>
      </c>
      <c r="AV198" s="98">
        <f t="shared" si="254"/>
        <v>6.0844633021661779E-2</v>
      </c>
      <c r="AW198" s="98">
        <f t="shared" si="254"/>
        <v>6.0468590087059501E-2</v>
      </c>
      <c r="AX198" s="98">
        <f t="shared" si="254"/>
        <v>5.9823341527542997E-2</v>
      </c>
      <c r="AY198" s="98">
        <f t="shared" si="254"/>
        <v>5.9213080251292204E-2</v>
      </c>
      <c r="AZ198" s="98">
        <f t="shared" si="254"/>
        <v>5.8560533255474542E-2</v>
      </c>
      <c r="BA198" s="98">
        <f t="shared" si="254"/>
        <v>5.8085456019318284E-2</v>
      </c>
      <c r="BB198" s="98">
        <f t="shared" si="254"/>
        <v>5.7856104083379593E-2</v>
      </c>
      <c r="BC198" s="98">
        <f t="shared" si="254"/>
        <v>5.7588763415466981E-2</v>
      </c>
      <c r="BD198" s="98">
        <f t="shared" si="254"/>
        <v>5.7609563013151364E-2</v>
      </c>
      <c r="BE198" s="98">
        <f t="shared" si="254"/>
        <v>5.7649730381714767E-2</v>
      </c>
      <c r="BF198" s="98">
        <f t="shared" si="254"/>
        <v>5.7633275163805106E-2</v>
      </c>
      <c r="BG198" s="98">
        <f t="shared" si="254"/>
        <v>5.7630736788668924E-2</v>
      </c>
      <c r="BH198" s="98">
        <f t="shared" si="254"/>
        <v>5.7456492807568274E-2</v>
      </c>
      <c r="BI198" s="98">
        <f t="shared" si="254"/>
        <v>5.730450636874513E-2</v>
      </c>
      <c r="BJ198" s="98">
        <f t="shared" si="254"/>
        <v>5.7125531125936602E-2</v>
      </c>
      <c r="BK198" s="98">
        <f t="shared" si="254"/>
        <v>5.6987732444914285E-2</v>
      </c>
      <c r="BL198" s="98">
        <f t="shared" si="254"/>
        <v>5.691655653086352E-2</v>
      </c>
      <c r="BM198" s="98">
        <f t="shared" si="254"/>
        <v>5.658235534905387E-2</v>
      </c>
      <c r="BN198" s="98">
        <f t="shared" si="254"/>
        <v>5.6451270284895883E-2</v>
      </c>
      <c r="BO198" s="98">
        <f t="shared" si="254"/>
        <v>5.6781398073157678E-2</v>
      </c>
      <c r="BP198" s="98">
        <f t="shared" si="254"/>
        <v>5.6822039321933311E-2</v>
      </c>
      <c r="BQ198" s="98">
        <f t="shared" si="254"/>
        <v>5.6852066227178401E-2</v>
      </c>
      <c r="BR198" s="98">
        <f t="shared" si="254"/>
        <v>5.6989107783930085E-2</v>
      </c>
      <c r="BS198" s="98">
        <f t="shared" si="254"/>
        <v>5.7199249472608633E-2</v>
      </c>
      <c r="BT198" s="98">
        <f t="shared" si="254"/>
        <v>5.7438086443908055E-2</v>
      </c>
      <c r="BU198" s="98">
        <f t="shared" si="254"/>
        <v>5.76843637152476E-2</v>
      </c>
      <c r="BV198" s="98">
        <f t="shared" si="254"/>
        <v>5.8183238658077396E-2</v>
      </c>
      <c r="BW198" s="98">
        <f t="shared" si="254"/>
        <v>5.8473870136247115E-2</v>
      </c>
      <c r="BX198" s="98">
        <f t="shared" si="254"/>
        <v>5.8504543538279302E-2</v>
      </c>
      <c r="BY198" s="98">
        <f t="shared" si="254"/>
        <v>5.8558488114347336E-2</v>
      </c>
      <c r="BZ198" s="98">
        <f t="shared" si="254"/>
        <v>5.8376669209719297E-2</v>
      </c>
      <c r="CA198" s="98">
        <f t="shared" si="254"/>
        <v>5.7795542723802204E-2</v>
      </c>
      <c r="CB198" s="98">
        <f t="shared" si="254"/>
        <v>5.7451837969798837E-2</v>
      </c>
      <c r="CC198" s="98">
        <f t="shared" si="254"/>
        <v>5.707579775996529E-2</v>
      </c>
      <c r="CD198" s="98">
        <f t="shared" si="254"/>
        <v>5.6536530585140132E-2</v>
      </c>
      <c r="CE198" s="98">
        <f t="shared" si="254"/>
        <v>5.5936335291195766E-2</v>
      </c>
      <c r="CF198" s="98">
        <f t="shared" si="254"/>
        <v>5.5302048156606901E-2</v>
      </c>
      <c r="CG198" s="98">
        <f t="shared" si="254"/>
        <v>5.4679233459413452E-2</v>
      </c>
      <c r="CH198" s="98">
        <f t="shared" si="254"/>
        <v>5.3967257196542349E-2</v>
      </c>
      <c r="CI198" s="98">
        <f t="shared" si="254"/>
        <v>5.3321251984310057E-2</v>
      </c>
      <c r="CJ198" s="98">
        <f t="shared" si="254"/>
        <v>5.2932819249267633E-2</v>
      </c>
      <c r="CK198" s="98">
        <f t="shared" si="254"/>
        <v>5.2385775299806529E-2</v>
      </c>
      <c r="CL198" s="98">
        <f t="shared" si="254"/>
        <v>5.1822634161116043E-2</v>
      </c>
      <c r="CM198" s="98">
        <f t="shared" si="254"/>
        <v>5.1270823808198564E-2</v>
      </c>
      <c r="CN198" s="98">
        <f t="shared" si="254"/>
        <v>5.0671184156691314E-2</v>
      </c>
      <c r="CO198" s="98">
        <f t="shared" si="254"/>
        <v>5.0040541690747953E-2</v>
      </c>
      <c r="CP198" s="98">
        <f t="shared" si="254"/>
        <v>4.9424681053683459E-2</v>
      </c>
      <c r="CQ198" s="98">
        <f t="shared" si="254"/>
        <v>4.876928654799717E-2</v>
      </c>
      <c r="CR198" s="98">
        <f t="shared" si="254"/>
        <v>4.8146751786228403E-2</v>
      </c>
      <c r="CS198" s="98">
        <f>(CS180*CS177+CS196*CS184)/(CS177+CS184)</f>
        <v>4.7602147332224773E-2</v>
      </c>
      <c r="CT198" s="98">
        <f t="shared" si="254"/>
        <v>4.7163060122386878E-2</v>
      </c>
      <c r="CU198" s="98">
        <f t="shared" si="254"/>
        <v>4.6767703559332081E-2</v>
      </c>
      <c r="CV198" s="98">
        <f t="shared" si="254"/>
        <v>4.6405587116331387E-2</v>
      </c>
      <c r="CW198" s="98">
        <f t="shared" si="254"/>
        <v>4.6069178668118833E-2</v>
      </c>
      <c r="CX198" s="98">
        <f t="shared" si="254"/>
        <v>4.5744341310733613E-2</v>
      </c>
      <c r="CY198" s="98">
        <f t="shared" si="254"/>
        <v>4.5424941614233973E-2</v>
      </c>
      <c r="CZ198" s="98">
        <f t="shared" si="254"/>
        <v>4.5104951704710745E-2</v>
      </c>
      <c r="DA198" s="98">
        <f>(DA180*DA177+DA196*DA184)/(DA177+DA184)</f>
        <v>4.4781468464413596E-2</v>
      </c>
      <c r="DB198" s="98">
        <f t="shared" si="254"/>
        <v>4.434903523721051E-2</v>
      </c>
      <c r="DC198" s="98">
        <f t="shared" si="254"/>
        <v>4.3935238309900114E-2</v>
      </c>
      <c r="DD198" s="98">
        <f t="shared" si="254"/>
        <v>4.3516028390794596E-2</v>
      </c>
      <c r="DE198" s="98">
        <f t="shared" si="254"/>
        <v>4.3094164776884568E-2</v>
      </c>
      <c r="DF198" s="98">
        <f t="shared" ref="DF198:EO198" si="255">(DF180*DF177+DF196*DF184)/(DF177+DF184)</f>
        <v>4.316360200962318E-2</v>
      </c>
      <c r="DG198" s="98">
        <f t="shared" si="255"/>
        <v>4.3243225676879993E-2</v>
      </c>
      <c r="DH198" s="98">
        <f t="shared" si="255"/>
        <v>4.3357968535044616E-2</v>
      </c>
      <c r="DI198" s="98">
        <f t="shared" si="255"/>
        <v>4.3474271819372377E-2</v>
      </c>
      <c r="DJ198" s="98">
        <f t="shared" si="255"/>
        <v>4.3511837954718045E-2</v>
      </c>
      <c r="DK198" s="98">
        <f t="shared" si="255"/>
        <v>4.3570367530328245E-2</v>
      </c>
      <c r="DL198" s="98">
        <f t="shared" si="255"/>
        <v>4.3578923257904946E-2</v>
      </c>
      <c r="DM198" s="98">
        <f t="shared" si="255"/>
        <v>4.3631035090109883E-2</v>
      </c>
      <c r="DN198" s="98">
        <f t="shared" si="255"/>
        <v>4.3706450374410136E-2</v>
      </c>
      <c r="DO198" s="98">
        <f t="shared" si="255"/>
        <v>4.3908028183999838E-2</v>
      </c>
      <c r="DP198" s="98">
        <f t="shared" si="255"/>
        <v>4.4124187111788893E-2</v>
      </c>
      <c r="DQ198" s="98">
        <f t="shared" si="255"/>
        <v>4.4321880586486256E-2</v>
      </c>
      <c r="DR198" s="98">
        <f t="shared" si="255"/>
        <v>4.4107532692038078E-2</v>
      </c>
      <c r="DS198" s="98">
        <f t="shared" si="255"/>
        <v>4.3898007954478589E-2</v>
      </c>
      <c r="DT198" s="98">
        <f t="shared" si="255"/>
        <v>4.3701420771028815E-2</v>
      </c>
      <c r="DU198" s="98">
        <f t="shared" si="255"/>
        <v>4.3509827190918275E-2</v>
      </c>
      <c r="DV198" s="98">
        <f t="shared" si="255"/>
        <v>4.3305840243398744E-2</v>
      </c>
      <c r="DW198" s="98">
        <f t="shared" si="255"/>
        <v>4.2793967122273562E-2</v>
      </c>
      <c r="DX198" s="98">
        <f t="shared" si="255"/>
        <v>4.2297326699124185E-2</v>
      </c>
      <c r="DY198" s="98">
        <f t="shared" si="255"/>
        <v>4.1812936531545372E-2</v>
      </c>
      <c r="DZ198" s="98">
        <f t="shared" si="255"/>
        <v>4.1328084402516695E-2</v>
      </c>
      <c r="EA198" s="98">
        <f t="shared" si="255"/>
        <v>4.0854383819918128E-2</v>
      </c>
      <c r="EB198" s="98">
        <f t="shared" si="255"/>
        <v>4.0385762307328744E-2</v>
      </c>
      <c r="EC198" s="98">
        <f t="shared" si="255"/>
        <v>3.9913698946006895E-2</v>
      </c>
      <c r="ED198" s="98">
        <f t="shared" si="255"/>
        <v>3.9451385937536915E-2</v>
      </c>
      <c r="EE198" s="98">
        <f t="shared" si="255"/>
        <v>3.8991768254020523E-2</v>
      </c>
      <c r="EF198" s="98">
        <f t="shared" si="255"/>
        <v>3.8545137880498688E-2</v>
      </c>
      <c r="EG198" s="98">
        <f t="shared" si="255"/>
        <v>3.8105032398830049E-2</v>
      </c>
      <c r="EH198" s="98">
        <f t="shared" si="255"/>
        <v>3.7653746947057747E-2</v>
      </c>
      <c r="EI198" s="98">
        <f t="shared" si="255"/>
        <v>3.7229494376783835E-2</v>
      </c>
      <c r="EJ198" s="98">
        <f t="shared" si="255"/>
        <v>3.7089241219169129E-2</v>
      </c>
      <c r="EK198" s="98">
        <f t="shared" si="255"/>
        <v>3.6946311809885876E-2</v>
      </c>
      <c r="EL198" s="98">
        <f t="shared" si="255"/>
        <v>3.6800336955699113E-2</v>
      </c>
      <c r="EM198" s="98">
        <f t="shared" si="255"/>
        <v>3.666331966879894E-2</v>
      </c>
      <c r="EN198" s="98">
        <f t="shared" si="255"/>
        <v>3.652955333327005E-2</v>
      </c>
      <c r="EO198" s="98">
        <f t="shared" si="255"/>
        <v>3.6391837956981164E-2</v>
      </c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</row>
    <row r="199" spans="1:161">
      <c r="A199" s="8"/>
      <c r="B199" s="9"/>
      <c r="N199" s="9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/>
      <c r="AT199" s="99"/>
      <c r="AU199" s="99"/>
      <c r="AV199" s="99"/>
      <c r="AW199" s="99"/>
      <c r="AX199" s="99"/>
      <c r="AY199" s="99"/>
      <c r="AZ199" s="99">
        <f>+AZ198+0.0011</f>
        <v>5.9660533255474539E-2</v>
      </c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99"/>
      <c r="BV199" s="99"/>
      <c r="BW199" s="99"/>
      <c r="BX199" s="99"/>
      <c r="BY199" s="99"/>
      <c r="BZ199" s="99"/>
      <c r="CA199" s="99"/>
      <c r="CB199" s="99"/>
      <c r="CC199" s="99"/>
      <c r="CD199" s="99"/>
      <c r="CE199" s="99"/>
      <c r="CF199" s="99"/>
      <c r="CG199" s="99"/>
      <c r="CH199" s="99"/>
      <c r="CI199" s="99"/>
      <c r="CJ199" s="99"/>
      <c r="CK199" s="99"/>
      <c r="CL199" s="99"/>
      <c r="CM199" s="99"/>
      <c r="CN199" s="99"/>
      <c r="CO199" s="99"/>
      <c r="CP199" s="99"/>
      <c r="CQ199" s="99"/>
      <c r="CR199" s="99"/>
      <c r="CS199" s="99"/>
      <c r="CT199" s="99"/>
      <c r="CU199" s="99"/>
      <c r="CV199" s="99"/>
      <c r="CW199" s="99"/>
      <c r="CX199" s="99"/>
      <c r="CY199" s="99"/>
      <c r="CZ199" s="99"/>
      <c r="DA199" s="99"/>
      <c r="DB199" s="99"/>
      <c r="DC199" s="99"/>
      <c r="DD199" s="99"/>
      <c r="DE199" s="99"/>
      <c r="DF199" s="99"/>
      <c r="DG199" s="99"/>
      <c r="DH199" s="99"/>
      <c r="DI199" s="99"/>
      <c r="DJ199" s="99"/>
      <c r="DK199" s="99"/>
      <c r="DL199" s="99"/>
      <c r="DM199" s="99"/>
      <c r="DN199" s="99"/>
      <c r="DO199" s="99"/>
      <c r="DP199" s="99"/>
      <c r="DQ199" s="99"/>
      <c r="DR199" s="99"/>
      <c r="DS199" s="99"/>
      <c r="DT199" s="99"/>
      <c r="DU199" s="99"/>
      <c r="DV199" s="99"/>
      <c r="DW199" s="99"/>
      <c r="DX199" s="99"/>
      <c r="DY199" s="99"/>
      <c r="DZ199" s="99"/>
      <c r="EA199" s="99"/>
      <c r="EB199" s="99"/>
      <c r="EC199" s="99"/>
      <c r="ED199" s="99"/>
      <c r="EE199" s="99"/>
      <c r="EF199" s="99"/>
      <c r="EG199" s="99"/>
      <c r="EH199" s="99"/>
      <c r="EI199" s="99"/>
      <c r="EJ199" s="99"/>
      <c r="EK199" s="99"/>
      <c r="EL199" s="99"/>
      <c r="EM199" s="99"/>
      <c r="EN199" s="99"/>
      <c r="EO199" s="99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</row>
    <row r="200" spans="1:161"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/>
      <c r="AT200" s="87">
        <f t="shared" ref="AT200:AY200" si="256">IF(AT199,AT199,AT198)</f>
        <v>6.1431243136379349E-2</v>
      </c>
      <c r="AU200" s="87">
        <f t="shared" si="256"/>
        <v>6.1008364514188569E-2</v>
      </c>
      <c r="AV200" s="87">
        <f t="shared" si="256"/>
        <v>6.0844633021661779E-2</v>
      </c>
      <c r="AW200" s="87">
        <f t="shared" si="256"/>
        <v>6.0468590087059501E-2</v>
      </c>
      <c r="AX200" s="87">
        <f t="shared" si="256"/>
        <v>5.9823341527542997E-2</v>
      </c>
      <c r="AY200" s="87">
        <f t="shared" si="256"/>
        <v>5.9213080251292204E-2</v>
      </c>
      <c r="AZ200" s="87">
        <f>IF(AZ199,AZ199,AZ198)</f>
        <v>5.9660533255474539E-2</v>
      </c>
      <c r="BA200" s="87">
        <f t="shared" ref="BA200:DL200" si="257">IF(BA199,BA199,BA198)</f>
        <v>5.8085456019318284E-2</v>
      </c>
      <c r="BB200" s="87">
        <f t="shared" si="257"/>
        <v>5.7856104083379593E-2</v>
      </c>
      <c r="BC200" s="87">
        <f t="shared" si="257"/>
        <v>5.7588763415466981E-2</v>
      </c>
      <c r="BD200" s="87">
        <f t="shared" si="257"/>
        <v>5.7609563013151364E-2</v>
      </c>
      <c r="BE200" s="87">
        <f t="shared" si="257"/>
        <v>5.7649730381714767E-2</v>
      </c>
      <c r="BF200" s="87">
        <f t="shared" si="257"/>
        <v>5.7633275163805106E-2</v>
      </c>
      <c r="BG200" s="87">
        <f t="shared" si="257"/>
        <v>5.7630736788668924E-2</v>
      </c>
      <c r="BH200" s="87">
        <f t="shared" si="257"/>
        <v>5.7456492807568274E-2</v>
      </c>
      <c r="BI200" s="87">
        <f t="shared" si="257"/>
        <v>5.730450636874513E-2</v>
      </c>
      <c r="BJ200" s="87">
        <f t="shared" si="257"/>
        <v>5.7125531125936602E-2</v>
      </c>
      <c r="BK200" s="87">
        <f t="shared" si="257"/>
        <v>5.6987732444914285E-2</v>
      </c>
      <c r="BL200" s="87">
        <f t="shared" si="257"/>
        <v>5.691655653086352E-2</v>
      </c>
      <c r="BM200" s="87">
        <f t="shared" si="257"/>
        <v>5.658235534905387E-2</v>
      </c>
      <c r="BN200" s="87">
        <f t="shared" si="257"/>
        <v>5.6451270284895883E-2</v>
      </c>
      <c r="BO200" s="87">
        <f t="shared" si="257"/>
        <v>5.6781398073157678E-2</v>
      </c>
      <c r="BP200" s="87">
        <f t="shared" si="257"/>
        <v>5.6822039321933311E-2</v>
      </c>
      <c r="BQ200" s="87">
        <f t="shared" si="257"/>
        <v>5.6852066227178401E-2</v>
      </c>
      <c r="BR200" s="87">
        <f t="shared" si="257"/>
        <v>5.6989107783930085E-2</v>
      </c>
      <c r="BS200" s="87">
        <f t="shared" si="257"/>
        <v>5.7199249472608633E-2</v>
      </c>
      <c r="BT200" s="87">
        <f t="shared" si="257"/>
        <v>5.7438086443908055E-2</v>
      </c>
      <c r="BU200" s="87">
        <f t="shared" si="257"/>
        <v>5.76843637152476E-2</v>
      </c>
      <c r="BV200" s="87">
        <f t="shared" si="257"/>
        <v>5.8183238658077396E-2</v>
      </c>
      <c r="BW200" s="87">
        <f t="shared" si="257"/>
        <v>5.8473870136247115E-2</v>
      </c>
      <c r="BX200" s="87">
        <f t="shared" si="257"/>
        <v>5.8504543538279302E-2</v>
      </c>
      <c r="BY200" s="87">
        <f t="shared" si="257"/>
        <v>5.8558488114347336E-2</v>
      </c>
      <c r="BZ200" s="87">
        <f t="shared" si="257"/>
        <v>5.8376669209719297E-2</v>
      </c>
      <c r="CA200" s="87">
        <f t="shared" si="257"/>
        <v>5.7795542723802204E-2</v>
      </c>
      <c r="CB200" s="87">
        <f t="shared" si="257"/>
        <v>5.7451837969798837E-2</v>
      </c>
      <c r="CC200" s="87">
        <f t="shared" si="257"/>
        <v>5.707579775996529E-2</v>
      </c>
      <c r="CD200" s="87">
        <f t="shared" si="257"/>
        <v>5.6536530585140132E-2</v>
      </c>
      <c r="CE200" s="87">
        <f t="shared" si="257"/>
        <v>5.5936335291195766E-2</v>
      </c>
      <c r="CF200" s="87">
        <f t="shared" si="257"/>
        <v>5.5302048156606901E-2</v>
      </c>
      <c r="CG200" s="87">
        <f t="shared" si="257"/>
        <v>5.4679233459413452E-2</v>
      </c>
      <c r="CH200" s="87">
        <f t="shared" si="257"/>
        <v>5.3967257196542349E-2</v>
      </c>
      <c r="CI200" s="87">
        <f t="shared" si="257"/>
        <v>5.3321251984310057E-2</v>
      </c>
      <c r="CJ200" s="87">
        <f t="shared" si="257"/>
        <v>5.2932819249267633E-2</v>
      </c>
      <c r="CK200" s="87">
        <f t="shared" si="257"/>
        <v>5.2385775299806529E-2</v>
      </c>
      <c r="CL200" s="87">
        <f t="shared" si="257"/>
        <v>5.1822634161116043E-2</v>
      </c>
      <c r="CM200" s="87">
        <f t="shared" si="257"/>
        <v>5.1270823808198564E-2</v>
      </c>
      <c r="CN200" s="87">
        <f t="shared" si="257"/>
        <v>5.0671184156691314E-2</v>
      </c>
      <c r="CO200" s="87">
        <f t="shared" si="257"/>
        <v>5.0040541690747953E-2</v>
      </c>
      <c r="CP200" s="87">
        <f t="shared" si="257"/>
        <v>4.9424681053683459E-2</v>
      </c>
      <c r="CQ200" s="87">
        <f t="shared" si="257"/>
        <v>4.876928654799717E-2</v>
      </c>
      <c r="CR200" s="87">
        <f t="shared" si="257"/>
        <v>4.8146751786228403E-2</v>
      </c>
      <c r="CS200" s="87">
        <f>IF(CS199,CS199,CS198)</f>
        <v>4.7602147332224773E-2</v>
      </c>
      <c r="CT200" s="87">
        <f t="shared" si="257"/>
        <v>4.7163060122386878E-2</v>
      </c>
      <c r="CU200" s="87">
        <f t="shared" si="257"/>
        <v>4.6767703559332081E-2</v>
      </c>
      <c r="CV200" s="87">
        <f t="shared" si="257"/>
        <v>4.6405587116331387E-2</v>
      </c>
      <c r="CW200" s="87">
        <f t="shared" si="257"/>
        <v>4.6069178668118833E-2</v>
      </c>
      <c r="CX200" s="87">
        <f t="shared" si="257"/>
        <v>4.5744341310733613E-2</v>
      </c>
      <c r="CY200" s="87">
        <f t="shared" si="257"/>
        <v>4.5424941614233973E-2</v>
      </c>
      <c r="CZ200" s="87">
        <f t="shared" si="257"/>
        <v>4.5104951704710745E-2</v>
      </c>
      <c r="DA200" s="87">
        <f>IF(DA199,DA199,DA198)</f>
        <v>4.4781468464413596E-2</v>
      </c>
      <c r="DB200" s="87">
        <f t="shared" si="257"/>
        <v>4.434903523721051E-2</v>
      </c>
      <c r="DC200" s="87">
        <f t="shared" si="257"/>
        <v>4.3935238309900114E-2</v>
      </c>
      <c r="DD200" s="87">
        <f t="shared" si="257"/>
        <v>4.3516028390794596E-2</v>
      </c>
      <c r="DE200" s="87">
        <f t="shared" si="257"/>
        <v>4.3094164776884568E-2</v>
      </c>
      <c r="DF200" s="87">
        <f t="shared" si="257"/>
        <v>4.316360200962318E-2</v>
      </c>
      <c r="DG200" s="87">
        <f t="shared" si="257"/>
        <v>4.3243225676879993E-2</v>
      </c>
      <c r="DH200" s="87">
        <f t="shared" si="257"/>
        <v>4.3357968535044616E-2</v>
      </c>
      <c r="DI200" s="87">
        <f t="shared" si="257"/>
        <v>4.3474271819372377E-2</v>
      </c>
      <c r="DJ200" s="87">
        <f t="shared" si="257"/>
        <v>4.3511837954718045E-2</v>
      </c>
      <c r="DK200" s="87">
        <f t="shared" si="257"/>
        <v>4.3570367530328245E-2</v>
      </c>
      <c r="DL200" s="87">
        <f t="shared" si="257"/>
        <v>4.3578923257904946E-2</v>
      </c>
      <c r="DM200" s="87">
        <f t="shared" ref="DM200:EO200" si="258">IF(DM199,DM199,DM198)</f>
        <v>4.3631035090109883E-2</v>
      </c>
      <c r="DN200" s="87">
        <f t="shared" si="258"/>
        <v>4.3706450374410136E-2</v>
      </c>
      <c r="DO200" s="87">
        <f t="shared" si="258"/>
        <v>4.3908028183999838E-2</v>
      </c>
      <c r="DP200" s="87">
        <f t="shared" si="258"/>
        <v>4.4124187111788893E-2</v>
      </c>
      <c r="DQ200" s="87">
        <f t="shared" si="258"/>
        <v>4.4321880586486256E-2</v>
      </c>
      <c r="DR200" s="87">
        <f t="shared" si="258"/>
        <v>4.4107532692038078E-2</v>
      </c>
      <c r="DS200" s="87">
        <f t="shared" si="258"/>
        <v>4.3898007954478589E-2</v>
      </c>
      <c r="DT200" s="87">
        <f t="shared" si="258"/>
        <v>4.3701420771028815E-2</v>
      </c>
      <c r="DU200" s="87">
        <f t="shared" si="258"/>
        <v>4.3509827190918275E-2</v>
      </c>
      <c r="DV200" s="87">
        <f t="shared" si="258"/>
        <v>4.3305840243398744E-2</v>
      </c>
      <c r="DW200" s="87">
        <f t="shared" si="258"/>
        <v>4.2793967122273562E-2</v>
      </c>
      <c r="DX200" s="87">
        <f t="shared" si="258"/>
        <v>4.2297326699124185E-2</v>
      </c>
      <c r="DY200" s="87">
        <f t="shared" si="258"/>
        <v>4.1812936531545372E-2</v>
      </c>
      <c r="DZ200" s="87">
        <f t="shared" si="258"/>
        <v>4.1328084402516695E-2</v>
      </c>
      <c r="EA200" s="87">
        <f t="shared" si="258"/>
        <v>4.0854383819918128E-2</v>
      </c>
      <c r="EB200" s="87">
        <f t="shared" si="258"/>
        <v>4.0385762307328744E-2</v>
      </c>
      <c r="EC200" s="87">
        <f t="shared" si="258"/>
        <v>3.9913698946006895E-2</v>
      </c>
      <c r="ED200" s="87">
        <f t="shared" si="258"/>
        <v>3.9451385937536915E-2</v>
      </c>
      <c r="EE200" s="87">
        <f t="shared" si="258"/>
        <v>3.8991768254020523E-2</v>
      </c>
      <c r="EF200" s="87">
        <f t="shared" si="258"/>
        <v>3.8545137880498688E-2</v>
      </c>
      <c r="EG200" s="87">
        <f t="shared" si="258"/>
        <v>3.8105032398830049E-2</v>
      </c>
      <c r="EH200" s="87">
        <f t="shared" si="258"/>
        <v>3.7653746947057747E-2</v>
      </c>
      <c r="EI200" s="87">
        <f t="shared" si="258"/>
        <v>3.7229494376783835E-2</v>
      </c>
      <c r="EJ200" s="87">
        <f t="shared" si="258"/>
        <v>3.7089241219169129E-2</v>
      </c>
      <c r="EK200" s="87">
        <f t="shared" si="258"/>
        <v>3.6946311809885876E-2</v>
      </c>
      <c r="EL200" s="87">
        <f t="shared" si="258"/>
        <v>3.6800336955699113E-2</v>
      </c>
      <c r="EM200" s="87">
        <f t="shared" si="258"/>
        <v>3.666331966879894E-2</v>
      </c>
      <c r="EN200" s="87">
        <f t="shared" si="258"/>
        <v>3.652955333327005E-2</v>
      </c>
      <c r="EO200" s="87">
        <f t="shared" si="258"/>
        <v>3.6391837956981164E-2</v>
      </c>
      <c r="EP200" s="8"/>
    </row>
    <row r="201" spans="1:161">
      <c r="A201" s="8" t="s">
        <v>117</v>
      </c>
      <c r="B201" s="36">
        <v>-356.94029032774216</v>
      </c>
      <c r="C201" s="36">
        <v>-405.64154075099981</v>
      </c>
      <c r="D201" s="36">
        <v>-395.40117922387077</v>
      </c>
      <c r="E201" s="36">
        <v>-269.41192473677415</v>
      </c>
      <c r="F201" s="36">
        <v>-141.84899999999999</v>
      </c>
      <c r="G201" s="36">
        <v>-33.859677419354838</v>
      </c>
      <c r="H201" s="36">
        <v>0</v>
      </c>
      <c r="I201" s="36">
        <v>-2.2580645161290321E-2</v>
      </c>
      <c r="J201" s="36">
        <v>0</v>
      </c>
      <c r="K201" s="36">
        <v>-4.1091935483870969</v>
      </c>
      <c r="L201" s="36">
        <v>-21.978870967741937</v>
      </c>
      <c r="M201" s="36">
        <v>-27.614333333333331</v>
      </c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/>
      <c r="AT201" s="98">
        <f t="shared" ref="AT201:BI201" si="259">(AT178*AT175+AT196*AT184)/(AT175+AT184)</f>
        <v>6.1409890997127292E-2</v>
      </c>
      <c r="AU201" s="98">
        <f t="shared" si="259"/>
        <v>6.0989502816494769E-2</v>
      </c>
      <c r="AV201" s="98">
        <f t="shared" si="259"/>
        <v>6.1832597793361414E-2</v>
      </c>
      <c r="AW201" s="98">
        <f t="shared" si="259"/>
        <v>6.082383927602291E-2</v>
      </c>
      <c r="AX201" s="98">
        <f t="shared" si="259"/>
        <v>6.0076592516284034E-2</v>
      </c>
      <c r="AY201" s="98">
        <f t="shared" si="259"/>
        <v>5.9382598052393799E-2</v>
      </c>
      <c r="AZ201" s="98">
        <f t="shared" si="259"/>
        <v>5.8657544120698318E-2</v>
      </c>
      <c r="BA201" s="98">
        <f t="shared" si="259"/>
        <v>5.6215895306496635E-2</v>
      </c>
      <c r="BB201" s="98">
        <f t="shared" si="259"/>
        <v>5.6202243654240008E-2</v>
      </c>
      <c r="BC201" s="98">
        <f t="shared" si="259"/>
        <v>5.6078765322357109E-2</v>
      </c>
      <c r="BD201" s="98">
        <f t="shared" si="259"/>
        <v>5.6206911049635877E-2</v>
      </c>
      <c r="BE201" s="98">
        <f t="shared" si="259"/>
        <v>5.6355895691174961E-2</v>
      </c>
      <c r="BF201" s="98">
        <f t="shared" si="259"/>
        <v>5.6458134808930034E-2</v>
      </c>
      <c r="BG201" s="98">
        <f t="shared" si="259"/>
        <v>5.6575648991686503E-2</v>
      </c>
      <c r="BH201" s="98">
        <f t="shared" si="259"/>
        <v>5.6539980540812912E-2</v>
      </c>
      <c r="BI201" s="98">
        <f t="shared" si="259"/>
        <v>5.6589344813538618E-2</v>
      </c>
      <c r="BJ201" s="98">
        <f>(BJ178*BJ175+BJ196*BJ184)/(BJ175+BJ184)</f>
        <v>5.6584034396598905E-2</v>
      </c>
      <c r="BK201" s="98">
        <f t="shared" ref="BK201:DV201" si="260">(BK178*BK175+BK196*BK184)/(BK175+BK184)</f>
        <v>5.6622351338881334E-2</v>
      </c>
      <c r="BL201" s="98">
        <f t="shared" si="260"/>
        <v>5.6731425160618444E-2</v>
      </c>
      <c r="BM201" s="98">
        <f t="shared" si="260"/>
        <v>5.6585129731578143E-2</v>
      </c>
      <c r="BN201" s="98">
        <f t="shared" si="260"/>
        <v>5.6447947888789915E-2</v>
      </c>
      <c r="BO201" s="98">
        <f t="shared" si="260"/>
        <v>5.6777986164372969E-2</v>
      </c>
      <c r="BP201" s="98">
        <f t="shared" si="260"/>
        <v>5.6818662975888092E-2</v>
      </c>
      <c r="BQ201" s="98">
        <f t="shared" si="260"/>
        <v>5.6848726707071376E-2</v>
      </c>
      <c r="BR201" s="98">
        <f t="shared" si="260"/>
        <v>5.6985792546180671E-2</v>
      </c>
      <c r="BS201" s="98">
        <f t="shared" si="260"/>
        <v>5.7195949462839533E-2</v>
      </c>
      <c r="BT201" s="98">
        <f t="shared" si="260"/>
        <v>5.7434758071156423E-2</v>
      </c>
      <c r="BU201" s="98">
        <f t="shared" si="260"/>
        <v>5.7681006233531222E-2</v>
      </c>
      <c r="BV201" s="98">
        <f t="shared" si="260"/>
        <v>5.6794590084266676E-2</v>
      </c>
      <c r="BW201" s="98">
        <f t="shared" si="260"/>
        <v>5.5732571418234567E-2</v>
      </c>
      <c r="BX201" s="98">
        <f t="shared" si="260"/>
        <v>5.6150670809813993E-2</v>
      </c>
      <c r="BY201" s="98">
        <f t="shared" si="260"/>
        <v>5.6322733264215025E-2</v>
      </c>
      <c r="BZ201" s="98">
        <f t="shared" si="260"/>
        <v>5.6373901949745467E-2</v>
      </c>
      <c r="CA201" s="98">
        <f t="shared" si="260"/>
        <v>5.6039206263923703E-2</v>
      </c>
      <c r="CB201" s="98">
        <f t="shared" si="260"/>
        <v>5.593239917076636E-2</v>
      </c>
      <c r="CC201" s="98">
        <f t="shared" si="260"/>
        <v>5.5792763813338503E-2</v>
      </c>
      <c r="CD201" s="98">
        <f t="shared" si="260"/>
        <v>5.5491851460212537E-2</v>
      </c>
      <c r="CE201" s="98">
        <f t="shared" si="260"/>
        <v>5.512830127964144E-2</v>
      </c>
      <c r="CF201" s="98">
        <f t="shared" si="260"/>
        <v>5.4727749824710605E-2</v>
      </c>
      <c r="CG201" s="98">
        <f t="shared" si="260"/>
        <v>5.4335070493706082E-2</v>
      </c>
      <c r="CH201" s="98">
        <f t="shared" si="260"/>
        <v>5.384995338025314E-2</v>
      </c>
      <c r="CI201" s="98">
        <f t="shared" si="260"/>
        <v>5.3315439981002029E-2</v>
      </c>
      <c r="CJ201" s="98">
        <f t="shared" si="260"/>
        <v>5.2922052015075549E-2</v>
      </c>
      <c r="CK201" s="98">
        <f t="shared" si="260"/>
        <v>5.2382615523837169E-2</v>
      </c>
      <c r="CL201" s="98">
        <f t="shared" si="260"/>
        <v>5.1819545299937902E-2</v>
      </c>
      <c r="CM201" s="98">
        <f t="shared" si="260"/>
        <v>5.1267803293660937E-2</v>
      </c>
      <c r="CN201" s="98">
        <f t="shared" si="260"/>
        <v>5.0668236503720439E-2</v>
      </c>
      <c r="CO201" s="98">
        <f t="shared" si="260"/>
        <v>5.003767037274575E-2</v>
      </c>
      <c r="CP201" s="98">
        <f t="shared" si="260"/>
        <v>4.9421883255463157E-2</v>
      </c>
      <c r="CQ201" s="98">
        <f t="shared" si="260"/>
        <v>4.8766566076945482E-2</v>
      </c>
      <c r="CR201" s="98">
        <f t="shared" si="260"/>
        <v>4.814410375006685E-2</v>
      </c>
      <c r="CS201" s="98">
        <f t="shared" si="260"/>
        <v>4.7599561611033986E-2</v>
      </c>
      <c r="CT201" s="98">
        <f t="shared" si="260"/>
        <v>4.7160524125799949E-2</v>
      </c>
      <c r="CU201" s="98">
        <f t="shared" si="260"/>
        <v>4.6765211851424689E-2</v>
      </c>
      <c r="CV201" s="98">
        <f t="shared" si="260"/>
        <v>4.6403135697105004E-2</v>
      </c>
      <c r="CW201" s="98">
        <f t="shared" si="260"/>
        <v>4.6066764383629409E-2</v>
      </c>
      <c r="CX201" s="98">
        <f t="shared" si="260"/>
        <v>4.5741962378858213E-2</v>
      </c>
      <c r="CY201" s="98">
        <f t="shared" si="260"/>
        <v>4.5422597422039614E-2</v>
      </c>
      <c r="CZ201" s="98">
        <f t="shared" si="260"/>
        <v>4.5102642002799641E-2</v>
      </c>
      <c r="DA201" s="98">
        <f t="shared" si="260"/>
        <v>4.4779193757583241E-2</v>
      </c>
      <c r="DB201" s="98">
        <f t="shared" si="260"/>
        <v>4.3181564942103512E-2</v>
      </c>
      <c r="DC201" s="98">
        <f t="shared" si="260"/>
        <v>4.2935762712782807E-2</v>
      </c>
      <c r="DD201" s="98">
        <f t="shared" si="260"/>
        <v>4.2615268106132656E-2</v>
      </c>
      <c r="DE201" s="98">
        <f t="shared" si="260"/>
        <v>4.2290672068515368E-2</v>
      </c>
      <c r="DF201" s="98">
        <f t="shared" si="260"/>
        <v>4.2455841594117916E-2</v>
      </c>
      <c r="DG201" s="98">
        <f t="shared" si="260"/>
        <v>4.2621025955143228E-2</v>
      </c>
      <c r="DH201" s="98">
        <f t="shared" si="260"/>
        <v>4.2829420514968089E-2</v>
      </c>
      <c r="DI201" s="98">
        <f t="shared" si="260"/>
        <v>4.3037707446658663E-2</v>
      </c>
      <c r="DJ201" s="98">
        <f t="shared" si="260"/>
        <v>4.3165586065093894E-2</v>
      </c>
      <c r="DK201" s="98">
        <f t="shared" si="260"/>
        <v>4.3312823195136081E-2</v>
      </c>
      <c r="DL201" s="98">
        <f t="shared" si="260"/>
        <v>4.3408537448600348E-2</v>
      </c>
      <c r="DM201" s="98">
        <f t="shared" si="260"/>
        <v>4.3546345640403827E-2</v>
      </c>
      <c r="DN201" s="98">
        <f t="shared" si="260"/>
        <v>4.3706074767383966E-2</v>
      </c>
      <c r="DO201" s="98">
        <f t="shared" si="260"/>
        <v>4.3903656364499416E-2</v>
      </c>
      <c r="DP201" s="98">
        <f t="shared" si="260"/>
        <v>4.412052564573065E-2</v>
      </c>
      <c r="DQ201" s="98">
        <f t="shared" si="260"/>
        <v>4.4318919265491648E-2</v>
      </c>
      <c r="DR201" s="98">
        <f t="shared" si="260"/>
        <v>4.4105272566871835E-2</v>
      </c>
      <c r="DS201" s="98">
        <f t="shared" si="260"/>
        <v>4.389643603189089E-2</v>
      </c>
      <c r="DT201" s="98">
        <f t="shared" si="260"/>
        <v>4.3699868223239596E-2</v>
      </c>
      <c r="DU201" s="98">
        <f t="shared" si="260"/>
        <v>4.350829342455579E-2</v>
      </c>
      <c r="DV201" s="98">
        <f t="shared" si="260"/>
        <v>4.3304325306594615E-2</v>
      </c>
      <c r="DW201" s="98">
        <f t="shared" ref="DW201:EO201" si="261">(DW178*DW175+DW196*DW184)/(DW175+DW184)</f>
        <v>3.8966686834762815E-2</v>
      </c>
      <c r="DX201" s="98">
        <f t="shared" si="261"/>
        <v>3.8889297007510738E-2</v>
      </c>
      <c r="DY201" s="98">
        <f t="shared" si="261"/>
        <v>3.8740161611998516E-2</v>
      </c>
      <c r="DZ201" s="98">
        <f t="shared" si="261"/>
        <v>3.8585578426339084E-2</v>
      </c>
      <c r="EA201" s="98">
        <f t="shared" si="261"/>
        <v>3.8437051028246974E-2</v>
      </c>
      <c r="EB201" s="98">
        <f t="shared" si="261"/>
        <v>3.8288609500372807E-2</v>
      </c>
      <c r="EC201" s="98">
        <f t="shared" si="261"/>
        <v>3.813200870860247E-2</v>
      </c>
      <c r="ED201" s="98">
        <f t="shared" si="261"/>
        <v>3.7980160122545063E-2</v>
      </c>
      <c r="EE201" s="98">
        <f t="shared" si="261"/>
        <v>3.7825713000838847E-2</v>
      </c>
      <c r="EF201" s="98">
        <f t="shared" si="261"/>
        <v>3.7679142542364263E-2</v>
      </c>
      <c r="EG201" s="98">
        <f t="shared" si="261"/>
        <v>3.7534124715355159E-2</v>
      </c>
      <c r="EH201" s="98">
        <f t="shared" si="261"/>
        <v>3.7373049815541994E-2</v>
      </c>
      <c r="EI201" s="98">
        <f t="shared" si="261"/>
        <v>3.7234158703668252E-2</v>
      </c>
      <c r="EJ201" s="98">
        <f t="shared" si="261"/>
        <v>3.7088437912942189E-2</v>
      </c>
      <c r="EK201" s="98">
        <f t="shared" si="261"/>
        <v>3.6877270551846267E-2</v>
      </c>
      <c r="EL201" s="98">
        <f t="shared" si="261"/>
        <v>3.6737501591273834E-2</v>
      </c>
      <c r="EM201" s="98">
        <f t="shared" si="261"/>
        <v>3.6606585295528266E-2</v>
      </c>
      <c r="EN201" s="98">
        <f t="shared" si="261"/>
        <v>3.6478819693793081E-2</v>
      </c>
      <c r="EO201" s="98">
        <f t="shared" si="261"/>
        <v>3.6347013865331325E-2</v>
      </c>
      <c r="EP201" s="8"/>
      <c r="EU201" s="100"/>
      <c r="EV201" s="8"/>
      <c r="EW201" s="8"/>
      <c r="EX201" s="8"/>
      <c r="EY201" s="8"/>
      <c r="EZ201" s="8"/>
      <c r="FA201" s="8"/>
      <c r="FB201" s="8"/>
    </row>
    <row r="202" spans="1:161">
      <c r="A202" s="8"/>
      <c r="B202" s="36">
        <v>-356.94029032774216</v>
      </c>
      <c r="C202" s="36">
        <v>-405.64154075099981</v>
      </c>
      <c r="D202" s="36">
        <v>-395.40117922387077</v>
      </c>
      <c r="E202" s="36">
        <v>-269.41192473677415</v>
      </c>
      <c r="F202" s="36">
        <v>-141.84899999999999</v>
      </c>
      <c r="G202" s="36">
        <v>-33.859677419354838</v>
      </c>
      <c r="H202" s="36">
        <v>0</v>
      </c>
      <c r="I202" s="36">
        <v>-2.2580645161290321E-2</v>
      </c>
      <c r="J202" s="36">
        <v>0</v>
      </c>
      <c r="K202" s="36">
        <v>-4.1091935483870969</v>
      </c>
      <c r="L202" s="36">
        <v>-21.978870967741937</v>
      </c>
      <c r="M202" s="36">
        <v>-27.614333333333331</v>
      </c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U202" s="101"/>
      <c r="EV202" s="8"/>
      <c r="EW202" s="8"/>
      <c r="EX202" s="8"/>
      <c r="EY202" s="8"/>
      <c r="EZ202" s="8"/>
      <c r="FA202" s="8"/>
      <c r="FB202" s="8"/>
    </row>
    <row r="203" spans="1:161">
      <c r="A203" s="8"/>
      <c r="B203" s="36">
        <v>-356.94029032774216</v>
      </c>
      <c r="C203" s="36">
        <v>-405.64154075099981</v>
      </c>
      <c r="D203" s="36">
        <v>-395.40117922387077</v>
      </c>
      <c r="E203" s="36">
        <v>-269.41192473677415</v>
      </c>
      <c r="F203" s="36">
        <v>-141.84899999999999</v>
      </c>
      <c r="G203" s="36">
        <v>-33.859677419354838</v>
      </c>
      <c r="H203" s="36">
        <v>0</v>
      </c>
      <c r="I203" s="36">
        <v>-2.2580645161290321E-2</v>
      </c>
      <c r="J203" s="36">
        <v>0</v>
      </c>
      <c r="K203" s="36">
        <v>-4.1091935483870969</v>
      </c>
      <c r="L203" s="36">
        <v>-21.978870967741937</v>
      </c>
      <c r="M203" s="36">
        <v>-27.614333333333331</v>
      </c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102">
        <f>CL203</f>
        <v>0</v>
      </c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U203" s="101"/>
      <c r="EV203" s="8"/>
      <c r="EW203" s="8"/>
      <c r="EX203" s="8"/>
      <c r="EY203" s="8"/>
      <c r="EZ203" s="8"/>
      <c r="FA203" s="8"/>
      <c r="FB203" s="8"/>
    </row>
    <row r="204" spans="1:161">
      <c r="B204" s="36">
        <v>-356.94029032774216</v>
      </c>
      <c r="C204" s="36">
        <v>-405.64154075099981</v>
      </c>
      <c r="D204" s="36">
        <v>-395.40117922387077</v>
      </c>
      <c r="E204" s="36">
        <v>-269.41192473677415</v>
      </c>
      <c r="F204" s="36">
        <v>-141.84899999999999</v>
      </c>
      <c r="G204" s="36">
        <v>-33.859677419354838</v>
      </c>
      <c r="H204" s="36">
        <v>0</v>
      </c>
      <c r="I204" s="36">
        <v>-2.2580645161290321E-2</v>
      </c>
      <c r="J204" s="36">
        <v>0</v>
      </c>
      <c r="K204" s="36">
        <v>-4.1091935483870969</v>
      </c>
      <c r="L204" s="36">
        <v>-21.978870967741937</v>
      </c>
      <c r="M204" s="36">
        <v>-27.614333333333331</v>
      </c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U204" s="101"/>
      <c r="EV204" s="8"/>
      <c r="EW204" s="8"/>
      <c r="EX204" s="8"/>
      <c r="EY204" s="8"/>
      <c r="EZ204" s="8"/>
      <c r="FA204" s="8"/>
      <c r="FB204" s="8"/>
    </row>
    <row r="205" spans="1:161">
      <c r="A205" s="8"/>
      <c r="B205" s="36">
        <v>-356.94029032774216</v>
      </c>
      <c r="C205" s="36">
        <v>-405.64154075099981</v>
      </c>
      <c r="D205" s="36">
        <v>-395.40117922387077</v>
      </c>
      <c r="E205" s="36">
        <v>-269.41192473677415</v>
      </c>
      <c r="F205" s="36">
        <v>-141.84899999999999</v>
      </c>
      <c r="G205" s="36">
        <v>-33.859677419354838</v>
      </c>
      <c r="H205" s="36">
        <v>0</v>
      </c>
      <c r="I205" s="36">
        <v>-2.2580645161290321E-2</v>
      </c>
      <c r="J205" s="36">
        <v>0</v>
      </c>
      <c r="K205" s="36">
        <v>-4.1091935483870969</v>
      </c>
      <c r="L205" s="36">
        <v>-21.978870967741937</v>
      </c>
      <c r="M205" s="36">
        <v>-27.614333333333331</v>
      </c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5">
        <v>15268</v>
      </c>
      <c r="CF205" s="5">
        <v>14987</v>
      </c>
      <c r="CG205" s="5">
        <v>16616</v>
      </c>
      <c r="CH205" s="5">
        <f>SUM(BV208:CD208)+CE205+CF205+CG205</f>
        <v>338431.22971999994</v>
      </c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U205" s="101"/>
      <c r="EV205" s="8"/>
      <c r="EW205" s="8"/>
      <c r="EX205" s="8"/>
      <c r="EY205" s="8"/>
      <c r="EZ205" s="8"/>
      <c r="FA205" s="8"/>
      <c r="FB205" s="8"/>
    </row>
    <row r="206" spans="1:16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103">
        <v>2594394.7067561015</v>
      </c>
      <c r="BK206" s="103">
        <v>2598382.7837495282</v>
      </c>
      <c r="BL206" s="103">
        <v>2637815.322417187</v>
      </c>
      <c r="BM206" s="103">
        <v>2685870.5744070704</v>
      </c>
      <c r="BN206" s="103">
        <v>3081625.6429412519</v>
      </c>
      <c r="BO206" s="103">
        <v>3112988.3680899735</v>
      </c>
      <c r="BP206" s="103">
        <v>3132144.8550503501</v>
      </c>
      <c r="BQ206" s="103">
        <v>3115887.6477984842</v>
      </c>
      <c r="BR206" s="103">
        <v>3132186.72104519</v>
      </c>
      <c r="BS206" s="103">
        <v>3161550.9785604379</v>
      </c>
      <c r="BT206" s="103">
        <v>3141952.4625164447</v>
      </c>
      <c r="BU206" s="103">
        <v>3151713.0941060162</v>
      </c>
      <c r="BV206" s="8"/>
      <c r="BW206" s="8"/>
      <c r="BX206" s="8"/>
      <c r="BY206" s="8"/>
      <c r="BZ206" s="8"/>
      <c r="CA206" s="8"/>
      <c r="CB206" s="8"/>
      <c r="CC206" s="8"/>
      <c r="CD206" s="8"/>
      <c r="CE206" s="9">
        <f>+CE205-20000/3-2000-431/3</f>
        <v>6457.6666666666652</v>
      </c>
      <c r="CF206" s="9">
        <f>+CF205-20000/3-2000-431/3</f>
        <v>6176.6666666666652</v>
      </c>
      <c r="CG206" s="9">
        <f>+CG205-20000/3-2000-431/3</f>
        <v>7805.6666666666652</v>
      </c>
      <c r="CH206" s="5">
        <f>SUM(BV208:CD208)+SUM(CE206:CG206)</f>
        <v>312000.22971999994</v>
      </c>
      <c r="CI206" s="104">
        <f>+CH206/102095</f>
        <v>3.0559795261276257</v>
      </c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U206" s="101"/>
      <c r="EV206" s="8"/>
      <c r="EW206" s="8"/>
      <c r="EX206" s="8"/>
      <c r="EY206" s="8"/>
      <c r="EZ206" s="8"/>
      <c r="FA206" s="8"/>
      <c r="FB206" s="8"/>
    </row>
    <row r="207" spans="1:16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V207" s="93" t="s">
        <v>118</v>
      </c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 t="s">
        <v>119</v>
      </c>
      <c r="CH207" s="5">
        <v>312000</v>
      </c>
      <c r="CJ207" s="8"/>
      <c r="CK207" s="8"/>
      <c r="CL207" s="8"/>
      <c r="CM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U207" s="101"/>
      <c r="EV207" s="8"/>
      <c r="EW207" s="8"/>
      <c r="EX207" s="8"/>
      <c r="EY207" s="8"/>
      <c r="EZ207" s="8"/>
      <c r="FA207" s="8"/>
      <c r="FB207" s="8"/>
    </row>
    <row r="208" spans="1:161">
      <c r="A208" s="8" t="s">
        <v>120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V208" s="105">
        <v>14905.363490000076</v>
      </c>
      <c r="BW208" s="105">
        <v>37777.804159999738</v>
      </c>
      <c r="BX208" s="105">
        <v>44912.330159999939</v>
      </c>
      <c r="BY208" s="105">
        <v>51097.730490000264</v>
      </c>
      <c r="BZ208" s="105">
        <v>51526.151679999224</v>
      </c>
      <c r="CA208" s="105">
        <v>35059.457120000588</v>
      </c>
      <c r="CB208" s="105">
        <v>23934.305509999598</v>
      </c>
      <c r="CC208" s="105">
        <v>20861.923730000126</v>
      </c>
      <c r="CD208" s="105">
        <v>11485.163380000391</v>
      </c>
      <c r="CE208" s="106">
        <f>+CE206</f>
        <v>6457.6666666666652</v>
      </c>
      <c r="CF208" s="106">
        <f>+CF206</f>
        <v>6176.6666666666652</v>
      </c>
      <c r="CG208" s="106">
        <f>+CG206</f>
        <v>7805.6666666666652</v>
      </c>
      <c r="CH208" s="107">
        <f>SUM(BV208:CG208)</f>
        <v>312000.22972</v>
      </c>
      <c r="CJ208" s="8"/>
      <c r="CK208" s="8"/>
      <c r="CL208" s="8"/>
      <c r="CM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U208" s="101"/>
      <c r="EV208" s="8"/>
      <c r="EW208" s="8"/>
      <c r="EX208" s="8"/>
      <c r="EY208" s="8"/>
      <c r="EZ208" s="8"/>
      <c r="FA208" s="8"/>
      <c r="FB208" s="8"/>
    </row>
    <row r="209" spans="1:173">
      <c r="A209" s="8" t="s">
        <v>121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V209" s="108">
        <f t="shared" ref="BV209:CG209" si="262">+BV208/$CH$208</f>
        <v>4.7773565754668429E-2</v>
      </c>
      <c r="BW209" s="108">
        <f t="shared" si="262"/>
        <v>0.12108261649006756</v>
      </c>
      <c r="BX209" s="108">
        <f t="shared" si="262"/>
        <v>0.14394967016628751</v>
      </c>
      <c r="BY209" s="108">
        <f t="shared" si="262"/>
        <v>0.16377465662719917</v>
      </c>
      <c r="BZ209" s="108">
        <f t="shared" si="262"/>
        <v>0.16514780045591829</v>
      </c>
      <c r="CA209" s="108">
        <f t="shared" si="262"/>
        <v>0.11236997213580317</v>
      </c>
      <c r="CB209" s="108">
        <f t="shared" si="262"/>
        <v>7.6712461178246844E-2</v>
      </c>
      <c r="CC209" s="108">
        <f t="shared" si="262"/>
        <v>6.6865090928690502E-2</v>
      </c>
      <c r="CD209" s="108">
        <f t="shared" si="262"/>
        <v>3.6811393986176166E-2</v>
      </c>
      <c r="CE209" s="108">
        <f t="shared" si="262"/>
        <v>2.0697634333352904E-2</v>
      </c>
      <c r="CF209" s="108">
        <f t="shared" si="262"/>
        <v>1.9796993970837212E-2</v>
      </c>
      <c r="CG209" s="108">
        <f t="shared" si="262"/>
        <v>2.5018143972752024E-2</v>
      </c>
      <c r="CH209" s="109">
        <f>SUM(BV209:CG209)</f>
        <v>0.99999999999999978</v>
      </c>
      <c r="CJ209" s="8"/>
      <c r="CK209" s="8"/>
      <c r="CL209" s="8"/>
      <c r="CM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U209" s="101"/>
      <c r="EV209" s="8"/>
      <c r="EW209" s="8"/>
      <c r="EX209" s="8"/>
      <c r="EY209" s="8"/>
      <c r="EZ209" s="8"/>
      <c r="FA209" s="8"/>
      <c r="FB209" s="8"/>
    </row>
    <row r="210" spans="1:173">
      <c r="A210" s="8" t="s">
        <v>121</v>
      </c>
      <c r="BV210" s="77">
        <f>+BV209</f>
        <v>4.7773565754668429E-2</v>
      </c>
      <c r="BW210" s="77">
        <f t="shared" ref="BW210:CG210" si="263">+BW209</f>
        <v>0.12108261649006756</v>
      </c>
      <c r="BX210" s="77">
        <f t="shared" si="263"/>
        <v>0.14394967016628751</v>
      </c>
      <c r="BY210" s="77">
        <f t="shared" si="263"/>
        <v>0.16377465662719917</v>
      </c>
      <c r="BZ210" s="77">
        <f t="shared" si="263"/>
        <v>0.16514780045591829</v>
      </c>
      <c r="CA210" s="77">
        <f t="shared" si="263"/>
        <v>0.11236997213580317</v>
      </c>
      <c r="CB210" s="77">
        <f t="shared" si="263"/>
        <v>7.6712461178246844E-2</v>
      </c>
      <c r="CC210" s="77">
        <f t="shared" si="263"/>
        <v>6.6865090928690502E-2</v>
      </c>
      <c r="CD210" s="77">
        <f t="shared" si="263"/>
        <v>3.6811393986176166E-2</v>
      </c>
      <c r="CE210" s="77">
        <f t="shared" si="263"/>
        <v>2.0697634333352904E-2</v>
      </c>
      <c r="CF210" s="77">
        <f t="shared" si="263"/>
        <v>1.9796993970837212E-2</v>
      </c>
      <c r="CG210" s="77">
        <f t="shared" si="263"/>
        <v>2.5018143972752024E-2</v>
      </c>
      <c r="CH210" s="77">
        <f>+BV210</f>
        <v>4.7773565754668429E-2</v>
      </c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U210" s="101"/>
      <c r="FD210" s="9"/>
      <c r="FE210" s="9"/>
      <c r="FQ210" s="9"/>
    </row>
    <row r="211" spans="1:173"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U211" s="101"/>
      <c r="FD211" s="9"/>
      <c r="FE211" s="9"/>
      <c r="FQ211" s="9"/>
    </row>
    <row r="212" spans="1:173">
      <c r="A212" s="9" t="s">
        <v>122</v>
      </c>
      <c r="B212" s="110">
        <v>454.64733999999999</v>
      </c>
      <c r="C212" s="110">
        <v>457.16014000000001</v>
      </c>
      <c r="D212" s="110">
        <v>457.99751000000003</v>
      </c>
      <c r="E212" s="110">
        <v>458.27197999999999</v>
      </c>
      <c r="F212" s="110">
        <v>458.83051</v>
      </c>
      <c r="G212" s="110">
        <v>459.73811000000001</v>
      </c>
      <c r="H212" s="110">
        <v>460.20191999999997</v>
      </c>
      <c r="I212" s="110">
        <v>460.47158999999999</v>
      </c>
      <c r="J212" s="110">
        <v>461.17424</v>
      </c>
      <c r="K212" s="110">
        <v>461.46949000000001</v>
      </c>
      <c r="L212" s="110">
        <v>461.83745999999996</v>
      </c>
      <c r="M212" s="110">
        <v>462.76211999999998</v>
      </c>
      <c r="N212" s="110">
        <v>462.91485</v>
      </c>
      <c r="O212" s="110">
        <v>464.99619999999999</v>
      </c>
      <c r="P212" s="110">
        <v>464.77515999999997</v>
      </c>
      <c r="Q212" s="110">
        <v>465.38610999999997</v>
      </c>
      <c r="R212" s="110">
        <v>465.68135999999998</v>
      </c>
      <c r="S212" s="110">
        <v>465.73667999999992</v>
      </c>
      <c r="T212" s="110">
        <v>465.73993000000002</v>
      </c>
      <c r="U212" s="110">
        <v>465.60465999999997</v>
      </c>
      <c r="V212" s="110">
        <v>465.57744000000002</v>
      </c>
      <c r="W212" s="110">
        <v>450.78800999999999</v>
      </c>
      <c r="X212" s="110">
        <v>450.82201999999995</v>
      </c>
      <c r="Y212" s="110">
        <v>450.83451999999994</v>
      </c>
      <c r="Z212" s="110">
        <v>450.81183999999996</v>
      </c>
      <c r="AA212" s="110">
        <v>453.23028999999997</v>
      </c>
      <c r="AB212" s="110">
        <v>453.20645999999994</v>
      </c>
      <c r="AC212" s="110">
        <v>453.21490999999997</v>
      </c>
      <c r="AD212" s="110">
        <v>453.52670999999998</v>
      </c>
      <c r="AE212" s="110">
        <v>451.66020000000003</v>
      </c>
      <c r="AF212" s="110">
        <v>451.44314999999995</v>
      </c>
      <c r="AG212" s="110">
        <v>451.45727999999997</v>
      </c>
      <c r="AH212" s="110">
        <v>451.42359999999996</v>
      </c>
      <c r="AI212" s="110">
        <v>451.42651999999998</v>
      </c>
      <c r="AJ212" s="110">
        <v>451.42651999999998</v>
      </c>
      <c r="AK212" s="110">
        <v>451.48239999999998</v>
      </c>
      <c r="AL212" s="110">
        <v>451.49407999999994</v>
      </c>
      <c r="AM212" s="110">
        <v>451.41603999999995</v>
      </c>
      <c r="AN212" s="110">
        <v>448.09540999999996</v>
      </c>
      <c r="AO212" s="110">
        <v>448.09833999999995</v>
      </c>
      <c r="AP212" s="110">
        <v>450.13925</v>
      </c>
      <c r="AQ212" s="110">
        <v>450.14924999999999</v>
      </c>
      <c r="AR212" s="110">
        <v>450.15234999999996</v>
      </c>
      <c r="AS212" s="110">
        <v>450.86331999999999</v>
      </c>
      <c r="AT212" s="110">
        <v>450.86331999999999</v>
      </c>
      <c r="AU212" s="110">
        <v>450.86607999999995</v>
      </c>
      <c r="AV212" s="110">
        <v>451.18557999999996</v>
      </c>
      <c r="AW212" s="110">
        <v>451.18807999999996</v>
      </c>
      <c r="AX212" s="110">
        <v>451.20231999999999</v>
      </c>
      <c r="AY212" s="110">
        <v>451.20231999999999</v>
      </c>
      <c r="AZ212" s="110">
        <v>452.58474999999999</v>
      </c>
      <c r="BA212" s="110">
        <v>452.58756</v>
      </c>
      <c r="BB212" s="110">
        <v>452.69058999999999</v>
      </c>
      <c r="BC212" s="110">
        <v>452.69058999999999</v>
      </c>
      <c r="BD212" s="110">
        <v>452.74520999999999</v>
      </c>
      <c r="BE212" s="110">
        <v>453.19761999999997</v>
      </c>
      <c r="BF212" s="110">
        <v>453.19761999999997</v>
      </c>
      <c r="BG212" s="110">
        <v>453.20107999999999</v>
      </c>
      <c r="BH212" s="110">
        <v>453.20107999999999</v>
      </c>
      <c r="BI212" s="110">
        <v>453.20107999999999</v>
      </c>
      <c r="BJ212" s="110">
        <v>453.27593000000002</v>
      </c>
      <c r="BK212" s="110">
        <v>454.78453000000002</v>
      </c>
      <c r="BL212" s="110">
        <v>454.79154999999997</v>
      </c>
      <c r="BM212" s="110">
        <v>454.79379999999998</v>
      </c>
      <c r="BN212" s="110">
        <v>500.88916999999998</v>
      </c>
      <c r="BO212" s="110">
        <v>500.88916999999998</v>
      </c>
      <c r="BP212" s="110">
        <v>500.93202000000002</v>
      </c>
      <c r="BQ212" s="110">
        <v>501.56668999999999</v>
      </c>
      <c r="BR212" s="110">
        <v>501.73234000000002</v>
      </c>
      <c r="BS212" s="110">
        <v>501.75839000000002</v>
      </c>
      <c r="BT212" s="110">
        <v>501.77171000000004</v>
      </c>
      <c r="BU212" s="110">
        <v>501.94046999999995</v>
      </c>
      <c r="BV212" s="110">
        <v>501.96520000000004</v>
      </c>
      <c r="BW212" s="110">
        <v>503.68632000000002</v>
      </c>
      <c r="BX212" s="110">
        <v>504.27109999999999</v>
      </c>
      <c r="BY212" s="110">
        <v>504.31027</v>
      </c>
      <c r="BZ212" s="110">
        <v>504.51595000000003</v>
      </c>
      <c r="CA212" s="110">
        <v>504.93115999999998</v>
      </c>
      <c r="CB212" s="110">
        <v>505.09396999999996</v>
      </c>
      <c r="CC212" s="110">
        <v>506.15454999999997</v>
      </c>
      <c r="CD212" s="110">
        <v>506.68412999999998</v>
      </c>
      <c r="CE212" s="110">
        <v>506.84853999999996</v>
      </c>
      <c r="CF212" s="110">
        <v>507.00236000000001</v>
      </c>
      <c r="CG212" s="5">
        <f t="shared" ref="CG212:EO212" si="264">+CF212+CG221*0.005</f>
        <v>507.00236000000001</v>
      </c>
      <c r="CH212" s="5">
        <f t="shared" si="264"/>
        <v>507.00236000000001</v>
      </c>
      <c r="CI212" s="5">
        <f t="shared" si="264"/>
        <v>640.54511262668211</v>
      </c>
      <c r="CJ212" s="5">
        <f t="shared" si="264"/>
        <v>640.54511262668211</v>
      </c>
      <c r="CK212" s="5">
        <f t="shared" si="264"/>
        <v>640.54511262668211</v>
      </c>
      <c r="CL212" s="5">
        <f t="shared" si="264"/>
        <v>644.00925666369073</v>
      </c>
      <c r="CM212" s="5">
        <f t="shared" si="264"/>
        <v>644.00925666369073</v>
      </c>
      <c r="CN212" s="5">
        <f t="shared" si="264"/>
        <v>811.00986711448104</v>
      </c>
      <c r="CO212" s="5">
        <f t="shared" si="264"/>
        <v>850.52997700335436</v>
      </c>
      <c r="CP212" s="5">
        <f t="shared" si="264"/>
        <v>850.52997700335436</v>
      </c>
      <c r="CQ212" s="5">
        <f t="shared" si="264"/>
        <v>850.52997700335436</v>
      </c>
      <c r="CR212" s="5">
        <f t="shared" si="264"/>
        <v>850.52997700335436</v>
      </c>
      <c r="CS212" s="5">
        <f t="shared" si="264"/>
        <v>850.52997700335436</v>
      </c>
      <c r="CT212" s="5">
        <f t="shared" si="264"/>
        <v>850.52997700335436</v>
      </c>
      <c r="CU212" s="5">
        <f t="shared" si="264"/>
        <v>957.71411423653478</v>
      </c>
      <c r="CV212" s="5">
        <f t="shared" si="264"/>
        <v>957.71411423653478</v>
      </c>
      <c r="CW212" s="5">
        <f t="shared" si="264"/>
        <v>957.71411423653478</v>
      </c>
      <c r="CX212" s="5">
        <f t="shared" si="264"/>
        <v>961.41970238634224</v>
      </c>
      <c r="CY212" s="5">
        <f t="shared" si="264"/>
        <v>1132.3131446987209</v>
      </c>
      <c r="CZ212" s="5">
        <f t="shared" si="264"/>
        <v>1132.3131446987209</v>
      </c>
      <c r="DA212" s="5">
        <f t="shared" si="264"/>
        <v>1167.4235924181464</v>
      </c>
      <c r="DB212" s="5">
        <f t="shared" si="264"/>
        <v>1167.4235924181464</v>
      </c>
      <c r="DC212" s="5">
        <f t="shared" si="264"/>
        <v>1167.4235924181464</v>
      </c>
      <c r="DD212" s="5">
        <f t="shared" si="264"/>
        <v>1167.4235924181464</v>
      </c>
      <c r="DE212" s="5">
        <f t="shared" si="264"/>
        <v>1167.4235924181464</v>
      </c>
      <c r="DF212" s="5">
        <f t="shared" si="264"/>
        <v>1167.4235924181464</v>
      </c>
      <c r="DG212" s="5">
        <f t="shared" si="264"/>
        <v>1266.5973962430103</v>
      </c>
      <c r="DH212" s="5">
        <f t="shared" si="264"/>
        <v>1266.5973962430103</v>
      </c>
      <c r="DI212" s="5">
        <f t="shared" si="264"/>
        <v>1266.5973962430103</v>
      </c>
      <c r="DJ212" s="5">
        <f t="shared" si="264"/>
        <v>1270.7512728430045</v>
      </c>
      <c r="DK212" s="5">
        <f t="shared" si="264"/>
        <v>1445.6431601083</v>
      </c>
      <c r="DL212" s="5">
        <f t="shared" si="264"/>
        <v>1445.6431601083</v>
      </c>
      <c r="DM212" s="5">
        <f t="shared" si="264"/>
        <v>1480.3280297182523</v>
      </c>
      <c r="DN212" s="5">
        <f t="shared" si="264"/>
        <v>1480.3280297182523</v>
      </c>
      <c r="DO212" s="5">
        <f t="shared" si="264"/>
        <v>1480.3280297182523</v>
      </c>
      <c r="DP212" s="5">
        <f t="shared" si="264"/>
        <v>1480.3280297182523</v>
      </c>
      <c r="DQ212" s="5">
        <f t="shared" si="264"/>
        <v>1480.3280297182523</v>
      </c>
      <c r="DR212" s="5">
        <f t="shared" si="264"/>
        <v>1480.3280297182523</v>
      </c>
      <c r="DS212" s="5">
        <f t="shared" si="264"/>
        <v>1575.1683335554815</v>
      </c>
      <c r="DT212" s="5">
        <f t="shared" si="264"/>
        <v>1575.1683335554815</v>
      </c>
      <c r="DU212" s="5">
        <f t="shared" si="264"/>
        <v>1575.1683335554815</v>
      </c>
      <c r="DV212" s="5">
        <f t="shared" si="264"/>
        <v>1579.7061471362101</v>
      </c>
      <c r="DW212" s="5">
        <f t="shared" si="264"/>
        <v>1758.7051491198454</v>
      </c>
      <c r="DX212" s="5">
        <f t="shared" si="264"/>
        <v>1758.7051491198454</v>
      </c>
      <c r="DY212" s="5">
        <f t="shared" si="264"/>
        <v>1796.5958925189298</v>
      </c>
      <c r="DZ212" s="5">
        <f t="shared" si="264"/>
        <v>1796.5958925189298</v>
      </c>
      <c r="EA212" s="5">
        <f t="shared" si="264"/>
        <v>1796.5958925189298</v>
      </c>
      <c r="EB212" s="5">
        <f t="shared" si="264"/>
        <v>1796.5958925189298</v>
      </c>
      <c r="EC212" s="5">
        <f t="shared" si="264"/>
        <v>1796.5958925189298</v>
      </c>
      <c r="ED212" s="5">
        <f t="shared" si="264"/>
        <v>1796.5958925189298</v>
      </c>
      <c r="EE212" s="5">
        <f t="shared" si="264"/>
        <v>1902.243538624964</v>
      </c>
      <c r="EF212" s="5">
        <f t="shared" si="264"/>
        <v>1902.243538624964</v>
      </c>
      <c r="EG212" s="5">
        <f t="shared" si="264"/>
        <v>1902.243538624964</v>
      </c>
      <c r="EH212" s="5">
        <f t="shared" si="264"/>
        <v>1907.2644168557458</v>
      </c>
      <c r="EI212" s="5">
        <f t="shared" si="264"/>
        <v>1907.2644168557458</v>
      </c>
      <c r="EJ212" s="5">
        <f t="shared" si="264"/>
        <v>2090.4823505802747</v>
      </c>
      <c r="EK212" s="5">
        <f t="shared" si="264"/>
        <v>2132.4066838073031</v>
      </c>
      <c r="EL212" s="5">
        <f t="shared" si="264"/>
        <v>2132.4066838073031</v>
      </c>
      <c r="EM212" s="5">
        <f t="shared" si="264"/>
        <v>2132.4066838073031</v>
      </c>
      <c r="EN212" s="5">
        <f t="shared" si="264"/>
        <v>2132.4066838073031</v>
      </c>
      <c r="EO212" s="5">
        <f t="shared" si="264"/>
        <v>2132.4066838073031</v>
      </c>
      <c r="EP212" s="9"/>
      <c r="EU212" s="101"/>
      <c r="FD212" s="9"/>
      <c r="FE212" s="9"/>
      <c r="FQ212" s="9"/>
    </row>
    <row r="213" spans="1:173">
      <c r="A213" s="9" t="s">
        <v>123</v>
      </c>
      <c r="B213" s="110">
        <v>1746645.8518599998</v>
      </c>
      <c r="C213" s="110">
        <v>1753163.5173699998</v>
      </c>
      <c r="D213" s="110">
        <v>1757834.44499</v>
      </c>
      <c r="E213" s="110">
        <v>1760154.0493500002</v>
      </c>
      <c r="F213" s="110">
        <v>1762845.9667499999</v>
      </c>
      <c r="G213" s="110">
        <v>1768307.7535600001</v>
      </c>
      <c r="H213" s="110">
        <v>1771269.6108899999</v>
      </c>
      <c r="I213" s="110">
        <v>1774573.55045</v>
      </c>
      <c r="J213" s="110">
        <v>1779184.88665</v>
      </c>
      <c r="K213" s="110">
        <v>1781714.25719</v>
      </c>
      <c r="L213" s="110">
        <v>1784631.2831999999</v>
      </c>
      <c r="M213" s="110">
        <v>1791130.44142</v>
      </c>
      <c r="N213" s="110">
        <v>1793388.5914499999</v>
      </c>
      <c r="O213" s="110">
        <v>1799224.10256</v>
      </c>
      <c r="P213" s="110">
        <v>1802605.73859</v>
      </c>
      <c r="Q213" s="110">
        <v>1805743.2219400001</v>
      </c>
      <c r="R213" s="110">
        <v>1807004.4722200001</v>
      </c>
      <c r="S213" s="110">
        <v>1809331.6224099998</v>
      </c>
      <c r="T213" s="110">
        <v>1810144.58097</v>
      </c>
      <c r="U213" s="110">
        <v>1812214.8236100001</v>
      </c>
      <c r="V213" s="110">
        <v>1812089.4164699998</v>
      </c>
      <c r="W213" s="110">
        <v>1712668.1789399998</v>
      </c>
      <c r="X213" s="110">
        <v>1713750.6446599998</v>
      </c>
      <c r="Y213" s="110">
        <v>1714364.7099300001</v>
      </c>
      <c r="Z213" s="110">
        <v>1714782.6388099999</v>
      </c>
      <c r="AA213" s="110">
        <v>1723146.9359200001</v>
      </c>
      <c r="AB213" s="110">
        <v>1724900.0602399998</v>
      </c>
      <c r="AC213" s="110">
        <v>1725647.3013199999</v>
      </c>
      <c r="AD213" s="110">
        <v>1726474.43505</v>
      </c>
      <c r="AE213" s="110">
        <v>1728475.4573400002</v>
      </c>
      <c r="AF213" s="110">
        <v>1729188.01346</v>
      </c>
      <c r="AG213" s="110">
        <v>1729603.40243</v>
      </c>
      <c r="AH213" s="110">
        <v>1730122.09601</v>
      </c>
      <c r="AI213" s="110">
        <v>1731022.84696</v>
      </c>
      <c r="AJ213" s="110">
        <v>1731988.4985100001</v>
      </c>
      <c r="AK213" s="110">
        <v>1732934.8690099998</v>
      </c>
      <c r="AL213" s="110">
        <v>1733745.24223</v>
      </c>
      <c r="AM213" s="110">
        <v>1734078.1272</v>
      </c>
      <c r="AN213" s="110">
        <v>1725049.5468700002</v>
      </c>
      <c r="AO213" s="110">
        <v>1725897.8064999999</v>
      </c>
      <c r="AP213" s="110">
        <v>1726281.4345</v>
      </c>
      <c r="AQ213" s="110">
        <v>1728149.56431</v>
      </c>
      <c r="AR213" s="110">
        <v>1728969.58268</v>
      </c>
      <c r="AS213" s="110">
        <v>1729527.4737</v>
      </c>
      <c r="AT213" s="110">
        <v>1737047.32541</v>
      </c>
      <c r="AU213" s="110">
        <v>1737674.0227000001</v>
      </c>
      <c r="AV213" s="110">
        <v>1739633.1886399998</v>
      </c>
      <c r="AW213" s="110">
        <v>1745466.5806399998</v>
      </c>
      <c r="AX213" s="110">
        <v>1746378.32751</v>
      </c>
      <c r="AY213" s="110">
        <v>1749587.64325</v>
      </c>
      <c r="AZ213" s="110">
        <v>1750195.96013</v>
      </c>
      <c r="BA213" s="110">
        <v>1750866.4966699998</v>
      </c>
      <c r="BB213" s="110">
        <v>1751319.7353299998</v>
      </c>
      <c r="BC213" s="110">
        <v>1753023.8754499999</v>
      </c>
      <c r="BD213" s="110">
        <v>1756428.06697</v>
      </c>
      <c r="BE213" s="110">
        <v>1755596.2894499998</v>
      </c>
      <c r="BF213" s="110">
        <v>1757058.9651600001</v>
      </c>
      <c r="BG213" s="110">
        <v>1757808.18505</v>
      </c>
      <c r="BH213" s="110">
        <v>1758720.2654299999</v>
      </c>
      <c r="BI213" s="110">
        <v>1765812.44374</v>
      </c>
      <c r="BJ213" s="110">
        <v>1766035.9904299998</v>
      </c>
      <c r="BK213" s="110">
        <v>1768687.7624099997</v>
      </c>
      <c r="BL213" s="110">
        <v>1769516.58503</v>
      </c>
      <c r="BM213" s="110">
        <v>1770251.9846399999</v>
      </c>
      <c r="BN213" s="110">
        <v>2161223.4254299998</v>
      </c>
      <c r="BO213" s="110">
        <v>2163143.5710099996</v>
      </c>
      <c r="BP213" s="110">
        <v>2165145.9583699997</v>
      </c>
      <c r="BQ213" s="110">
        <v>2168437.5886999997</v>
      </c>
      <c r="BR213" s="110">
        <v>2172306.9631100004</v>
      </c>
      <c r="BS213" s="110">
        <v>2173298.12481</v>
      </c>
      <c r="BT213" s="110">
        <v>2174078.8877300001</v>
      </c>
      <c r="BU213" s="110">
        <v>2180150.8550200001</v>
      </c>
      <c r="BV213" s="110">
        <v>2181306.5584699996</v>
      </c>
      <c r="BW213" s="110">
        <v>2175571.5754500004</v>
      </c>
      <c r="BX213" s="110">
        <v>2181643.9061500002</v>
      </c>
      <c r="BY213" s="110">
        <v>2184141.2021599999</v>
      </c>
      <c r="BZ213" s="110">
        <v>2186517.45468</v>
      </c>
      <c r="CA213" s="110">
        <v>2192099.69943</v>
      </c>
      <c r="CB213" s="110">
        <v>2194825.3580399998</v>
      </c>
      <c r="CC213" s="110">
        <v>2201746.3355700001</v>
      </c>
      <c r="CD213" s="110">
        <v>2207100.9321599999</v>
      </c>
      <c r="CE213" s="110">
        <v>2214838.5814200006</v>
      </c>
      <c r="CF213" s="110">
        <v>2216544.9490000005</v>
      </c>
      <c r="CG213" s="5">
        <f t="shared" ref="CG213:EO213" si="265">+CF213+CG221-(CG221*0.005)</f>
        <v>2216544.9490000005</v>
      </c>
      <c r="CH213" s="5">
        <f t="shared" si="265"/>
        <v>2216544.9490000005</v>
      </c>
      <c r="CI213" s="5">
        <f t="shared" si="265"/>
        <v>2243119.9567727102</v>
      </c>
      <c r="CJ213" s="5">
        <f t="shared" si="265"/>
        <v>2243119.9567727102</v>
      </c>
      <c r="CK213" s="5">
        <f t="shared" si="265"/>
        <v>2243119.9567727102</v>
      </c>
      <c r="CL213" s="5">
        <f t="shared" si="265"/>
        <v>2243809.321436075</v>
      </c>
      <c r="CM213" s="5">
        <f t="shared" si="265"/>
        <v>2243809.321436075</v>
      </c>
      <c r="CN213" s="5">
        <f t="shared" si="265"/>
        <v>2277042.4429157823</v>
      </c>
      <c r="CO213" s="5">
        <f t="shared" si="265"/>
        <v>2284906.944783668</v>
      </c>
      <c r="CP213" s="5">
        <f t="shared" si="265"/>
        <v>2284906.944783668</v>
      </c>
      <c r="CQ213" s="5">
        <f t="shared" si="265"/>
        <v>2284906.944783668</v>
      </c>
      <c r="CR213" s="5">
        <f t="shared" si="265"/>
        <v>2284906.944783668</v>
      </c>
      <c r="CS213" s="5">
        <f t="shared" si="265"/>
        <v>2284906.944783668</v>
      </c>
      <c r="CT213" s="5">
        <f t="shared" si="265"/>
        <v>2284906.944783668</v>
      </c>
      <c r="CU213" s="5">
        <f t="shared" si="265"/>
        <v>2306236.5880930712</v>
      </c>
      <c r="CV213" s="5">
        <f t="shared" si="265"/>
        <v>2306236.5880930712</v>
      </c>
      <c r="CW213" s="5">
        <f t="shared" si="265"/>
        <v>2306236.5880930712</v>
      </c>
      <c r="CX213" s="5">
        <f t="shared" si="265"/>
        <v>2306974.000134883</v>
      </c>
      <c r="CY213" s="5">
        <f t="shared" si="265"/>
        <v>2340981.7951550465</v>
      </c>
      <c r="CZ213" s="5">
        <f t="shared" si="265"/>
        <v>2340981.7951550465</v>
      </c>
      <c r="DA213" s="5">
        <f t="shared" si="265"/>
        <v>2347968.7742512124</v>
      </c>
      <c r="DB213" s="5">
        <f t="shared" si="265"/>
        <v>2347968.7742512124</v>
      </c>
      <c r="DC213" s="5">
        <f t="shared" si="265"/>
        <v>2347968.7742512124</v>
      </c>
      <c r="DD213" s="5">
        <f t="shared" si="265"/>
        <v>2347968.7742512124</v>
      </c>
      <c r="DE213" s="5">
        <f t="shared" si="265"/>
        <v>2347968.7742512124</v>
      </c>
      <c r="DF213" s="5">
        <f t="shared" si="265"/>
        <v>2347968.7742512124</v>
      </c>
      <c r="DG213" s="5">
        <f t="shared" si="265"/>
        <v>2367704.3612123602</v>
      </c>
      <c r="DH213" s="5">
        <f t="shared" si="265"/>
        <v>2367704.3612123602</v>
      </c>
      <c r="DI213" s="5">
        <f t="shared" si="265"/>
        <v>2367704.3612123602</v>
      </c>
      <c r="DJ213" s="5">
        <f t="shared" si="265"/>
        <v>2368530.9826557594</v>
      </c>
      <c r="DK213" s="5">
        <f t="shared" si="265"/>
        <v>2403334.4682215531</v>
      </c>
      <c r="DL213" s="5">
        <f t="shared" si="265"/>
        <v>2403334.4682215531</v>
      </c>
      <c r="DM213" s="5">
        <f t="shared" si="265"/>
        <v>2410236.7572739339</v>
      </c>
      <c r="DN213" s="5">
        <f t="shared" si="265"/>
        <v>2410236.7572739339</v>
      </c>
      <c r="DO213" s="5">
        <f t="shared" si="265"/>
        <v>2410236.7572739339</v>
      </c>
      <c r="DP213" s="5">
        <f t="shared" si="265"/>
        <v>2410236.7572739339</v>
      </c>
      <c r="DQ213" s="5">
        <f t="shared" si="265"/>
        <v>2410236.7572739339</v>
      </c>
      <c r="DR213" s="5">
        <f t="shared" si="265"/>
        <v>2410236.7572739339</v>
      </c>
      <c r="DS213" s="5">
        <f t="shared" si="265"/>
        <v>2429109.9777375422</v>
      </c>
      <c r="DT213" s="5">
        <f t="shared" si="265"/>
        <v>2429109.9777375422</v>
      </c>
      <c r="DU213" s="5">
        <f t="shared" si="265"/>
        <v>2429109.9777375422</v>
      </c>
      <c r="DV213" s="5">
        <f t="shared" si="265"/>
        <v>2430013.0026401072</v>
      </c>
      <c r="DW213" s="5">
        <f t="shared" si="265"/>
        <v>2465633.8040348506</v>
      </c>
      <c r="DX213" s="5">
        <f t="shared" si="265"/>
        <v>2465633.8040348506</v>
      </c>
      <c r="DY213" s="5">
        <f t="shared" si="265"/>
        <v>2473174.0619712686</v>
      </c>
      <c r="DZ213" s="5">
        <f t="shared" si="265"/>
        <v>2473174.0619712686</v>
      </c>
      <c r="EA213" s="5">
        <f t="shared" si="265"/>
        <v>2473174.0619712686</v>
      </c>
      <c r="EB213" s="5">
        <f t="shared" si="265"/>
        <v>2473174.0619712686</v>
      </c>
      <c r="EC213" s="5">
        <f t="shared" si="265"/>
        <v>2473174.0619712686</v>
      </c>
      <c r="ED213" s="5">
        <f t="shared" si="265"/>
        <v>2473174.0619712686</v>
      </c>
      <c r="EE213" s="5">
        <f t="shared" si="265"/>
        <v>2494197.9435463697</v>
      </c>
      <c r="EF213" s="5">
        <f t="shared" si="265"/>
        <v>2494197.9435463697</v>
      </c>
      <c r="EG213" s="5">
        <f t="shared" si="265"/>
        <v>2494197.9435463697</v>
      </c>
      <c r="EH213" s="5">
        <f t="shared" si="265"/>
        <v>2495197.0983142955</v>
      </c>
      <c r="EI213" s="5">
        <f t="shared" si="265"/>
        <v>2495197.0983142955</v>
      </c>
      <c r="EJ213" s="5">
        <f t="shared" si="265"/>
        <v>2531657.4671254768</v>
      </c>
      <c r="EK213" s="5">
        <f t="shared" si="265"/>
        <v>2540000.4094376555</v>
      </c>
      <c r="EL213" s="5">
        <f t="shared" si="265"/>
        <v>2540000.4094376555</v>
      </c>
      <c r="EM213" s="5">
        <f t="shared" si="265"/>
        <v>2540000.4094376555</v>
      </c>
      <c r="EN213" s="5">
        <f t="shared" si="265"/>
        <v>2540000.4094376555</v>
      </c>
      <c r="EO213" s="5">
        <f t="shared" si="265"/>
        <v>2540000.4094376555</v>
      </c>
      <c r="EP213" s="9"/>
      <c r="EU213" s="101"/>
      <c r="FD213" s="9"/>
      <c r="FE213" s="9"/>
      <c r="FQ213" s="9"/>
    </row>
    <row r="214" spans="1:173">
      <c r="A214" s="9" t="s">
        <v>124</v>
      </c>
      <c r="B214" s="110">
        <v>348979.7799100001</v>
      </c>
      <c r="C214" s="110">
        <v>351855.63623000012</v>
      </c>
      <c r="D214" s="110">
        <v>381632.34092999913</v>
      </c>
      <c r="E214" s="110">
        <v>438524.03402000014</v>
      </c>
      <c r="F214" s="110">
        <v>442493.15652999916</v>
      </c>
      <c r="G214" s="110">
        <v>480354.55835999973</v>
      </c>
      <c r="H214" s="110">
        <v>485123.01852000254</v>
      </c>
      <c r="I214" s="110">
        <v>455318.68442000018</v>
      </c>
      <c r="J214" s="110">
        <v>451855.42517000122</v>
      </c>
      <c r="K214" s="110">
        <v>450228.87752999866</v>
      </c>
      <c r="L214" s="110">
        <v>416999.70872000494</v>
      </c>
      <c r="M214" s="110">
        <v>405352.33735999727</v>
      </c>
      <c r="N214" s="110">
        <v>423451.82069999975</v>
      </c>
      <c r="O214" s="110">
        <v>418903.41138000001</v>
      </c>
      <c r="P214" s="110">
        <v>467448.89358000009</v>
      </c>
      <c r="Q214" s="110">
        <v>519619.02069999999</v>
      </c>
      <c r="R214" s="110">
        <v>527083.8335700013</v>
      </c>
      <c r="S214" s="110">
        <v>550258.10836999945</v>
      </c>
      <c r="T214" s="110">
        <v>555852.20915999985</v>
      </c>
      <c r="U214" s="110">
        <v>522733.80036000005</v>
      </c>
      <c r="V214" s="110">
        <v>515741.43177000049</v>
      </c>
      <c r="W214" s="110">
        <v>516010.18911999936</v>
      </c>
      <c r="X214" s="110">
        <v>490066.73988000076</v>
      </c>
      <c r="Y214" s="110">
        <v>486904.24472000008</v>
      </c>
      <c r="Z214" s="110">
        <v>488258.84346</v>
      </c>
      <c r="AA214" s="110">
        <v>486527.59741999995</v>
      </c>
      <c r="AB214" s="110">
        <v>529899.31383000023</v>
      </c>
      <c r="AC214" s="110">
        <v>584181.07247999927</v>
      </c>
      <c r="AD214" s="110">
        <v>593973.8213999999</v>
      </c>
      <c r="AE214" s="110">
        <v>631042.72376999934</v>
      </c>
      <c r="AF214" s="110">
        <v>636187.30934999965</v>
      </c>
      <c r="AG214" s="110">
        <v>611154.2263399997</v>
      </c>
      <c r="AH214" s="110">
        <v>599504.58059999754</v>
      </c>
      <c r="AI214" s="110">
        <v>604616.19761000108</v>
      </c>
      <c r="AJ214" s="110">
        <v>572862.5468400002</v>
      </c>
      <c r="AK214" s="110">
        <v>570494.91183000081</v>
      </c>
      <c r="AL214" s="110">
        <v>574991.27464999992</v>
      </c>
      <c r="AM214" s="110">
        <v>566299.3834500002</v>
      </c>
      <c r="AN214" s="110">
        <v>607484.86079000018</v>
      </c>
      <c r="AO214" s="110">
        <v>657279.49940000044</v>
      </c>
      <c r="AP214" s="110">
        <v>663216.38233000017</v>
      </c>
      <c r="AQ214" s="110">
        <v>685205.54990999959</v>
      </c>
      <c r="AR214" s="110">
        <v>704912.81387999991</v>
      </c>
      <c r="AS214" s="110">
        <v>680189.63685000059</v>
      </c>
      <c r="AT214" s="110">
        <v>684906.62993000029</v>
      </c>
      <c r="AU214" s="110">
        <v>694499.92087000154</v>
      </c>
      <c r="AV214" s="110">
        <v>660677.30732000107</v>
      </c>
      <c r="AW214" s="110">
        <v>660931.52404000086</v>
      </c>
      <c r="AX214" s="110">
        <v>674503.23322000005</v>
      </c>
      <c r="AY214" s="110">
        <v>670374.58863999974</v>
      </c>
      <c r="AZ214" s="110">
        <v>709438.03334999993</v>
      </c>
      <c r="BA214" s="110">
        <v>753818.03278000036</v>
      </c>
      <c r="BB214" s="110">
        <v>760330.40747000009</v>
      </c>
      <c r="BC214" s="110">
        <v>793926.98560999951</v>
      </c>
      <c r="BD214" s="110">
        <v>810233.48855000047</v>
      </c>
      <c r="BE214" s="110">
        <v>795769.35970000003</v>
      </c>
      <c r="BF214" s="110">
        <v>800643.06002000056</v>
      </c>
      <c r="BG214" s="110">
        <v>811171.52348999982</v>
      </c>
      <c r="BH214" s="110">
        <v>788407.19357999903</v>
      </c>
      <c r="BI214" s="110">
        <v>775265.65275999927</v>
      </c>
      <c r="BJ214" s="110">
        <v>790310.41697999986</v>
      </c>
      <c r="BK214" s="110">
        <v>778232.08458999987</v>
      </c>
      <c r="BL214" s="110">
        <v>828310.41500999976</v>
      </c>
      <c r="BM214" s="110">
        <v>880569.26787999982</v>
      </c>
      <c r="BN214" s="110">
        <v>892655.8323799991</v>
      </c>
      <c r="BO214" s="110">
        <v>924282.21667000093</v>
      </c>
      <c r="BP214" s="110">
        <v>942698.3286600014</v>
      </c>
      <c r="BQ214" s="110">
        <v>921057.61809999833</v>
      </c>
      <c r="BR214" s="110">
        <v>932576.24034000013</v>
      </c>
      <c r="BS214" s="110">
        <v>946749.07596000168</v>
      </c>
      <c r="BT214" s="110">
        <v>923016.64916000096</v>
      </c>
      <c r="BU214" s="110">
        <v>917972.46082000097</v>
      </c>
      <c r="BV214" s="110">
        <v>932877.82408000005</v>
      </c>
      <c r="BW214" s="110">
        <v>931368.0958799998</v>
      </c>
      <c r="BX214" s="110">
        <v>975975.53690999956</v>
      </c>
      <c r="BY214" s="110">
        <v>1027073.2673999999</v>
      </c>
      <c r="BZ214" s="110">
        <v>1040422.3883199992</v>
      </c>
      <c r="CA214" s="110">
        <v>1075177.2250199998</v>
      </c>
      <c r="CB214" s="110">
        <v>1099111.5305299992</v>
      </c>
      <c r="CC214" s="110">
        <v>1081681.4663199994</v>
      </c>
      <c r="CD214" s="110">
        <v>1092887.5757299999</v>
      </c>
      <c r="CE214" s="110">
        <v>1104128.0027299996</v>
      </c>
      <c r="CF214" s="110">
        <v>1082778.8168400007</v>
      </c>
      <c r="CG214" s="5">
        <f t="shared" ref="CG214:EO214" si="266">+CF214+CG219+CG220</f>
        <v>1090725.4340851014</v>
      </c>
      <c r="CH214" s="5">
        <f t="shared" si="266"/>
        <v>1107030.7172961046</v>
      </c>
      <c r="CI214" s="5">
        <f t="shared" si="266"/>
        <v>1104875.7888592104</v>
      </c>
      <c r="CJ214" s="5">
        <f t="shared" si="266"/>
        <v>1154006.3091189936</v>
      </c>
      <c r="CK214" s="5">
        <f t="shared" si="266"/>
        <v>1209903.1658201355</v>
      </c>
      <c r="CL214" s="5">
        <f t="shared" si="266"/>
        <v>1223400.8118247439</v>
      </c>
      <c r="CM214" s="5">
        <f t="shared" si="266"/>
        <v>1261753.0719322651</v>
      </c>
      <c r="CN214" s="5">
        <f t="shared" si="266"/>
        <v>1287935.3002329059</v>
      </c>
      <c r="CO214" s="5">
        <f t="shared" si="266"/>
        <v>1267588.2495773453</v>
      </c>
      <c r="CP214" s="5">
        <f t="shared" si="266"/>
        <v>1280152.1056524545</v>
      </c>
      <c r="CQ214" s="5">
        <f t="shared" si="266"/>
        <v>1287216.2798306218</v>
      </c>
      <c r="CR214" s="5">
        <f t="shared" si="266"/>
        <v>1250804.7249041873</v>
      </c>
      <c r="CS214" s="5">
        <f t="shared" si="266"/>
        <v>1259343.5039642267</v>
      </c>
      <c r="CT214" s="5">
        <f t="shared" si="266"/>
        <v>1276964.7467164183</v>
      </c>
      <c r="CU214" s="5">
        <f t="shared" si="266"/>
        <v>1274812.4658636621</v>
      </c>
      <c r="CV214" s="5">
        <f t="shared" si="266"/>
        <v>1327908.1902884226</v>
      </c>
      <c r="CW214" s="5">
        <f t="shared" si="266"/>
        <v>1388316.3456248844</v>
      </c>
      <c r="CX214" s="5">
        <f t="shared" si="266"/>
        <v>1402817.5988917768</v>
      </c>
      <c r="CY214" s="5">
        <f t="shared" si="266"/>
        <v>1444265.1761404665</v>
      </c>
      <c r="CZ214" s="5">
        <f t="shared" si="266"/>
        <v>1472560.5080711348</v>
      </c>
      <c r="DA214" s="5">
        <f t="shared" si="266"/>
        <v>1450510.0590697648</v>
      </c>
      <c r="DB214" s="5">
        <f t="shared" si="266"/>
        <v>1464087.9132497951</v>
      </c>
      <c r="DC214" s="5">
        <f t="shared" si="266"/>
        <v>1471722.2196538227</v>
      </c>
      <c r="DD214" s="5">
        <f t="shared" si="266"/>
        <v>1432310.7395199384</v>
      </c>
      <c r="DE214" s="5">
        <f t="shared" si="266"/>
        <v>1441538.6625604131</v>
      </c>
      <c r="DF214" s="5">
        <f t="shared" si="266"/>
        <v>1461468.7844042755</v>
      </c>
      <c r="DG214" s="5">
        <f t="shared" si="266"/>
        <v>1461162.4848315835</v>
      </c>
      <c r="DH214" s="5">
        <f t="shared" si="266"/>
        <v>1521215.244563414</v>
      </c>
      <c r="DI214" s="5">
        <f t="shared" si="266"/>
        <v>1589538.5696063607</v>
      </c>
      <c r="DJ214" s="5">
        <f t="shared" si="266"/>
        <v>1607943.103779234</v>
      </c>
      <c r="DK214" s="5">
        <f t="shared" si="266"/>
        <v>1654821.480992246</v>
      </c>
      <c r="DL214" s="5">
        <f t="shared" si="266"/>
        <v>1686824.2983259221</v>
      </c>
      <c r="DM214" s="5">
        <f t="shared" si="266"/>
        <v>1663933.7253134395</v>
      </c>
      <c r="DN214" s="5">
        <f t="shared" si="266"/>
        <v>1679290.660802711</v>
      </c>
      <c r="DO214" s="5">
        <f t="shared" si="266"/>
        <v>1687925.2763610675</v>
      </c>
      <c r="DP214" s="5">
        <f t="shared" si="266"/>
        <v>1645398.8881752726</v>
      </c>
      <c r="DQ214" s="5">
        <f t="shared" si="266"/>
        <v>1655835.9290326533</v>
      </c>
      <c r="DR214" s="5">
        <f t="shared" si="266"/>
        <v>1677783.8015950152</v>
      </c>
      <c r="DS214" s="5">
        <f t="shared" si="266"/>
        <v>1678553.7192332274</v>
      </c>
      <c r="DT214" s="5">
        <f t="shared" si="266"/>
        <v>1744686.2962409414</v>
      </c>
      <c r="DU214" s="5">
        <f t="shared" si="266"/>
        <v>1819926.7610422752</v>
      </c>
      <c r="DV214" s="5">
        <f t="shared" si="266"/>
        <v>1841211.2197173743</v>
      </c>
      <c r="DW214" s="5">
        <f t="shared" si="266"/>
        <v>1892835.6230733611</v>
      </c>
      <c r="DX214" s="5">
        <f t="shared" si="266"/>
        <v>1928078.4460715745</v>
      </c>
      <c r="DY214" s="5">
        <f t="shared" si="266"/>
        <v>1903912.1476002808</v>
      </c>
      <c r="DZ214" s="5">
        <f t="shared" si="266"/>
        <v>1920823.8386429898</v>
      </c>
      <c r="EA214" s="5">
        <f t="shared" si="266"/>
        <v>1930332.6335908822</v>
      </c>
      <c r="EB214" s="5">
        <f t="shared" si="266"/>
        <v>1884542.5652069794</v>
      </c>
      <c r="EC214" s="5">
        <f t="shared" si="266"/>
        <v>1896036.2652686527</v>
      </c>
      <c r="ED214" s="5">
        <f t="shared" si="266"/>
        <v>1920506.7610872213</v>
      </c>
      <c r="EE214" s="5">
        <f t="shared" si="266"/>
        <v>1923511.0407184097</v>
      </c>
      <c r="EF214" s="5">
        <f t="shared" si="266"/>
        <v>1997244.6996204411</v>
      </c>
      <c r="EG214" s="5">
        <f t="shared" si="266"/>
        <v>2081133.0798758292</v>
      </c>
      <c r="EH214" s="5">
        <f t="shared" si="266"/>
        <v>2106998.7268881556</v>
      </c>
      <c r="EI214" s="5">
        <f t="shared" si="266"/>
        <v>2164556.6857686513</v>
      </c>
      <c r="EJ214" s="5">
        <f t="shared" si="266"/>
        <v>2203850.2141214302</v>
      </c>
      <c r="EK214" s="5">
        <f t="shared" si="266"/>
        <v>2179075.0138327708</v>
      </c>
      <c r="EL214" s="5">
        <f t="shared" si="266"/>
        <v>2197930.4843923738</v>
      </c>
      <c r="EM214" s="5">
        <f t="shared" si="266"/>
        <v>2208532.1919770557</v>
      </c>
      <c r="EN214" s="5">
        <f t="shared" si="266"/>
        <v>2159647.8499151012</v>
      </c>
      <c r="EO214" s="5">
        <f t="shared" si="266"/>
        <v>2172462.6017093766</v>
      </c>
      <c r="EP214" s="9"/>
      <c r="EU214" s="101"/>
      <c r="FD214" s="9"/>
      <c r="FE214" s="9"/>
      <c r="FQ214" s="9"/>
    </row>
    <row r="215" spans="1:173">
      <c r="A215" s="9" t="s">
        <v>125</v>
      </c>
      <c r="B215" s="110">
        <v>-49557.829669999999</v>
      </c>
      <c r="C215" s="110">
        <v>-53891.636099999996</v>
      </c>
      <c r="D215" s="110">
        <v>-61849.02635</v>
      </c>
      <c r="E215" s="110">
        <v>-88829.133379999999</v>
      </c>
      <c r="F215" s="110">
        <v>-82738.81379</v>
      </c>
      <c r="G215" s="110">
        <v>-70628.384810000003</v>
      </c>
      <c r="H215" s="110">
        <v>-63814.827590000001</v>
      </c>
      <c r="I215" s="110">
        <v>-47391.117150000005</v>
      </c>
      <c r="J215" s="110">
        <v>-39980.69255</v>
      </c>
      <c r="K215" s="110">
        <v>-36605.883649999996</v>
      </c>
      <c r="L215" s="110">
        <v>-37475.934129999994</v>
      </c>
      <c r="M215" s="110">
        <v>-20183.895619999996</v>
      </c>
      <c r="N215" s="110">
        <v>-22294.478450000002</v>
      </c>
      <c r="O215" s="110">
        <v>-22151.870790000001</v>
      </c>
      <c r="P215" s="110">
        <v>-12443.70118</v>
      </c>
      <c r="Q215" s="110">
        <v>-16227.19082</v>
      </c>
      <c r="R215" s="110">
        <v>-16609.209039999998</v>
      </c>
      <c r="S215" s="110">
        <v>-21212.854149999999</v>
      </c>
      <c r="T215" s="110">
        <v>-17710.197219999998</v>
      </c>
      <c r="U215" s="110">
        <v>-15533.26568</v>
      </c>
      <c r="V215" s="110">
        <v>-14565.74684</v>
      </c>
      <c r="W215" s="110">
        <v>-13911.971439999999</v>
      </c>
      <c r="X215" s="110">
        <v>-22087.528539999999</v>
      </c>
      <c r="Y215" s="110">
        <v>-23371.898440000001</v>
      </c>
      <c r="Z215" s="110">
        <v>-9173.9681799999998</v>
      </c>
      <c r="AA215" s="110">
        <v>391.44008999999801</v>
      </c>
      <c r="AB215" s="110">
        <v>19601.047740000002</v>
      </c>
      <c r="AC215" s="110">
        <v>30273.754710000001</v>
      </c>
      <c r="AD215" s="110">
        <v>23687.07086</v>
      </c>
      <c r="AE215" s="110">
        <v>14008.878640000001</v>
      </c>
      <c r="AF215" s="110">
        <v>15046.383109999999</v>
      </c>
      <c r="AG215" s="110">
        <v>8572.4262699999999</v>
      </c>
      <c r="AH215" s="110">
        <v>5746.1966800000009</v>
      </c>
      <c r="AI215" s="110">
        <v>2986.8603199999984</v>
      </c>
      <c r="AJ215" s="110">
        <v>-10028.552639999998</v>
      </c>
      <c r="AK215" s="110">
        <v>-48459.520740000007</v>
      </c>
      <c r="AL215" s="110">
        <v>-31833.532139999999</v>
      </c>
      <c r="AM215" s="110">
        <v>-47976.997150000003</v>
      </c>
      <c r="AN215" s="110">
        <v>-65221.278700000003</v>
      </c>
      <c r="AO215" s="110">
        <v>-69501.107760000014</v>
      </c>
      <c r="AP215" s="110">
        <v>-61002.409569999996</v>
      </c>
      <c r="AQ215" s="110">
        <v>-53094.115829999995</v>
      </c>
      <c r="AR215" s="110">
        <v>-60417.62950000001</v>
      </c>
      <c r="AS215" s="110">
        <v>-80630.036519999994</v>
      </c>
      <c r="AT215" s="110">
        <v>-67479.620639999994</v>
      </c>
      <c r="AU215" s="110">
        <v>-65860.561450000008</v>
      </c>
      <c r="AV215" s="110">
        <v>-65768.424419999996</v>
      </c>
      <c r="AW215" s="110">
        <v>-47606.551489999998</v>
      </c>
      <c r="AX215" s="110">
        <v>-52069.472379999999</v>
      </c>
      <c r="AY215" s="110">
        <v>-60884.124019999996</v>
      </c>
      <c r="AZ215" s="110">
        <v>-36081.470560000002</v>
      </c>
      <c r="BA215" s="110">
        <v>-10352.949610000001</v>
      </c>
      <c r="BB215" s="110">
        <v>-12923.419619999999</v>
      </c>
      <c r="BC215" s="110">
        <v>-3934.4189000000024</v>
      </c>
      <c r="BD215" s="110">
        <v>-16812.750439999996</v>
      </c>
      <c r="BE215" s="110">
        <v>14037.961800000003</v>
      </c>
      <c r="BF215" s="110">
        <v>23288.590280000004</v>
      </c>
      <c r="BG215" s="110">
        <v>36208.696319999995</v>
      </c>
      <c r="BH215" s="110">
        <v>42043.434970000002</v>
      </c>
      <c r="BI215" s="110">
        <v>38878.026599999997</v>
      </c>
      <c r="BJ215" s="110">
        <v>33114.638620000012</v>
      </c>
      <c r="BK215" s="110">
        <v>50270.872349999991</v>
      </c>
      <c r="BL215" s="110">
        <v>63032.264909999998</v>
      </c>
      <c r="BM215" s="110">
        <v>47026.68763</v>
      </c>
      <c r="BN215" s="110">
        <v>42914.204220000007</v>
      </c>
      <c r="BO215" s="110">
        <v>36834.077349999992</v>
      </c>
      <c r="BP215" s="110">
        <v>31047.302519999997</v>
      </c>
      <c r="BQ215" s="110">
        <v>11991.836459999993</v>
      </c>
      <c r="BR215" s="110">
        <v>11299.836339999989</v>
      </c>
      <c r="BS215" s="110">
        <v>-2144.5433299999982</v>
      </c>
      <c r="BT215" s="110">
        <v>-26714.050179999998</v>
      </c>
      <c r="BU215" s="110">
        <v>-12393.330950000003</v>
      </c>
      <c r="BV215" s="110">
        <v>-33522.793839999998</v>
      </c>
      <c r="BW215" s="110">
        <v>-45002.744380000011</v>
      </c>
      <c r="BX215" s="110">
        <v>-94199.467579999997</v>
      </c>
      <c r="BY215" s="110">
        <v>-157356.35758999997</v>
      </c>
      <c r="BZ215" s="110">
        <v>-117788.84550999998</v>
      </c>
      <c r="CA215" s="110">
        <v>-128088.27027000001</v>
      </c>
      <c r="CB215" s="110">
        <v>-108456.00040999999</v>
      </c>
      <c r="CC215" s="110">
        <v>-98628.455409999995</v>
      </c>
      <c r="CD215" s="110">
        <v>-62240.75819</v>
      </c>
      <c r="CE215" s="110">
        <v>-82742.592180000007</v>
      </c>
      <c r="CF215" s="110">
        <v>-88413.174360000019</v>
      </c>
      <c r="CG215" s="111">
        <f>+CF215</f>
        <v>-88413.174360000019</v>
      </c>
      <c r="CH215" s="5">
        <f t="shared" ref="CH215:EO215" si="267">+CG215</f>
        <v>-88413.174360000019</v>
      </c>
      <c r="CI215" s="5">
        <f t="shared" si="267"/>
        <v>-88413.174360000019</v>
      </c>
      <c r="CJ215" s="5">
        <f t="shared" si="267"/>
        <v>-88413.174360000019</v>
      </c>
      <c r="CK215" s="5">
        <f t="shared" si="267"/>
        <v>-88413.174360000019</v>
      </c>
      <c r="CL215" s="5">
        <f t="shared" si="267"/>
        <v>-88413.174360000019</v>
      </c>
      <c r="CM215" s="5">
        <f t="shared" si="267"/>
        <v>-88413.174360000019</v>
      </c>
      <c r="CN215" s="5">
        <f t="shared" si="267"/>
        <v>-88413.174360000019</v>
      </c>
      <c r="CO215" s="5">
        <f t="shared" si="267"/>
        <v>-88413.174360000019</v>
      </c>
      <c r="CP215" s="5">
        <f t="shared" si="267"/>
        <v>-88413.174360000019</v>
      </c>
      <c r="CQ215" s="5">
        <f t="shared" si="267"/>
        <v>-88413.174360000019</v>
      </c>
      <c r="CR215" s="5">
        <f t="shared" si="267"/>
        <v>-88413.174360000019</v>
      </c>
      <c r="CS215" s="5">
        <f t="shared" si="267"/>
        <v>-88413.174360000019</v>
      </c>
      <c r="CT215" s="5">
        <f t="shared" si="267"/>
        <v>-88413.174360000019</v>
      </c>
      <c r="CU215" s="5">
        <f t="shared" si="267"/>
        <v>-88413.174360000019</v>
      </c>
      <c r="CV215" s="5">
        <f t="shared" si="267"/>
        <v>-88413.174360000019</v>
      </c>
      <c r="CW215" s="5">
        <f t="shared" si="267"/>
        <v>-88413.174360000019</v>
      </c>
      <c r="CX215" s="5">
        <f t="shared" si="267"/>
        <v>-88413.174360000019</v>
      </c>
      <c r="CY215" s="5">
        <f t="shared" si="267"/>
        <v>-88413.174360000019</v>
      </c>
      <c r="CZ215" s="5">
        <f t="shared" si="267"/>
        <v>-88413.174360000019</v>
      </c>
      <c r="DA215" s="5">
        <f t="shared" si="267"/>
        <v>-88413.174360000019</v>
      </c>
      <c r="DB215" s="5">
        <f t="shared" si="267"/>
        <v>-88413.174360000019</v>
      </c>
      <c r="DC215" s="5">
        <f t="shared" si="267"/>
        <v>-88413.174360000019</v>
      </c>
      <c r="DD215" s="5">
        <f t="shared" si="267"/>
        <v>-88413.174360000019</v>
      </c>
      <c r="DE215" s="5">
        <f t="shared" si="267"/>
        <v>-88413.174360000019</v>
      </c>
      <c r="DF215" s="5">
        <f t="shared" si="267"/>
        <v>-88413.174360000019</v>
      </c>
      <c r="DG215" s="5">
        <f t="shared" si="267"/>
        <v>-88413.174360000019</v>
      </c>
      <c r="DH215" s="5">
        <f t="shared" si="267"/>
        <v>-88413.174360000019</v>
      </c>
      <c r="DI215" s="5">
        <f t="shared" si="267"/>
        <v>-88413.174360000019</v>
      </c>
      <c r="DJ215" s="5">
        <f t="shared" si="267"/>
        <v>-88413.174360000019</v>
      </c>
      <c r="DK215" s="5">
        <f t="shared" si="267"/>
        <v>-88413.174360000019</v>
      </c>
      <c r="DL215" s="5">
        <f t="shared" si="267"/>
        <v>-88413.174360000019</v>
      </c>
      <c r="DM215" s="5">
        <f t="shared" si="267"/>
        <v>-88413.174360000019</v>
      </c>
      <c r="DN215" s="5">
        <f t="shared" si="267"/>
        <v>-88413.174360000019</v>
      </c>
      <c r="DO215" s="5">
        <f t="shared" si="267"/>
        <v>-88413.174360000019</v>
      </c>
      <c r="DP215" s="5">
        <f t="shared" si="267"/>
        <v>-88413.174360000019</v>
      </c>
      <c r="DQ215" s="5">
        <f t="shared" si="267"/>
        <v>-88413.174360000019</v>
      </c>
      <c r="DR215" s="5">
        <f t="shared" si="267"/>
        <v>-88413.174360000019</v>
      </c>
      <c r="DS215" s="5">
        <f t="shared" si="267"/>
        <v>-88413.174360000019</v>
      </c>
      <c r="DT215" s="5">
        <f t="shared" si="267"/>
        <v>-88413.174360000019</v>
      </c>
      <c r="DU215" s="5">
        <f t="shared" si="267"/>
        <v>-88413.174360000019</v>
      </c>
      <c r="DV215" s="5">
        <f t="shared" si="267"/>
        <v>-88413.174360000019</v>
      </c>
      <c r="DW215" s="5">
        <f t="shared" si="267"/>
        <v>-88413.174360000019</v>
      </c>
      <c r="DX215" s="5">
        <f t="shared" si="267"/>
        <v>-88413.174360000019</v>
      </c>
      <c r="DY215" s="5">
        <f t="shared" si="267"/>
        <v>-88413.174360000019</v>
      </c>
      <c r="DZ215" s="5">
        <f t="shared" si="267"/>
        <v>-88413.174360000019</v>
      </c>
      <c r="EA215" s="5">
        <f t="shared" si="267"/>
        <v>-88413.174360000019</v>
      </c>
      <c r="EB215" s="5">
        <f t="shared" si="267"/>
        <v>-88413.174360000019</v>
      </c>
      <c r="EC215" s="5">
        <f t="shared" si="267"/>
        <v>-88413.174360000019</v>
      </c>
      <c r="ED215" s="5">
        <f t="shared" si="267"/>
        <v>-88413.174360000019</v>
      </c>
      <c r="EE215" s="5">
        <f t="shared" si="267"/>
        <v>-88413.174360000019</v>
      </c>
      <c r="EF215" s="5">
        <f t="shared" si="267"/>
        <v>-88413.174360000019</v>
      </c>
      <c r="EG215" s="5">
        <f t="shared" si="267"/>
        <v>-88413.174360000019</v>
      </c>
      <c r="EH215" s="5">
        <f t="shared" si="267"/>
        <v>-88413.174360000019</v>
      </c>
      <c r="EI215" s="5">
        <f t="shared" si="267"/>
        <v>-88413.174360000019</v>
      </c>
      <c r="EJ215" s="5">
        <f t="shared" si="267"/>
        <v>-88413.174360000019</v>
      </c>
      <c r="EK215" s="5">
        <f t="shared" si="267"/>
        <v>-88413.174360000019</v>
      </c>
      <c r="EL215" s="5">
        <f t="shared" si="267"/>
        <v>-88413.174360000019</v>
      </c>
      <c r="EM215" s="5">
        <f t="shared" si="267"/>
        <v>-88413.174360000019</v>
      </c>
      <c r="EN215" s="5">
        <f t="shared" si="267"/>
        <v>-88413.174360000019</v>
      </c>
      <c r="EO215" s="5">
        <f t="shared" si="267"/>
        <v>-88413.174360000019</v>
      </c>
      <c r="EP215" s="9"/>
      <c r="EU215" s="101"/>
      <c r="FD215" s="9"/>
      <c r="FE215" s="9"/>
      <c r="FQ215" s="9"/>
    </row>
    <row r="216" spans="1:173">
      <c r="A216" s="9" t="s">
        <v>45</v>
      </c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  <c r="AZ216" s="110"/>
      <c r="BA216" s="110"/>
      <c r="BB216" s="110"/>
      <c r="BC216" s="110"/>
      <c r="BD216" s="110"/>
      <c r="BE216" s="110"/>
      <c r="BF216" s="110"/>
      <c r="BG216" s="110"/>
      <c r="BH216" s="110"/>
      <c r="BI216" s="110"/>
      <c r="BJ216" s="110"/>
      <c r="BK216" s="110"/>
      <c r="BL216" s="110"/>
      <c r="BM216" s="110"/>
      <c r="BN216" s="110"/>
      <c r="BO216" s="110"/>
      <c r="BP216" s="110"/>
      <c r="BQ216" s="110"/>
      <c r="BR216" s="110"/>
      <c r="BS216" s="110"/>
      <c r="BT216" s="110"/>
      <c r="BU216" s="110"/>
      <c r="BV216" s="110"/>
      <c r="BW216" s="110"/>
      <c r="BX216" s="110"/>
      <c r="BY216" s="110"/>
      <c r="BZ216" s="110"/>
      <c r="CA216" s="110"/>
      <c r="CB216" s="110"/>
      <c r="CC216" s="110"/>
      <c r="CD216" s="110"/>
      <c r="CE216" s="110"/>
      <c r="CF216" s="110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9"/>
      <c r="EU216" s="101"/>
      <c r="FD216" s="9"/>
      <c r="FE216" s="9"/>
      <c r="FQ216" s="9"/>
    </row>
    <row r="217" spans="1:173">
      <c r="A217" s="94" t="s">
        <v>126</v>
      </c>
      <c r="B217" s="112">
        <f t="shared" ref="B217:BH217" si="268">SUM(B212:B216)</f>
        <v>2046522.4494399999</v>
      </c>
      <c r="C217" s="112">
        <f t="shared" si="268"/>
        <v>2051584.6776400001</v>
      </c>
      <c r="D217" s="112">
        <f t="shared" si="268"/>
        <v>2078075.757079999</v>
      </c>
      <c r="E217" s="112">
        <f t="shared" si="268"/>
        <v>2110307.2219700003</v>
      </c>
      <c r="F217" s="112">
        <f t="shared" si="268"/>
        <v>2123059.1399999992</v>
      </c>
      <c r="G217" s="112">
        <f t="shared" si="268"/>
        <v>2178493.6652199998</v>
      </c>
      <c r="H217" s="112">
        <f t="shared" si="268"/>
        <v>2193038.0037400024</v>
      </c>
      <c r="I217" s="112">
        <f t="shared" si="268"/>
        <v>2182961.5893100002</v>
      </c>
      <c r="J217" s="112">
        <f t="shared" si="268"/>
        <v>2191520.7935100016</v>
      </c>
      <c r="K217" s="112">
        <f t="shared" si="268"/>
        <v>2195798.7205599984</v>
      </c>
      <c r="L217" s="112">
        <f t="shared" si="268"/>
        <v>2164616.8952500052</v>
      </c>
      <c r="M217" s="112">
        <f t="shared" si="268"/>
        <v>2176761.6452799975</v>
      </c>
      <c r="N217" s="112">
        <f t="shared" si="268"/>
        <v>2195008.8485499998</v>
      </c>
      <c r="O217" s="112">
        <f t="shared" si="268"/>
        <v>2196440.6393499998</v>
      </c>
      <c r="P217" s="112">
        <f t="shared" si="268"/>
        <v>2258075.70615</v>
      </c>
      <c r="Q217" s="112">
        <f t="shared" si="268"/>
        <v>2309600.43793</v>
      </c>
      <c r="R217" s="112">
        <f t="shared" si="268"/>
        <v>2317944.7781100012</v>
      </c>
      <c r="S217" s="112">
        <f t="shared" si="268"/>
        <v>2338842.6133099995</v>
      </c>
      <c r="T217" s="112">
        <f t="shared" si="268"/>
        <v>2348752.3328399998</v>
      </c>
      <c r="U217" s="112">
        <f t="shared" si="268"/>
        <v>2319880.9629500001</v>
      </c>
      <c r="V217" s="112">
        <f t="shared" si="268"/>
        <v>2313730.6788400002</v>
      </c>
      <c r="W217" s="112">
        <f t="shared" si="268"/>
        <v>2215217.1846299991</v>
      </c>
      <c r="X217" s="112">
        <f t="shared" si="268"/>
        <v>2182180.6780200009</v>
      </c>
      <c r="Y217" s="112">
        <f t="shared" si="268"/>
        <v>2178347.8907300001</v>
      </c>
      <c r="Z217" s="112">
        <f t="shared" si="268"/>
        <v>2194318.3259300003</v>
      </c>
      <c r="AA217" s="112">
        <f t="shared" si="268"/>
        <v>2210519.2037200001</v>
      </c>
      <c r="AB217" s="112">
        <f t="shared" si="268"/>
        <v>2274853.6282699998</v>
      </c>
      <c r="AC217" s="112">
        <f t="shared" si="268"/>
        <v>2340555.3434199993</v>
      </c>
      <c r="AD217" s="112">
        <f t="shared" si="268"/>
        <v>2344588.8540199995</v>
      </c>
      <c r="AE217" s="112">
        <f t="shared" si="268"/>
        <v>2373978.7199499994</v>
      </c>
      <c r="AF217" s="112">
        <f t="shared" si="268"/>
        <v>2380873.1490699993</v>
      </c>
      <c r="AG217" s="112">
        <f t="shared" si="268"/>
        <v>2349781.5123199997</v>
      </c>
      <c r="AH217" s="112">
        <f t="shared" si="268"/>
        <v>2335824.2968899976</v>
      </c>
      <c r="AI217" s="112">
        <f t="shared" si="268"/>
        <v>2339077.331410001</v>
      </c>
      <c r="AJ217" s="112">
        <f t="shared" si="268"/>
        <v>2295273.9192300006</v>
      </c>
      <c r="AK217" s="112">
        <f t="shared" si="268"/>
        <v>2255421.7425000006</v>
      </c>
      <c r="AL217" s="112">
        <f t="shared" si="268"/>
        <v>2277354.4788200003</v>
      </c>
      <c r="AM217" s="112">
        <f t="shared" si="268"/>
        <v>2252851.9295399999</v>
      </c>
      <c r="AN217" s="112">
        <f t="shared" si="268"/>
        <v>2267761.2243700004</v>
      </c>
      <c r="AO217" s="112">
        <f t="shared" si="268"/>
        <v>2314124.2964800005</v>
      </c>
      <c r="AP217" s="112">
        <f t="shared" si="268"/>
        <v>2328945.5465099998</v>
      </c>
      <c r="AQ217" s="112">
        <f t="shared" si="268"/>
        <v>2360711.1476399996</v>
      </c>
      <c r="AR217" s="112">
        <f t="shared" si="268"/>
        <v>2373914.9194100001</v>
      </c>
      <c r="AS217" s="112">
        <f t="shared" si="268"/>
        <v>2329537.9373500007</v>
      </c>
      <c r="AT217" s="112">
        <f t="shared" si="268"/>
        <v>2354925.1980200005</v>
      </c>
      <c r="AU217" s="112">
        <f t="shared" si="268"/>
        <v>2366764.2482000017</v>
      </c>
      <c r="AV217" s="112">
        <f t="shared" si="268"/>
        <v>2334993.2571200011</v>
      </c>
      <c r="AW217" s="112">
        <f t="shared" si="268"/>
        <v>2359242.7412700006</v>
      </c>
      <c r="AX217" s="112">
        <f t="shared" si="268"/>
        <v>2369263.29067</v>
      </c>
      <c r="AY217" s="112">
        <f t="shared" si="268"/>
        <v>2359529.3101899996</v>
      </c>
      <c r="AZ217" s="112">
        <f t="shared" si="268"/>
        <v>2424005.1076700003</v>
      </c>
      <c r="BA217" s="112">
        <f t="shared" si="268"/>
        <v>2494784.1674000002</v>
      </c>
      <c r="BB217" s="112">
        <f t="shared" si="268"/>
        <v>2499179.41377</v>
      </c>
      <c r="BC217" s="112">
        <f t="shared" si="268"/>
        <v>2543469.1327499994</v>
      </c>
      <c r="BD217" s="112">
        <f t="shared" si="268"/>
        <v>2550301.5502900006</v>
      </c>
      <c r="BE217" s="112">
        <f t="shared" si="268"/>
        <v>2565856.8085699999</v>
      </c>
      <c r="BF217" s="112">
        <f t="shared" si="268"/>
        <v>2581443.8130800007</v>
      </c>
      <c r="BG217" s="112">
        <f t="shared" si="268"/>
        <v>2605641.6059400002</v>
      </c>
      <c r="BH217" s="112">
        <f t="shared" si="268"/>
        <v>2589624.0950599988</v>
      </c>
      <c r="BI217" s="112">
        <f>SUM(BI212:BI216)</f>
        <v>2580409.3241799991</v>
      </c>
      <c r="BJ217" s="112">
        <f t="shared" ref="BJ217:DU217" si="269">SUM(BJ212:BJ216)</f>
        <v>2589914.3219599994</v>
      </c>
      <c r="BK217" s="112">
        <f t="shared" si="269"/>
        <v>2597645.5038799997</v>
      </c>
      <c r="BL217" s="112">
        <f t="shared" si="269"/>
        <v>2661314.0564999995</v>
      </c>
      <c r="BM217" s="112">
        <f t="shared" si="269"/>
        <v>2698302.7339499998</v>
      </c>
      <c r="BN217" s="112">
        <f t="shared" si="269"/>
        <v>3097294.351199999</v>
      </c>
      <c r="BO217" s="112">
        <f t="shared" si="269"/>
        <v>3124760.7542000003</v>
      </c>
      <c r="BP217" s="112">
        <f t="shared" si="269"/>
        <v>3139392.5215700013</v>
      </c>
      <c r="BQ217" s="112">
        <f t="shared" si="269"/>
        <v>3101988.6099499976</v>
      </c>
      <c r="BR217" s="112">
        <f t="shared" si="269"/>
        <v>3116684.7721300004</v>
      </c>
      <c r="BS217" s="112">
        <f t="shared" si="269"/>
        <v>3118404.4158300022</v>
      </c>
      <c r="BT217" s="112">
        <f t="shared" si="269"/>
        <v>3070883.2584200012</v>
      </c>
      <c r="BU217" s="112">
        <f t="shared" si="269"/>
        <v>3086231.9253600012</v>
      </c>
      <c r="BV217" s="112">
        <f t="shared" si="269"/>
        <v>3081163.5539099998</v>
      </c>
      <c r="BW217" s="112">
        <f t="shared" si="269"/>
        <v>3062440.6132700001</v>
      </c>
      <c r="BX217" s="112">
        <f t="shared" si="269"/>
        <v>3063924.24658</v>
      </c>
      <c r="BY217" s="112">
        <f t="shared" si="269"/>
        <v>3054362.4222399993</v>
      </c>
      <c r="BZ217" s="112">
        <f t="shared" si="269"/>
        <v>3109655.5134399994</v>
      </c>
      <c r="CA217" s="112">
        <f t="shared" si="269"/>
        <v>3139693.5853399998</v>
      </c>
      <c r="CB217" s="112">
        <f t="shared" si="269"/>
        <v>3185985.982129999</v>
      </c>
      <c r="CC217" s="112">
        <f t="shared" si="269"/>
        <v>3185305.5010299999</v>
      </c>
      <c r="CD217" s="112">
        <f t="shared" si="269"/>
        <v>3238254.43383</v>
      </c>
      <c r="CE217" s="112">
        <f t="shared" si="269"/>
        <v>3236730.84051</v>
      </c>
      <c r="CF217" s="112">
        <f t="shared" si="269"/>
        <v>3211417.5938400007</v>
      </c>
      <c r="CG217" s="103">
        <f t="shared" si="269"/>
        <v>3219364.2110851016</v>
      </c>
      <c r="CH217" s="103">
        <f t="shared" si="269"/>
        <v>3235669.4942961051</v>
      </c>
      <c r="CI217" s="103">
        <f t="shared" si="269"/>
        <v>3260223.1163845472</v>
      </c>
      <c r="CJ217" s="103">
        <f t="shared" si="269"/>
        <v>3309353.6366443303</v>
      </c>
      <c r="CK217" s="103">
        <f t="shared" si="269"/>
        <v>3365250.4933454725</v>
      </c>
      <c r="CL217" s="103">
        <f t="shared" si="269"/>
        <v>3379440.9681574828</v>
      </c>
      <c r="CM217" s="103">
        <f t="shared" si="269"/>
        <v>3417793.2282650038</v>
      </c>
      <c r="CN217" s="103">
        <f t="shared" si="269"/>
        <v>3477375.5786558026</v>
      </c>
      <c r="CO217" s="103">
        <f t="shared" si="269"/>
        <v>3464932.5499780169</v>
      </c>
      <c r="CP217" s="103">
        <f t="shared" si="269"/>
        <v>3477496.4060531263</v>
      </c>
      <c r="CQ217" s="103">
        <f t="shared" si="269"/>
        <v>3484560.5802312936</v>
      </c>
      <c r="CR217" s="103">
        <f t="shared" si="269"/>
        <v>3448149.025304859</v>
      </c>
      <c r="CS217" s="103">
        <f t="shared" si="269"/>
        <v>3456687.8043648982</v>
      </c>
      <c r="CT217" s="103">
        <f t="shared" si="269"/>
        <v>3474309.0471170899</v>
      </c>
      <c r="CU217" s="103">
        <f t="shared" si="269"/>
        <v>3493593.5937109697</v>
      </c>
      <c r="CV217" s="103">
        <f t="shared" si="269"/>
        <v>3546689.3181357305</v>
      </c>
      <c r="CW217" s="103">
        <f t="shared" si="269"/>
        <v>3607097.4734721924</v>
      </c>
      <c r="CX217" s="103">
        <f t="shared" si="269"/>
        <v>3622339.8443690459</v>
      </c>
      <c r="CY217" s="103">
        <f t="shared" si="269"/>
        <v>3697966.1100802119</v>
      </c>
      <c r="CZ217" s="103">
        <f t="shared" si="269"/>
        <v>3726261.44201088</v>
      </c>
      <c r="DA217" s="103">
        <f t="shared" si="269"/>
        <v>3711233.0825533951</v>
      </c>
      <c r="DB217" s="103">
        <f t="shared" si="269"/>
        <v>3724810.9367334251</v>
      </c>
      <c r="DC217" s="103">
        <f t="shared" si="269"/>
        <v>3732445.2431374532</v>
      </c>
      <c r="DD217" s="103">
        <f t="shared" si="269"/>
        <v>3693033.7630035686</v>
      </c>
      <c r="DE217" s="103">
        <f t="shared" si="269"/>
        <v>3702261.6860440434</v>
      </c>
      <c r="DF217" s="103">
        <f t="shared" si="269"/>
        <v>3722191.8078879057</v>
      </c>
      <c r="DG217" s="103">
        <f t="shared" si="269"/>
        <v>3741720.2690801867</v>
      </c>
      <c r="DH217" s="103">
        <f t="shared" si="269"/>
        <v>3801773.0288120168</v>
      </c>
      <c r="DI217" s="103">
        <f t="shared" si="269"/>
        <v>3870096.353854964</v>
      </c>
      <c r="DJ217" s="103">
        <f t="shared" si="269"/>
        <v>3889331.6633478366</v>
      </c>
      <c r="DK217" s="103">
        <f t="shared" si="269"/>
        <v>3971188.4180139075</v>
      </c>
      <c r="DL217" s="103">
        <f t="shared" si="269"/>
        <v>4003191.2353475834</v>
      </c>
      <c r="DM217" s="103">
        <f t="shared" si="269"/>
        <v>3987237.6362570915</v>
      </c>
      <c r="DN217" s="103">
        <f t="shared" si="269"/>
        <v>4002594.5717463628</v>
      </c>
      <c r="DO217" s="103">
        <f t="shared" si="269"/>
        <v>4011229.1873047198</v>
      </c>
      <c r="DP217" s="103">
        <f t="shared" si="269"/>
        <v>3968702.7991189244</v>
      </c>
      <c r="DQ217" s="103">
        <f t="shared" si="269"/>
        <v>3979139.8399763056</v>
      </c>
      <c r="DR217" s="103">
        <f t="shared" si="269"/>
        <v>4001087.7125386675</v>
      </c>
      <c r="DS217" s="103">
        <f t="shared" si="269"/>
        <v>4020825.6909443252</v>
      </c>
      <c r="DT217" s="103">
        <f t="shared" si="269"/>
        <v>4086958.2679520394</v>
      </c>
      <c r="DU217" s="103">
        <f t="shared" si="269"/>
        <v>4162198.7327533732</v>
      </c>
      <c r="DV217" s="103">
        <f t="shared" ref="DV217:EO217" si="270">SUM(DV212:DV216)</f>
        <v>4184390.7541446178</v>
      </c>
      <c r="DW217" s="103">
        <f t="shared" si="270"/>
        <v>4271814.9578973316</v>
      </c>
      <c r="DX217" s="103">
        <f t="shared" si="270"/>
        <v>4307057.7808955451</v>
      </c>
      <c r="DY217" s="103">
        <f t="shared" si="270"/>
        <v>4290469.6311040688</v>
      </c>
      <c r="DZ217" s="103">
        <f t="shared" si="270"/>
        <v>4307381.3221467771</v>
      </c>
      <c r="EA217" s="103">
        <f t="shared" si="270"/>
        <v>4316890.1170946695</v>
      </c>
      <c r="EB217" s="103">
        <f t="shared" si="270"/>
        <v>4271100.0487107672</v>
      </c>
      <c r="EC217" s="103">
        <f t="shared" si="270"/>
        <v>4282593.7487724405</v>
      </c>
      <c r="ED217" s="103">
        <f t="shared" si="270"/>
        <v>4307064.2445910089</v>
      </c>
      <c r="EE217" s="103">
        <f t="shared" si="270"/>
        <v>4331198.0534434048</v>
      </c>
      <c r="EF217" s="103">
        <f t="shared" si="270"/>
        <v>4404931.7123454362</v>
      </c>
      <c r="EG217" s="103">
        <f t="shared" si="270"/>
        <v>4488820.0926008243</v>
      </c>
      <c r="EH217" s="103">
        <f t="shared" si="270"/>
        <v>4515689.9152593073</v>
      </c>
      <c r="EI217" s="103">
        <f t="shared" si="270"/>
        <v>4573247.8741398025</v>
      </c>
      <c r="EJ217" s="103">
        <f t="shared" si="270"/>
        <v>4649184.9892374873</v>
      </c>
      <c r="EK217" s="103">
        <f t="shared" si="270"/>
        <v>4632794.6555942334</v>
      </c>
      <c r="EL217" s="103">
        <f t="shared" si="270"/>
        <v>4651650.126153837</v>
      </c>
      <c r="EM217" s="103">
        <f t="shared" si="270"/>
        <v>4662251.8337385189</v>
      </c>
      <c r="EN217" s="103">
        <f t="shared" si="270"/>
        <v>4613367.4916765643</v>
      </c>
      <c r="EO217" s="103">
        <f t="shared" si="270"/>
        <v>4626182.2434708402</v>
      </c>
      <c r="EP217" s="9"/>
      <c r="EU217" s="101"/>
      <c r="FD217" s="9"/>
      <c r="FE217" s="9"/>
      <c r="FQ217" s="9"/>
    </row>
    <row r="218" spans="1:173"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U218" s="101"/>
      <c r="FD218" s="9"/>
      <c r="FE218" s="9"/>
      <c r="FQ218" s="9"/>
    </row>
    <row r="219" spans="1:173">
      <c r="A219" s="9" t="s">
        <v>127</v>
      </c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>
        <v>15174.516618797727</v>
      </c>
      <c r="BW219" s="5">
        <v>38459.975661257689</v>
      </c>
      <c r="BX219" s="5">
        <v>45723.333138375274</v>
      </c>
      <c r="BY219" s="5">
        <v>52020.426138789342</v>
      </c>
      <c r="BZ219" s="5">
        <v>52456.583530847973</v>
      </c>
      <c r="CA219" s="5">
        <v>35692.542155741321</v>
      </c>
      <c r="CB219" s="5">
        <v>24366.498473152569</v>
      </c>
      <c r="CC219" s="5">
        <v>21238.637256539387</v>
      </c>
      <c r="CD219" s="5">
        <v>11692.556353714397</v>
      </c>
      <c r="CE219" s="5">
        <v>6574.2757778253235</v>
      </c>
      <c r="CF219" s="5">
        <v>6288.201629231572</v>
      </c>
      <c r="CG219" s="5">
        <v>7946.6172451006869</v>
      </c>
      <c r="CH219" s="5">
        <v>16305.283211003216</v>
      </c>
      <c r="CI219" s="5">
        <v>41325.915757228409</v>
      </c>
      <c r="CJ219" s="5">
        <v>49130.520259783116</v>
      </c>
      <c r="CK219" s="5">
        <v>55896.856701142031</v>
      </c>
      <c r="CL219" s="5">
        <v>56365.515438731003</v>
      </c>
      <c r="CM219" s="5">
        <v>38352.260107521201</v>
      </c>
      <c r="CN219" s="5">
        <v>26182.228300640807</v>
      </c>
      <c r="CO219" s="5">
        <v>22821.28677856208</v>
      </c>
      <c r="CP219" s="5">
        <v>12563.856075109268</v>
      </c>
      <c r="CQ219" s="5">
        <v>7064.1741781672281</v>
      </c>
      <c r="CR219" s="5">
        <v>6756.7825076879535</v>
      </c>
      <c r="CS219" s="5">
        <v>8538.7790600393328</v>
      </c>
      <c r="CT219" s="5">
        <v>17621.242752191494</v>
      </c>
      <c r="CU219" s="5">
        <v>44661.229375232215</v>
      </c>
      <c r="CV219" s="5">
        <v>53095.724424760498</v>
      </c>
      <c r="CW219" s="5">
        <v>60408.155336461838</v>
      </c>
      <c r="CX219" s="5">
        <v>60914.638374880815</v>
      </c>
      <c r="CY219" s="5">
        <v>41447.577248689806</v>
      </c>
      <c r="CZ219" s="5">
        <v>28295.331930668352</v>
      </c>
      <c r="DA219" s="5">
        <v>24663.137035917705</v>
      </c>
      <c r="DB219" s="5">
        <v>13577.854180030201</v>
      </c>
      <c r="DC219" s="5">
        <v>7634.3064040277231</v>
      </c>
      <c r="DD219" s="5">
        <v>7302.1059034033806</v>
      </c>
      <c r="DE219" s="5">
        <v>9227.9230404747432</v>
      </c>
      <c r="DF219" s="5">
        <v>19930.121843862351</v>
      </c>
      <c r="DG219" s="5">
        <v>50513.108278606698</v>
      </c>
      <c r="DH219" s="5">
        <v>60052.759731830469</v>
      </c>
      <c r="DI219" s="5">
        <v>68323.325042946701</v>
      </c>
      <c r="DJ219" s="5">
        <v>68896.171624172333</v>
      </c>
      <c r="DK219" s="5">
        <v>46878.37721301191</v>
      </c>
      <c r="DL219" s="5">
        <v>32002.817333676147</v>
      </c>
      <c r="DM219" s="5">
        <v>27894.702609246044</v>
      </c>
      <c r="DN219" s="5">
        <v>15356.935489271491</v>
      </c>
      <c r="DO219" s="5">
        <v>8634.6155583565996</v>
      </c>
      <c r="DP219" s="5">
        <v>8258.8874359339188</v>
      </c>
      <c r="DQ219" s="5">
        <v>10437.040857380711</v>
      </c>
      <c r="DR219" s="5">
        <v>21947.872562361837</v>
      </c>
      <c r="DS219" s="5">
        <v>55627.119187385404</v>
      </c>
      <c r="DT219" s="5">
        <v>66132.57700771399</v>
      </c>
      <c r="DU219" s="5">
        <v>75240.464801333801</v>
      </c>
      <c r="DV219" s="5">
        <v>75871.307094272241</v>
      </c>
      <c r="DW219" s="5">
        <v>51624.403355986753</v>
      </c>
      <c r="DX219" s="5">
        <v>35242.822998213458</v>
      </c>
      <c r="DY219" s="5">
        <v>30718.79754820744</v>
      </c>
      <c r="DZ219" s="5">
        <v>16911.69104270883</v>
      </c>
      <c r="EA219" s="5">
        <v>9508.7949478923565</v>
      </c>
      <c r="EB219" s="5">
        <v>9095.0276355982751</v>
      </c>
      <c r="EC219" s="5">
        <v>11493.700061673222</v>
      </c>
      <c r="ED219" s="5">
        <v>24470.495818568732</v>
      </c>
      <c r="EE219" s="5">
        <v>62020.734975848442</v>
      </c>
      <c r="EF219" s="5">
        <v>73733.658902031326</v>
      </c>
      <c r="EG219" s="5">
        <v>83888.380255388009</v>
      </c>
      <c r="EH219" s="5">
        <v>84591.729686986189</v>
      </c>
      <c r="EI219" s="5">
        <v>57557.958880495571</v>
      </c>
      <c r="EJ219" s="5">
        <v>39293.528352778791</v>
      </c>
      <c r="EK219" s="5">
        <v>34249.524860280027</v>
      </c>
      <c r="EL219" s="5">
        <v>18855.470559603033</v>
      </c>
      <c r="EM219" s="5">
        <v>10601.707584682092</v>
      </c>
      <c r="EN219" s="5">
        <v>10140.383086984933</v>
      </c>
      <c r="EO219" s="5">
        <v>12814.751794275568</v>
      </c>
      <c r="EP219" s="9"/>
      <c r="EQ219" s="21">
        <f>SUM(B219:M219)</f>
        <v>0</v>
      </c>
      <c r="ER219" s="21">
        <f>SUM(N219:Y219)</f>
        <v>0</v>
      </c>
      <c r="ES219" s="21">
        <f>SUM(Z219:AK219)</f>
        <v>0</v>
      </c>
      <c r="ET219" s="21">
        <f>SUM(AL219:AW219)</f>
        <v>0</v>
      </c>
      <c r="EU219" s="21">
        <f>SUM(AX219:BI219)</f>
        <v>0</v>
      </c>
      <c r="EV219" s="21">
        <f>SUM(BJ219:BU219)</f>
        <v>0</v>
      </c>
      <c r="EW219" s="21">
        <f>SUM(BV219:CG219)</f>
        <v>317634.16397937323</v>
      </c>
      <c r="EX219" s="21">
        <f>SUM(CH219:CS219)</f>
        <v>341303.45837561565</v>
      </c>
      <c r="EY219" s="21">
        <f>SUM(CT219:DE219)</f>
        <v>368849.22600673873</v>
      </c>
      <c r="EZ219" s="21">
        <f>SUM(DF219:DQ219)</f>
        <v>417178.86301829538</v>
      </c>
      <c r="FA219" s="21">
        <f>SUM(DR219:EC219)</f>
        <v>459414.57824334764</v>
      </c>
      <c r="FB219" s="21">
        <f>SUM(ED219:EO219)</f>
        <v>512218.32475792279</v>
      </c>
      <c r="FD219" s="9"/>
      <c r="FE219" s="9"/>
      <c r="FQ219" s="9"/>
    </row>
    <row r="220" spans="1:173">
      <c r="A220" s="9" t="s">
        <v>128</v>
      </c>
      <c r="BK220" s="36"/>
      <c r="BN220" s="36"/>
      <c r="BQ220" s="36"/>
      <c r="BT220" s="36"/>
      <c r="BW220" s="36">
        <v>-39348.571798823526</v>
      </c>
      <c r="BZ220" s="36">
        <v>-39356.404558823524</v>
      </c>
      <c r="CC220" s="36">
        <v>-39620.784760256771</v>
      </c>
      <c r="CF220" s="36">
        <v>-39620.784760256771</v>
      </c>
      <c r="CI220" s="36">
        <v>-43480.84419412267</v>
      </c>
      <c r="CL220" s="36">
        <v>-42867.869434122673</v>
      </c>
      <c r="CO220" s="36">
        <v>-43168.337434122674</v>
      </c>
      <c r="CR220" s="36">
        <v>-43168.337434122674</v>
      </c>
      <c r="CT220" s="9"/>
      <c r="CU220" s="36">
        <v>-46813.510227988576</v>
      </c>
      <c r="CV220" s="9"/>
      <c r="CW220" s="9"/>
      <c r="CX220" s="36">
        <v>-46413.385107988579</v>
      </c>
      <c r="CY220" s="9"/>
      <c r="CZ220" s="9"/>
      <c r="DA220" s="36">
        <v>-46713.586037287627</v>
      </c>
      <c r="DB220" s="9"/>
      <c r="DC220" s="9"/>
      <c r="DD220" s="36">
        <v>-46713.586037287627</v>
      </c>
      <c r="DE220" s="9"/>
      <c r="DF220" s="9"/>
      <c r="DG220" s="36">
        <v>-50819.407851298893</v>
      </c>
      <c r="DH220" s="9"/>
      <c r="DI220" s="9"/>
      <c r="DJ220" s="36">
        <v>-50491.637451298891</v>
      </c>
      <c r="DK220" s="9"/>
      <c r="DL220" s="9"/>
      <c r="DM220" s="36">
        <v>-50785.275621728797</v>
      </c>
      <c r="DN220" s="9"/>
      <c r="DO220" s="9"/>
      <c r="DP220" s="36">
        <v>-50785.275621728797</v>
      </c>
      <c r="DS220" s="36">
        <v>-54857.201549173151</v>
      </c>
      <c r="DT220" s="9"/>
      <c r="DU220" s="9"/>
      <c r="DV220" s="36">
        <v>-54586.848419173148</v>
      </c>
      <c r="DW220" s="9"/>
      <c r="DX220" s="9"/>
      <c r="DY220" s="36">
        <v>-54885.096019501158</v>
      </c>
      <c r="DZ220" s="9"/>
      <c r="EA220" s="9"/>
      <c r="EB220" s="36">
        <v>-54885.096019501158</v>
      </c>
      <c r="ED220" s="9"/>
      <c r="EE220" s="36">
        <v>-59016.455344659895</v>
      </c>
      <c r="EF220" s="9"/>
      <c r="EG220" s="9"/>
      <c r="EH220" s="36">
        <v>-58726.08267465989</v>
      </c>
      <c r="EI220" s="9"/>
      <c r="EJ220" s="9"/>
      <c r="EK220" s="36">
        <v>-59024.725148939513</v>
      </c>
      <c r="EL220" s="9"/>
      <c r="EM220" s="9"/>
      <c r="EN220" s="36">
        <v>-59024.725148939513</v>
      </c>
      <c r="EO220" s="9"/>
      <c r="EP220" s="9"/>
      <c r="EQ220" s="21">
        <f>SUM(B220:M220)</f>
        <v>0</v>
      </c>
      <c r="ER220" s="21">
        <f>SUM(N220:Y220)</f>
        <v>0</v>
      </c>
      <c r="ES220" s="21">
        <f>SUM(Z220:AK220)</f>
        <v>0</v>
      </c>
      <c r="ET220" s="21">
        <f>SUM(AL220:AW220)</f>
        <v>0</v>
      </c>
      <c r="EU220" s="21">
        <f>SUM(AX220:BI220)</f>
        <v>0</v>
      </c>
      <c r="EV220" s="21">
        <f>SUM(BJ220:BU220)</f>
        <v>0</v>
      </c>
      <c r="EW220" s="21">
        <f>SUM(BV220:CG220)</f>
        <v>-157946.54587816057</v>
      </c>
      <c r="EX220" s="21">
        <f>SUM(CH220:CS220)</f>
        <v>-172685.38849649069</v>
      </c>
      <c r="EY220" s="21">
        <f>SUM(CT220:DE220)</f>
        <v>-186654.06741055241</v>
      </c>
      <c r="EZ220" s="21">
        <f>SUM(DF220:DQ220)</f>
        <v>-202881.59654605537</v>
      </c>
      <c r="FA220" s="21">
        <f>SUM(DR220:EC220)</f>
        <v>-219214.24200734863</v>
      </c>
      <c r="FB220" s="21">
        <f>SUM(ED220:EO220)</f>
        <v>-235791.98831719882</v>
      </c>
    </row>
    <row r="221" spans="1:173">
      <c r="A221" s="9" t="s">
        <v>129</v>
      </c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>
        <v>0</v>
      </c>
      <c r="BW221" s="5">
        <v>19429.445334656579</v>
      </c>
      <c r="BX221" s="5">
        <v>0</v>
      </c>
      <c r="BY221" s="5">
        <v>0</v>
      </c>
      <c r="BZ221" s="5">
        <v>1091.310481278523</v>
      </c>
      <c r="CA221" s="5">
        <v>0</v>
      </c>
      <c r="CB221" s="5">
        <v>27500</v>
      </c>
      <c r="CC221" s="5">
        <v>9335.1494066744781</v>
      </c>
      <c r="CD221" s="5">
        <v>0</v>
      </c>
      <c r="CE221" s="5">
        <v>0</v>
      </c>
      <c r="CF221" s="5">
        <v>0</v>
      </c>
      <c r="CG221" s="5">
        <v>0</v>
      </c>
      <c r="CH221" s="5">
        <v>0</v>
      </c>
      <c r="CI221" s="5">
        <v>26708.550525336417</v>
      </c>
      <c r="CJ221" s="5">
        <v>0</v>
      </c>
      <c r="CK221" s="5">
        <v>0</v>
      </c>
      <c r="CL221" s="5">
        <v>692.82880740172288</v>
      </c>
      <c r="CM221" s="5">
        <v>0</v>
      </c>
      <c r="CN221" s="5">
        <v>33400.12209015806</v>
      </c>
      <c r="CO221" s="5">
        <v>7904.0219777746552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21436.827446636074</v>
      </c>
      <c r="CV221" s="5">
        <v>0</v>
      </c>
      <c r="CW221" s="5">
        <v>0</v>
      </c>
      <c r="CX221" s="5">
        <v>741.11762996148911</v>
      </c>
      <c r="CY221" s="5">
        <v>34178.688462475744</v>
      </c>
      <c r="CZ221" s="5">
        <v>0</v>
      </c>
      <c r="DA221" s="5">
        <v>7022.0895438851103</v>
      </c>
      <c r="DB221" s="5">
        <v>0</v>
      </c>
      <c r="DC221" s="5">
        <v>0</v>
      </c>
      <c r="DD221" s="5">
        <v>0</v>
      </c>
      <c r="DE221" s="5">
        <v>0</v>
      </c>
      <c r="DF221" s="5">
        <v>0</v>
      </c>
      <c r="DG221" s="5">
        <v>19834.760764972762</v>
      </c>
      <c r="DH221" s="5">
        <v>0</v>
      </c>
      <c r="DI221" s="5">
        <v>0</v>
      </c>
      <c r="DJ221" s="5">
        <v>830.77531999885912</v>
      </c>
      <c r="DK221" s="5">
        <v>34978.377453059089</v>
      </c>
      <c r="DL221" s="5">
        <v>0</v>
      </c>
      <c r="DM221" s="5">
        <v>6936.9739219904732</v>
      </c>
      <c r="DN221" s="5">
        <v>0</v>
      </c>
      <c r="DO221" s="5">
        <v>0</v>
      </c>
      <c r="DP221" s="5">
        <v>0</v>
      </c>
      <c r="DQ221" s="5">
        <v>0</v>
      </c>
      <c r="DR221" s="5">
        <v>0</v>
      </c>
      <c r="DS221" s="5">
        <v>18968.060767445852</v>
      </c>
      <c r="DT221" s="5">
        <v>0</v>
      </c>
      <c r="DU221" s="5">
        <v>0</v>
      </c>
      <c r="DV221" s="5">
        <v>907.5627161457345</v>
      </c>
      <c r="DW221" s="5">
        <v>35799.800396727027</v>
      </c>
      <c r="DX221" s="5">
        <v>0</v>
      </c>
      <c r="DY221" s="5">
        <v>7578.1486798168844</v>
      </c>
      <c r="DZ221" s="5">
        <v>0</v>
      </c>
      <c r="EA221" s="5">
        <v>0</v>
      </c>
      <c r="EB221" s="5">
        <v>0</v>
      </c>
      <c r="EC221" s="5">
        <v>0</v>
      </c>
      <c r="ED221" s="5">
        <v>0</v>
      </c>
      <c r="EE221" s="5">
        <v>21129.529221206863</v>
      </c>
      <c r="EF221" s="5">
        <v>0</v>
      </c>
      <c r="EG221" s="5">
        <v>0</v>
      </c>
      <c r="EH221" s="5">
        <v>1004.1756461563658</v>
      </c>
      <c r="EI221" s="5">
        <v>0</v>
      </c>
      <c r="EJ221" s="5">
        <v>36643.58674490577</v>
      </c>
      <c r="EK221" s="5">
        <v>8384.8666454056547</v>
      </c>
      <c r="EL221" s="5">
        <v>0</v>
      </c>
      <c r="EM221" s="5">
        <v>0</v>
      </c>
      <c r="EN221" s="5">
        <v>0</v>
      </c>
      <c r="EO221" s="5">
        <v>0</v>
      </c>
      <c r="EP221" s="9"/>
      <c r="EQ221" s="21">
        <f>SUM(B221:M221)</f>
        <v>0</v>
      </c>
      <c r="ER221" s="21">
        <f>SUM(N221:Y221)</f>
        <v>0</v>
      </c>
      <c r="ES221" s="21">
        <f>SUM(Z221:AK221)</f>
        <v>0</v>
      </c>
      <c r="ET221" s="21">
        <f>SUM(AL221:AW221)</f>
        <v>0</v>
      </c>
      <c r="EU221" s="21">
        <f>SUM(AX221:BI221)</f>
        <v>0</v>
      </c>
      <c r="EV221" s="21">
        <f>SUM(BJ221:BU221)</f>
        <v>0</v>
      </c>
      <c r="EW221" s="21">
        <f>SUM(BV221:CG221)</f>
        <v>57355.905222609581</v>
      </c>
      <c r="EX221" s="21">
        <f>SUM(CH221:CS221)</f>
        <v>68705.523400670849</v>
      </c>
      <c r="EY221" s="21">
        <f>SUM(CT221:DE221)</f>
        <v>63378.723082958415</v>
      </c>
      <c r="EZ221" s="21">
        <f>SUM(DF221:DQ221)</f>
        <v>62580.887460021186</v>
      </c>
      <c r="FA221" s="21">
        <f>SUM(DR221:EC221)</f>
        <v>63253.572560135501</v>
      </c>
      <c r="FB221" s="21">
        <f>SUM(ED221:EO221)</f>
        <v>67162.158257674659</v>
      </c>
    </row>
    <row r="222" spans="1:173">
      <c r="A222" s="94" t="s">
        <v>130</v>
      </c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>
        <f t="shared" ref="BV222:EG222" si="271">SUM(BV219:BV221)</f>
        <v>15174.516618797727</v>
      </c>
      <c r="BW222" s="103">
        <f t="shared" si="271"/>
        <v>18540.849197090742</v>
      </c>
      <c r="BX222" s="103">
        <f t="shared" si="271"/>
        <v>45723.333138375274</v>
      </c>
      <c r="BY222" s="103">
        <f t="shared" si="271"/>
        <v>52020.426138789342</v>
      </c>
      <c r="BZ222" s="103">
        <f t="shared" si="271"/>
        <v>14191.489453302971</v>
      </c>
      <c r="CA222" s="103">
        <f t="shared" si="271"/>
        <v>35692.542155741321</v>
      </c>
      <c r="CB222" s="103">
        <f t="shared" si="271"/>
        <v>51866.498473152569</v>
      </c>
      <c r="CC222" s="103">
        <f t="shared" si="271"/>
        <v>-9046.998097042906</v>
      </c>
      <c r="CD222" s="103">
        <f t="shared" si="271"/>
        <v>11692.556353714397</v>
      </c>
      <c r="CE222" s="103">
        <f t="shared" si="271"/>
        <v>6574.2757778253235</v>
      </c>
      <c r="CF222" s="103">
        <f t="shared" si="271"/>
        <v>-33332.583131025196</v>
      </c>
      <c r="CG222" s="103">
        <f t="shared" si="271"/>
        <v>7946.6172451006869</v>
      </c>
      <c r="CH222" s="103">
        <f t="shared" si="271"/>
        <v>16305.283211003216</v>
      </c>
      <c r="CI222" s="103">
        <f t="shared" si="271"/>
        <v>24553.622088442156</v>
      </c>
      <c r="CJ222" s="103">
        <f t="shared" si="271"/>
        <v>49130.520259783116</v>
      </c>
      <c r="CK222" s="103">
        <f t="shared" si="271"/>
        <v>55896.856701142031</v>
      </c>
      <c r="CL222" s="103">
        <f t="shared" si="271"/>
        <v>14190.474812010054</v>
      </c>
      <c r="CM222" s="103">
        <f t="shared" si="271"/>
        <v>38352.260107521201</v>
      </c>
      <c r="CN222" s="103">
        <f t="shared" si="271"/>
        <v>59582.350390798863</v>
      </c>
      <c r="CO222" s="103">
        <f t="shared" si="271"/>
        <v>-12443.028677785938</v>
      </c>
      <c r="CP222" s="103">
        <f t="shared" si="271"/>
        <v>12563.856075109268</v>
      </c>
      <c r="CQ222" s="103">
        <f t="shared" si="271"/>
        <v>7064.1741781672281</v>
      </c>
      <c r="CR222" s="103">
        <f t="shared" si="271"/>
        <v>-36411.554926434721</v>
      </c>
      <c r="CS222" s="103">
        <f t="shared" si="271"/>
        <v>8538.7790600393328</v>
      </c>
      <c r="CT222" s="103">
        <f t="shared" si="271"/>
        <v>17621.242752191494</v>
      </c>
      <c r="CU222" s="103">
        <f t="shared" si="271"/>
        <v>19284.546593879713</v>
      </c>
      <c r="CV222" s="103">
        <f t="shared" si="271"/>
        <v>53095.724424760498</v>
      </c>
      <c r="CW222" s="103">
        <f t="shared" si="271"/>
        <v>60408.155336461838</v>
      </c>
      <c r="CX222" s="103">
        <f t="shared" si="271"/>
        <v>15242.370896853725</v>
      </c>
      <c r="CY222" s="103">
        <f t="shared" si="271"/>
        <v>75626.265711165557</v>
      </c>
      <c r="CZ222" s="103">
        <f t="shared" si="271"/>
        <v>28295.331930668352</v>
      </c>
      <c r="DA222" s="103">
        <f t="shared" si="271"/>
        <v>-15028.35945748481</v>
      </c>
      <c r="DB222" s="103">
        <f t="shared" si="271"/>
        <v>13577.854180030201</v>
      </c>
      <c r="DC222" s="103">
        <f t="shared" si="271"/>
        <v>7634.3064040277231</v>
      </c>
      <c r="DD222" s="103">
        <f t="shared" si="271"/>
        <v>-39411.480133884244</v>
      </c>
      <c r="DE222" s="103">
        <f t="shared" si="271"/>
        <v>9227.9230404747432</v>
      </c>
      <c r="DF222" s="103">
        <f t="shared" si="271"/>
        <v>19930.121843862351</v>
      </c>
      <c r="DG222" s="103">
        <f t="shared" si="271"/>
        <v>19528.461192280567</v>
      </c>
      <c r="DH222" s="103">
        <f t="shared" si="271"/>
        <v>60052.759731830469</v>
      </c>
      <c r="DI222" s="103">
        <f t="shared" si="271"/>
        <v>68323.325042946701</v>
      </c>
      <c r="DJ222" s="103">
        <f t="shared" si="271"/>
        <v>19235.3094928723</v>
      </c>
      <c r="DK222" s="103">
        <f t="shared" si="271"/>
        <v>81856.754666071007</v>
      </c>
      <c r="DL222" s="103">
        <f t="shared" si="271"/>
        <v>32002.817333676147</v>
      </c>
      <c r="DM222" s="103">
        <f t="shared" si="271"/>
        <v>-15953.59909049228</v>
      </c>
      <c r="DN222" s="103">
        <f t="shared" si="271"/>
        <v>15356.935489271491</v>
      </c>
      <c r="DO222" s="103">
        <f t="shared" si="271"/>
        <v>8634.6155583565996</v>
      </c>
      <c r="DP222" s="103">
        <f t="shared" si="271"/>
        <v>-42526.38818579488</v>
      </c>
      <c r="DQ222" s="103">
        <f t="shared" si="271"/>
        <v>10437.040857380711</v>
      </c>
      <c r="DR222" s="103">
        <f t="shared" si="271"/>
        <v>21947.872562361837</v>
      </c>
      <c r="DS222" s="103">
        <f t="shared" si="271"/>
        <v>19737.978405658105</v>
      </c>
      <c r="DT222" s="103">
        <f t="shared" si="271"/>
        <v>66132.57700771399</v>
      </c>
      <c r="DU222" s="103">
        <f t="shared" si="271"/>
        <v>75240.464801333801</v>
      </c>
      <c r="DV222" s="103">
        <f t="shared" si="271"/>
        <v>22192.021391244827</v>
      </c>
      <c r="DW222" s="103">
        <f t="shared" si="271"/>
        <v>87424.203752713773</v>
      </c>
      <c r="DX222" s="103">
        <f t="shared" si="271"/>
        <v>35242.822998213458</v>
      </c>
      <c r="DY222" s="103">
        <f t="shared" si="271"/>
        <v>-16588.149791476833</v>
      </c>
      <c r="DZ222" s="103">
        <f t="shared" si="271"/>
        <v>16911.69104270883</v>
      </c>
      <c r="EA222" s="103">
        <f t="shared" si="271"/>
        <v>9508.7949478923565</v>
      </c>
      <c r="EB222" s="103">
        <f t="shared" si="271"/>
        <v>-45790.068383902879</v>
      </c>
      <c r="EC222" s="103">
        <f t="shared" si="271"/>
        <v>11493.700061673222</v>
      </c>
      <c r="ED222" s="103">
        <f t="shared" si="271"/>
        <v>24470.495818568732</v>
      </c>
      <c r="EE222" s="103">
        <f t="shared" si="271"/>
        <v>24133.80885239541</v>
      </c>
      <c r="EF222" s="103">
        <f t="shared" si="271"/>
        <v>73733.658902031326</v>
      </c>
      <c r="EG222" s="103">
        <f t="shared" si="271"/>
        <v>83888.380255388009</v>
      </c>
      <c r="EH222" s="103">
        <f t="shared" ref="EH222:EO222" si="272">SUM(EH219:EH221)</f>
        <v>26869.822658482666</v>
      </c>
      <c r="EI222" s="103">
        <f t="shared" si="272"/>
        <v>57557.958880495571</v>
      </c>
      <c r="EJ222" s="103">
        <f t="shared" si="272"/>
        <v>75937.115097684553</v>
      </c>
      <c r="EK222" s="103">
        <f t="shared" si="272"/>
        <v>-16390.333643253831</v>
      </c>
      <c r="EL222" s="103">
        <f t="shared" si="272"/>
        <v>18855.470559603033</v>
      </c>
      <c r="EM222" s="103">
        <f t="shared" si="272"/>
        <v>10601.707584682092</v>
      </c>
      <c r="EN222" s="103">
        <f t="shared" si="272"/>
        <v>-48884.34206195458</v>
      </c>
      <c r="EO222" s="103">
        <f t="shared" si="272"/>
        <v>12814.751794275568</v>
      </c>
      <c r="EP222" s="9"/>
      <c r="EQ222" s="114">
        <f>SUM(B222:M222)</f>
        <v>0</v>
      </c>
      <c r="ER222" s="114">
        <f>SUM(N222:Y222)</f>
        <v>0</v>
      </c>
      <c r="ES222" s="114">
        <f>SUM(Z222:AK222)</f>
        <v>0</v>
      </c>
      <c r="ET222" s="114">
        <f>SUM(AL222:AW222)</f>
        <v>0</v>
      </c>
      <c r="EU222" s="114">
        <f>SUM(AX222:BI222)</f>
        <v>0</v>
      </c>
      <c r="EV222" s="114">
        <f>SUM(BJ222:BU222)</f>
        <v>0</v>
      </c>
      <c r="EW222" s="114">
        <f>SUM(BV222:CG222)</f>
        <v>217043.52332382224</v>
      </c>
      <c r="EX222" s="114">
        <f>SUM(CH222:CS222)</f>
        <v>237323.59327979584</v>
      </c>
      <c r="EY222" s="114">
        <f>SUM(CT222:DE222)</f>
        <v>245573.88167914478</v>
      </c>
      <c r="EZ222" s="114">
        <f>SUM(DF222:DQ222)</f>
        <v>276878.15393226122</v>
      </c>
      <c r="FA222" s="114">
        <f>SUM(DR222:EC222)</f>
        <v>303453.90879613446</v>
      </c>
      <c r="FB222" s="114">
        <f>SUM(ED222:EO222)</f>
        <v>343588.49469839851</v>
      </c>
    </row>
    <row r="223" spans="1:173"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U223" s="101"/>
    </row>
    <row r="224" spans="1:173" ht="13.5" thickBot="1"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U224" s="101"/>
    </row>
    <row r="225" spans="1:158" ht="13.5" thickBot="1">
      <c r="A225" s="115" t="s">
        <v>131</v>
      </c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S225" s="116">
        <v>2255421</v>
      </c>
      <c r="ET225" s="116">
        <v>2359243</v>
      </c>
      <c r="EU225" s="116">
        <v>2580409</v>
      </c>
      <c r="EV225" s="116">
        <v>3086232</v>
      </c>
      <c r="EW225" s="116">
        <v>3303275.5233238223</v>
      </c>
      <c r="EX225" s="116">
        <v>3540599.1166036185</v>
      </c>
      <c r="EY225" s="116">
        <v>3786172.9982827632</v>
      </c>
      <c r="EZ225" s="116">
        <v>4063051.1522150235</v>
      </c>
      <c r="FA225" s="116">
        <v>4366505.0610111374</v>
      </c>
      <c r="FB225" s="116">
        <v>4710093.5557091534</v>
      </c>
    </row>
    <row r="226" spans="1:158">
      <c r="X226" s="117" t="s">
        <v>132</v>
      </c>
      <c r="Y226" s="116">
        <v>0</v>
      </c>
      <c r="Z226" s="116">
        <v>0</v>
      </c>
      <c r="AA226" s="116">
        <v>0</v>
      </c>
      <c r="AB226" s="116">
        <v>0</v>
      </c>
      <c r="AC226" s="116">
        <v>0</v>
      </c>
      <c r="AD226" s="116">
        <v>0</v>
      </c>
      <c r="AE226" s="116">
        <v>0</v>
      </c>
      <c r="AF226" s="116">
        <v>0</v>
      </c>
      <c r="AG226" s="116">
        <v>0</v>
      </c>
      <c r="AH226" s="116">
        <v>0</v>
      </c>
      <c r="AI226" s="116">
        <v>0</v>
      </c>
      <c r="AJ226" s="116">
        <v>0</v>
      </c>
      <c r="AK226" s="116">
        <v>0</v>
      </c>
      <c r="AL226" s="116">
        <v>0</v>
      </c>
      <c r="AM226" s="116">
        <v>0</v>
      </c>
      <c r="AN226" s="116">
        <v>0</v>
      </c>
      <c r="AO226" s="116">
        <v>0</v>
      </c>
      <c r="AP226" s="116">
        <v>0</v>
      </c>
      <c r="AQ226" s="116">
        <v>0</v>
      </c>
      <c r="AR226" s="116">
        <v>0</v>
      </c>
      <c r="AS226" s="116">
        <v>0</v>
      </c>
      <c r="AT226" s="116">
        <v>0</v>
      </c>
      <c r="AU226" s="116">
        <v>0</v>
      </c>
      <c r="AV226" s="116">
        <v>0</v>
      </c>
      <c r="AW226" s="116">
        <v>0</v>
      </c>
      <c r="AX226" s="116">
        <v>0</v>
      </c>
      <c r="AY226" s="116">
        <v>0</v>
      </c>
      <c r="AZ226" s="116">
        <v>0</v>
      </c>
      <c r="BA226" s="116">
        <v>0</v>
      </c>
      <c r="BB226" s="116">
        <v>0</v>
      </c>
      <c r="BC226" s="116">
        <v>0</v>
      </c>
      <c r="BD226" s="116">
        <v>0</v>
      </c>
      <c r="BE226" s="116">
        <v>0</v>
      </c>
      <c r="BF226" s="116">
        <v>0</v>
      </c>
      <c r="BG226" s="116">
        <v>0</v>
      </c>
      <c r="BH226" s="116">
        <v>0</v>
      </c>
      <c r="BI226" s="116">
        <v>0</v>
      </c>
      <c r="BJ226" s="116">
        <v>0</v>
      </c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S226" s="116">
        <v>2208551</v>
      </c>
      <c r="ET226" s="116">
        <v>1956436</v>
      </c>
      <c r="EU226" s="116">
        <v>2455671.4027899997</v>
      </c>
      <c r="EV226" s="116">
        <v>2455986</v>
      </c>
      <c r="EW226" s="116">
        <v>2455381.0820633336</v>
      </c>
      <c r="EX226" s="116">
        <v>2455723.3680233336</v>
      </c>
      <c r="EY226" s="116">
        <v>2456048.7168933335</v>
      </c>
      <c r="EZ226" s="116">
        <v>2456323.2528933333</v>
      </c>
      <c r="FA226" s="116">
        <v>2456555.7138933334</v>
      </c>
      <c r="FB226" s="116">
        <v>2456746.0998933334</v>
      </c>
    </row>
    <row r="227" spans="1:158">
      <c r="A227" s="94" t="s">
        <v>133</v>
      </c>
      <c r="X227" s="117" t="s">
        <v>132</v>
      </c>
      <c r="Y227" s="116">
        <v>-0.28809333313256502</v>
      </c>
      <c r="Z227" s="116">
        <v>-0.28815444419160485</v>
      </c>
      <c r="AA227" s="116">
        <v>-0.28821555525064468</v>
      </c>
      <c r="AB227" s="116">
        <v>-10000.288276666775</v>
      </c>
      <c r="AC227" s="116">
        <v>-10000.288337777834</v>
      </c>
      <c r="AD227" s="116">
        <v>-10000.288398888428</v>
      </c>
      <c r="AE227" s="116">
        <v>-10000.288459999487</v>
      </c>
      <c r="AF227" s="116">
        <v>-2.0385211105458438</v>
      </c>
      <c r="AG227" s="116">
        <v>-0.2885822223033756</v>
      </c>
      <c r="AH227" s="116">
        <v>-0.28864333312958479</v>
      </c>
      <c r="AI227" s="116">
        <v>-0.28870444418862462</v>
      </c>
      <c r="AJ227" s="116">
        <v>-0.28876555524766445</v>
      </c>
      <c r="AK227" s="116">
        <v>-0.28882666630670428</v>
      </c>
      <c r="AL227" s="116">
        <v>-0.2888877778314054</v>
      </c>
      <c r="AM227" s="116">
        <v>-0.28894888889044523</v>
      </c>
      <c r="AN227" s="116">
        <v>-0.28900999994948506</v>
      </c>
      <c r="AO227" s="116">
        <v>-0.28907111100852489</v>
      </c>
      <c r="AP227" s="116">
        <v>8.836247778031975</v>
      </c>
      <c r="AQ227" s="116">
        <v>8.8359666671603918</v>
      </c>
      <c r="AR227" s="116">
        <v>8.8356855567544699</v>
      </c>
      <c r="AS227" s="116">
        <v>8.8354044449515641</v>
      </c>
      <c r="AT227" s="116">
        <v>8.8351233336143196</v>
      </c>
      <c r="AU227" s="116">
        <v>8.8348422222770751</v>
      </c>
      <c r="AV227" s="116">
        <v>15.917921111220494</v>
      </c>
      <c r="AW227" s="116">
        <v>7.0634766668081284</v>
      </c>
      <c r="AX227" s="116">
        <v>7.0631988891400397</v>
      </c>
      <c r="AY227" s="116">
        <v>7.0629211110062897</v>
      </c>
      <c r="AZ227" s="116">
        <v>7.062643333338201</v>
      </c>
      <c r="BA227" s="116">
        <v>7.0623644446022809</v>
      </c>
      <c r="BB227" s="116">
        <v>7.0620855558663607</v>
      </c>
      <c r="BC227" s="116">
        <v>-58.412703333888203</v>
      </c>
      <c r="BD227" s="116">
        <v>-58.41304222214967</v>
      </c>
      <c r="BE227" s="116">
        <v>-58.413321111351252</v>
      </c>
      <c r="BF227" s="116">
        <v>-58.413600000087172</v>
      </c>
      <c r="BG227" s="116">
        <v>7.0606311107985675</v>
      </c>
      <c r="BH227" s="116">
        <v>7.0603522225283086</v>
      </c>
      <c r="BI227" s="116">
        <v>7.0600733328610659</v>
      </c>
      <c r="BJ227" s="116">
        <v>7.059794444590807</v>
      </c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S227" s="36"/>
      <c r="ET227" s="36"/>
      <c r="EU227" s="36"/>
      <c r="EV227" s="36"/>
      <c r="EW227" s="36"/>
      <c r="EX227" s="36"/>
      <c r="EY227" s="36"/>
      <c r="EZ227" s="36"/>
      <c r="FA227" s="36"/>
      <c r="FB227" s="36"/>
    </row>
    <row r="228" spans="1:158">
      <c r="A228" s="118" t="s">
        <v>134</v>
      </c>
      <c r="Y228" s="5">
        <f t="shared" ref="Y228:CF228" si="273">+Y217</f>
        <v>2178347.8907300001</v>
      </c>
      <c r="Z228" s="5">
        <f t="shared" si="273"/>
        <v>2194318.3259300003</v>
      </c>
      <c r="AA228" s="5">
        <f t="shared" si="273"/>
        <v>2210519.2037200001</v>
      </c>
      <c r="AB228" s="5">
        <f t="shared" si="273"/>
        <v>2274853.6282699998</v>
      </c>
      <c r="AC228" s="5">
        <f t="shared" si="273"/>
        <v>2340555.3434199993</v>
      </c>
      <c r="AD228" s="5">
        <f t="shared" si="273"/>
        <v>2344588.8540199995</v>
      </c>
      <c r="AE228" s="5">
        <f t="shared" si="273"/>
        <v>2373978.7199499994</v>
      </c>
      <c r="AF228" s="5">
        <f t="shared" si="273"/>
        <v>2380873.1490699993</v>
      </c>
      <c r="AG228" s="5">
        <f t="shared" si="273"/>
        <v>2349781.5123199997</v>
      </c>
      <c r="AH228" s="5">
        <f t="shared" si="273"/>
        <v>2335824.2968899976</v>
      </c>
      <c r="AI228" s="5">
        <f t="shared" si="273"/>
        <v>2339077.331410001</v>
      </c>
      <c r="AJ228" s="5">
        <f t="shared" si="273"/>
        <v>2295273.9192300006</v>
      </c>
      <c r="AK228" s="5">
        <f t="shared" si="273"/>
        <v>2255421.7425000006</v>
      </c>
      <c r="AL228" s="5">
        <f t="shared" si="273"/>
        <v>2277354.4788200003</v>
      </c>
      <c r="AM228" s="5">
        <f t="shared" si="273"/>
        <v>2252851.9295399999</v>
      </c>
      <c r="AN228" s="5">
        <f t="shared" si="273"/>
        <v>2267761.2243700004</v>
      </c>
      <c r="AO228" s="5">
        <f t="shared" si="273"/>
        <v>2314124.2964800005</v>
      </c>
      <c r="AP228" s="5">
        <f t="shared" si="273"/>
        <v>2328945.5465099998</v>
      </c>
      <c r="AQ228" s="5">
        <f t="shared" si="273"/>
        <v>2360711.1476399996</v>
      </c>
      <c r="AR228" s="5">
        <f t="shared" si="273"/>
        <v>2373914.9194100001</v>
      </c>
      <c r="AS228" s="5">
        <f t="shared" si="273"/>
        <v>2329537.9373500007</v>
      </c>
      <c r="AT228" s="5">
        <f t="shared" si="273"/>
        <v>2354925.1980200005</v>
      </c>
      <c r="AU228" s="5">
        <f t="shared" si="273"/>
        <v>2366764.2482000017</v>
      </c>
      <c r="AV228" s="5">
        <f t="shared" si="273"/>
        <v>2334993.2571200011</v>
      </c>
      <c r="AW228" s="5">
        <f t="shared" si="273"/>
        <v>2359242.7412700006</v>
      </c>
      <c r="AX228" s="5">
        <f t="shared" si="273"/>
        <v>2369263.29067</v>
      </c>
      <c r="AY228" s="5">
        <f t="shared" si="273"/>
        <v>2359529.3101899996</v>
      </c>
      <c r="AZ228" s="5">
        <f t="shared" si="273"/>
        <v>2424005.1076700003</v>
      </c>
      <c r="BA228" s="5">
        <f t="shared" si="273"/>
        <v>2494784.1674000002</v>
      </c>
      <c r="BB228" s="5">
        <f t="shared" si="273"/>
        <v>2499179.41377</v>
      </c>
      <c r="BC228" s="5">
        <f t="shared" si="273"/>
        <v>2543469.1327499994</v>
      </c>
      <c r="BD228" s="5">
        <f t="shared" si="273"/>
        <v>2550301.5502900006</v>
      </c>
      <c r="BE228" s="5">
        <f t="shared" si="273"/>
        <v>2565856.8085699999</v>
      </c>
      <c r="BF228" s="5">
        <f t="shared" si="273"/>
        <v>2581443.8130800007</v>
      </c>
      <c r="BG228" s="5">
        <f t="shared" si="273"/>
        <v>2605641.6059400002</v>
      </c>
      <c r="BH228" s="5">
        <f t="shared" si="273"/>
        <v>2589624.0950599988</v>
      </c>
      <c r="BI228" s="5">
        <f t="shared" si="273"/>
        <v>2580409.3241799991</v>
      </c>
      <c r="BJ228" s="5">
        <f t="shared" si="273"/>
        <v>2589914.3219599994</v>
      </c>
      <c r="BK228" s="5">
        <f t="shared" si="273"/>
        <v>2597645.5038799997</v>
      </c>
      <c r="BL228" s="5">
        <f t="shared" si="273"/>
        <v>2661314.0564999995</v>
      </c>
      <c r="BM228" s="5">
        <f t="shared" si="273"/>
        <v>2698302.7339499998</v>
      </c>
      <c r="BN228" s="5">
        <f t="shared" si="273"/>
        <v>3097294.351199999</v>
      </c>
      <c r="BO228" s="5">
        <f t="shared" si="273"/>
        <v>3124760.7542000003</v>
      </c>
      <c r="BP228" s="5">
        <f t="shared" si="273"/>
        <v>3139392.5215700013</v>
      </c>
      <c r="BQ228" s="5">
        <f t="shared" si="273"/>
        <v>3101988.6099499976</v>
      </c>
      <c r="BR228" s="5">
        <f t="shared" si="273"/>
        <v>3116684.7721300004</v>
      </c>
      <c r="BS228" s="5">
        <f t="shared" si="273"/>
        <v>3118404.4158300022</v>
      </c>
      <c r="BT228" s="5">
        <f t="shared" si="273"/>
        <v>3070883.2584200012</v>
      </c>
      <c r="BU228" s="5">
        <f t="shared" si="273"/>
        <v>3086231.9253600012</v>
      </c>
      <c r="BV228" s="5">
        <f t="shared" si="273"/>
        <v>3081163.5539099998</v>
      </c>
      <c r="BW228" s="5">
        <f t="shared" si="273"/>
        <v>3062440.6132700001</v>
      </c>
      <c r="BX228" s="5">
        <f t="shared" si="273"/>
        <v>3063924.24658</v>
      </c>
      <c r="BY228" s="5">
        <f t="shared" si="273"/>
        <v>3054362.4222399993</v>
      </c>
      <c r="BZ228" s="5">
        <f t="shared" si="273"/>
        <v>3109655.5134399994</v>
      </c>
      <c r="CA228" s="5">
        <f t="shared" si="273"/>
        <v>3139693.5853399998</v>
      </c>
      <c r="CB228" s="5">
        <f t="shared" si="273"/>
        <v>3185985.982129999</v>
      </c>
      <c r="CC228" s="5">
        <f t="shared" si="273"/>
        <v>3185305.5010299999</v>
      </c>
      <c r="CD228" s="5">
        <f t="shared" si="273"/>
        <v>3238254.43383</v>
      </c>
      <c r="CE228" s="5">
        <f t="shared" si="273"/>
        <v>3236730.84051</v>
      </c>
      <c r="CF228" s="5">
        <f t="shared" si="273"/>
        <v>3211417.5938400007</v>
      </c>
      <c r="CG228" s="5">
        <f>+CG217</f>
        <v>3219364.2110851016</v>
      </c>
      <c r="CH228" s="5">
        <f t="shared" ref="CH228:EO228" si="274">+CH217</f>
        <v>3235669.4942961051</v>
      </c>
      <c r="CI228" s="5">
        <f t="shared" si="274"/>
        <v>3260223.1163845472</v>
      </c>
      <c r="CJ228" s="5">
        <f t="shared" si="274"/>
        <v>3309353.6366443303</v>
      </c>
      <c r="CK228" s="5">
        <f t="shared" si="274"/>
        <v>3365250.4933454725</v>
      </c>
      <c r="CL228" s="5">
        <f t="shared" si="274"/>
        <v>3379440.9681574828</v>
      </c>
      <c r="CM228" s="5">
        <f t="shared" si="274"/>
        <v>3417793.2282650038</v>
      </c>
      <c r="CN228" s="5">
        <f t="shared" si="274"/>
        <v>3477375.5786558026</v>
      </c>
      <c r="CO228" s="5">
        <f t="shared" si="274"/>
        <v>3464932.5499780169</v>
      </c>
      <c r="CP228" s="5">
        <f t="shared" si="274"/>
        <v>3477496.4060531263</v>
      </c>
      <c r="CQ228" s="5">
        <f t="shared" si="274"/>
        <v>3484560.5802312936</v>
      </c>
      <c r="CR228" s="5">
        <f t="shared" si="274"/>
        <v>3448149.025304859</v>
      </c>
      <c r="CS228" s="5">
        <f t="shared" si="274"/>
        <v>3456687.8043648982</v>
      </c>
      <c r="CT228" s="5">
        <f t="shared" si="274"/>
        <v>3474309.0471170899</v>
      </c>
      <c r="CU228" s="5">
        <f t="shared" si="274"/>
        <v>3493593.5937109697</v>
      </c>
      <c r="CV228" s="5">
        <f t="shared" si="274"/>
        <v>3546689.3181357305</v>
      </c>
      <c r="CW228" s="5">
        <f t="shared" si="274"/>
        <v>3607097.4734721924</v>
      </c>
      <c r="CX228" s="5">
        <f t="shared" si="274"/>
        <v>3622339.8443690459</v>
      </c>
      <c r="CY228" s="5">
        <f t="shared" si="274"/>
        <v>3697966.1100802119</v>
      </c>
      <c r="CZ228" s="5">
        <f t="shared" si="274"/>
        <v>3726261.44201088</v>
      </c>
      <c r="DA228" s="5">
        <f t="shared" si="274"/>
        <v>3711233.0825533951</v>
      </c>
      <c r="DB228" s="5">
        <f t="shared" si="274"/>
        <v>3724810.9367334251</v>
      </c>
      <c r="DC228" s="5">
        <f t="shared" si="274"/>
        <v>3732445.2431374532</v>
      </c>
      <c r="DD228" s="5">
        <f t="shared" si="274"/>
        <v>3693033.7630035686</v>
      </c>
      <c r="DE228" s="5">
        <f t="shared" si="274"/>
        <v>3702261.6860440434</v>
      </c>
      <c r="DF228" s="5">
        <f t="shared" si="274"/>
        <v>3722191.8078879057</v>
      </c>
      <c r="DG228" s="5">
        <f t="shared" si="274"/>
        <v>3741720.2690801867</v>
      </c>
      <c r="DH228" s="5">
        <f t="shared" si="274"/>
        <v>3801773.0288120168</v>
      </c>
      <c r="DI228" s="5">
        <f t="shared" si="274"/>
        <v>3870096.353854964</v>
      </c>
      <c r="DJ228" s="5">
        <f t="shared" si="274"/>
        <v>3889331.6633478366</v>
      </c>
      <c r="DK228" s="5">
        <f t="shared" si="274"/>
        <v>3971188.4180139075</v>
      </c>
      <c r="DL228" s="5">
        <f t="shared" si="274"/>
        <v>4003191.2353475834</v>
      </c>
      <c r="DM228" s="5">
        <f t="shared" si="274"/>
        <v>3987237.6362570915</v>
      </c>
      <c r="DN228" s="5">
        <f t="shared" si="274"/>
        <v>4002594.5717463628</v>
      </c>
      <c r="DO228" s="5">
        <f t="shared" si="274"/>
        <v>4011229.1873047198</v>
      </c>
      <c r="DP228" s="5">
        <f t="shared" si="274"/>
        <v>3968702.7991189244</v>
      </c>
      <c r="DQ228" s="5">
        <f t="shared" si="274"/>
        <v>3979139.8399763056</v>
      </c>
      <c r="DR228" s="5">
        <f t="shared" si="274"/>
        <v>4001087.7125386675</v>
      </c>
      <c r="DS228" s="5">
        <f t="shared" si="274"/>
        <v>4020825.6909443252</v>
      </c>
      <c r="DT228" s="5">
        <f t="shared" si="274"/>
        <v>4086958.2679520394</v>
      </c>
      <c r="DU228" s="5">
        <f t="shared" si="274"/>
        <v>4162198.7327533732</v>
      </c>
      <c r="DV228" s="5">
        <f t="shared" si="274"/>
        <v>4184390.7541446178</v>
      </c>
      <c r="DW228" s="5">
        <f t="shared" si="274"/>
        <v>4271814.9578973316</v>
      </c>
      <c r="DX228" s="5">
        <f t="shared" si="274"/>
        <v>4307057.7808955451</v>
      </c>
      <c r="DY228" s="5">
        <f t="shared" si="274"/>
        <v>4290469.6311040688</v>
      </c>
      <c r="DZ228" s="5">
        <f t="shared" si="274"/>
        <v>4307381.3221467771</v>
      </c>
      <c r="EA228" s="5">
        <f t="shared" si="274"/>
        <v>4316890.1170946695</v>
      </c>
      <c r="EB228" s="5">
        <f t="shared" si="274"/>
        <v>4271100.0487107672</v>
      </c>
      <c r="EC228" s="5">
        <f t="shared" si="274"/>
        <v>4282593.7487724405</v>
      </c>
      <c r="ED228" s="5">
        <f t="shared" si="274"/>
        <v>4307064.2445910089</v>
      </c>
      <c r="EE228" s="5">
        <f t="shared" si="274"/>
        <v>4331198.0534434048</v>
      </c>
      <c r="EF228" s="5">
        <f t="shared" si="274"/>
        <v>4404931.7123454362</v>
      </c>
      <c r="EG228" s="5">
        <f t="shared" si="274"/>
        <v>4488820.0926008243</v>
      </c>
      <c r="EH228" s="5">
        <f t="shared" si="274"/>
        <v>4515689.9152593073</v>
      </c>
      <c r="EI228" s="5">
        <f t="shared" si="274"/>
        <v>4573247.8741398025</v>
      </c>
      <c r="EJ228" s="5">
        <f t="shared" si="274"/>
        <v>4649184.9892374873</v>
      </c>
      <c r="EK228" s="5">
        <f t="shared" si="274"/>
        <v>4632794.6555942334</v>
      </c>
      <c r="EL228" s="5">
        <f t="shared" si="274"/>
        <v>4651650.126153837</v>
      </c>
      <c r="EM228" s="5">
        <f t="shared" si="274"/>
        <v>4662251.8337385189</v>
      </c>
      <c r="EN228" s="5">
        <f t="shared" si="274"/>
        <v>4613367.4916765643</v>
      </c>
      <c r="EO228" s="5">
        <f t="shared" si="274"/>
        <v>4626182.2434708402</v>
      </c>
      <c r="EP228" s="9"/>
      <c r="EQ228" s="86">
        <f>M228</f>
        <v>0</v>
      </c>
      <c r="ER228" s="86">
        <f>Y228</f>
        <v>2178347.8907300001</v>
      </c>
      <c r="ES228" s="86">
        <f>AK228</f>
        <v>2255421.7425000006</v>
      </c>
      <c r="ET228" s="86">
        <f>AW228</f>
        <v>2359242.7412700006</v>
      </c>
      <c r="EU228" s="86">
        <f>BI228</f>
        <v>2580409.3241799991</v>
      </c>
      <c r="EV228" s="86">
        <f>BU228</f>
        <v>3086231.9253600012</v>
      </c>
      <c r="EW228" s="86">
        <f>CG228</f>
        <v>3219364.2110851016</v>
      </c>
      <c r="EX228" s="86">
        <f>CS228</f>
        <v>3456687.8043648982</v>
      </c>
      <c r="EY228" s="86">
        <f>DE228</f>
        <v>3702261.6860440434</v>
      </c>
      <c r="EZ228" s="86">
        <f>DQ228</f>
        <v>3979139.8399763056</v>
      </c>
      <c r="FA228" s="86">
        <f>EC228</f>
        <v>4282593.7487724405</v>
      </c>
      <c r="FB228" s="86">
        <f>EO228</f>
        <v>4626182.2434708402</v>
      </c>
    </row>
    <row r="229" spans="1:158">
      <c r="A229" s="118" t="s">
        <v>135</v>
      </c>
      <c r="Y229" s="5">
        <f t="shared" ref="Y229:CF229" si="275">+Y175</f>
        <v>2169682.4368833331</v>
      </c>
      <c r="Z229" s="5">
        <f t="shared" si="275"/>
        <v>2169705.9730544444</v>
      </c>
      <c r="AA229" s="5">
        <f t="shared" si="275"/>
        <v>2169729.5092255552</v>
      </c>
      <c r="AB229" s="5">
        <f t="shared" si="275"/>
        <v>2169753.0453966665</v>
      </c>
      <c r="AC229" s="5">
        <f t="shared" si="275"/>
        <v>2169711.1053377776</v>
      </c>
      <c r="AD229" s="5">
        <f t="shared" si="275"/>
        <v>2169734.6415088889</v>
      </c>
      <c r="AE229" s="5">
        <f t="shared" si="275"/>
        <v>2169758.1776799997</v>
      </c>
      <c r="AF229" s="5">
        <f t="shared" si="275"/>
        <v>2159781.713851111</v>
      </c>
      <c r="AG229" s="5">
        <f t="shared" si="275"/>
        <v>1809803.5000222223</v>
      </c>
      <c r="AH229" s="5">
        <f t="shared" si="275"/>
        <v>2208540.8641933333</v>
      </c>
      <c r="AI229" s="5">
        <f t="shared" si="275"/>
        <v>2208500.7521344442</v>
      </c>
      <c r="AJ229" s="5">
        <f t="shared" si="275"/>
        <v>2208526.1163055552</v>
      </c>
      <c r="AK229" s="5">
        <f t="shared" si="275"/>
        <v>2208551.4804766662</v>
      </c>
      <c r="AL229" s="5">
        <f t="shared" si="275"/>
        <v>2208576.8446477777</v>
      </c>
      <c r="AM229" s="5">
        <f t="shared" si="275"/>
        <v>2208602.2088188888</v>
      </c>
      <c r="AN229" s="5">
        <f t="shared" si="275"/>
        <v>2206324.2649899996</v>
      </c>
      <c r="AO229" s="5">
        <f t="shared" si="275"/>
        <v>2206284.1529311109</v>
      </c>
      <c r="AP229" s="5">
        <f t="shared" si="275"/>
        <v>2206309.517102222</v>
      </c>
      <c r="AQ229" s="5">
        <f t="shared" si="275"/>
        <v>2206334.881273333</v>
      </c>
      <c r="AR229" s="5">
        <f t="shared" si="275"/>
        <v>2206360.245444444</v>
      </c>
      <c r="AS229" s="5">
        <f t="shared" si="275"/>
        <v>2206385.6096155555</v>
      </c>
      <c r="AT229" s="5">
        <f t="shared" si="275"/>
        <v>2206410.9737866665</v>
      </c>
      <c r="AU229" s="5">
        <f t="shared" si="275"/>
        <v>2206370.8617277774</v>
      </c>
      <c r="AV229" s="5">
        <f t="shared" si="275"/>
        <v>1956396.2258988889</v>
      </c>
      <c r="AW229" s="5">
        <f t="shared" si="275"/>
        <v>1956428.6734033334</v>
      </c>
      <c r="AX229" s="5">
        <f t="shared" si="275"/>
        <v>1956452.2667411109</v>
      </c>
      <c r="AY229" s="5">
        <f t="shared" si="275"/>
        <v>1956475.8600788889</v>
      </c>
      <c r="AZ229" s="5">
        <f t="shared" si="275"/>
        <v>1956499.4534166667</v>
      </c>
      <c r="BA229" s="5">
        <f t="shared" si="275"/>
        <v>2455520.1816355558</v>
      </c>
      <c r="BB229" s="5">
        <f t="shared" si="275"/>
        <v>2455546.3860844444</v>
      </c>
      <c r="BC229" s="5">
        <f t="shared" si="275"/>
        <v>2455572.5905333338</v>
      </c>
      <c r="BD229" s="5">
        <f t="shared" si="275"/>
        <v>2455598.7949822224</v>
      </c>
      <c r="BE229" s="5">
        <f t="shared" si="275"/>
        <v>2455624.9994311114</v>
      </c>
      <c r="BF229" s="5">
        <f t="shared" si="275"/>
        <v>2455651.2038799999</v>
      </c>
      <c r="BG229" s="5">
        <f t="shared" si="275"/>
        <v>2455611.9338188889</v>
      </c>
      <c r="BH229" s="5">
        <f t="shared" si="275"/>
        <v>2455638.1382677779</v>
      </c>
      <c r="BI229" s="5">
        <f t="shared" si="275"/>
        <v>2455664.3427166669</v>
      </c>
      <c r="BJ229" s="5">
        <f t="shared" si="275"/>
        <v>2455690.5471655554</v>
      </c>
      <c r="BK229" s="5">
        <f t="shared" si="275"/>
        <v>2455716.7516144444</v>
      </c>
      <c r="BL229" s="5">
        <f t="shared" si="275"/>
        <v>2455742.9560633334</v>
      </c>
      <c r="BM229" s="5">
        <f t="shared" si="275"/>
        <v>2455769.1605122224</v>
      </c>
      <c r="BN229" s="5">
        <f t="shared" si="275"/>
        <v>2455795.364961111</v>
      </c>
      <c r="BO229" s="5">
        <f t="shared" si="275"/>
        <v>2455821.56941</v>
      </c>
      <c r="BP229" s="5">
        <f t="shared" si="275"/>
        <v>2455847.773858889</v>
      </c>
      <c r="BQ229" s="5">
        <f t="shared" si="275"/>
        <v>2455873.978307778</v>
      </c>
      <c r="BR229" s="5">
        <f t="shared" si="275"/>
        <v>2455900.1827566666</v>
      </c>
      <c r="BS229" s="5">
        <f t="shared" si="275"/>
        <v>2455926.3872055556</v>
      </c>
      <c r="BT229" s="5">
        <f t="shared" si="275"/>
        <v>2455952.5916544441</v>
      </c>
      <c r="BU229" s="5">
        <f t="shared" si="275"/>
        <v>2455978.7961033336</v>
      </c>
      <c r="BV229" s="5">
        <f t="shared" si="275"/>
        <v>2455067.3199333334</v>
      </c>
      <c r="BW229" s="5">
        <f t="shared" si="275"/>
        <v>2455095.8437633333</v>
      </c>
      <c r="BX229" s="5">
        <f t="shared" si="275"/>
        <v>2455124.3675933331</v>
      </c>
      <c r="BY229" s="5">
        <f t="shared" si="275"/>
        <v>2455152.891423333</v>
      </c>
      <c r="BZ229" s="5">
        <f t="shared" si="275"/>
        <v>2455181.4152533337</v>
      </c>
      <c r="CA229" s="5">
        <f t="shared" si="275"/>
        <v>2455209.9390833336</v>
      </c>
      <c r="CB229" s="5">
        <f t="shared" si="275"/>
        <v>2455238.4629133334</v>
      </c>
      <c r="CC229" s="5">
        <f t="shared" si="275"/>
        <v>2455266.9867433333</v>
      </c>
      <c r="CD229" s="5">
        <f t="shared" si="275"/>
        <v>2455295.5105733331</v>
      </c>
      <c r="CE229" s="5">
        <f t="shared" si="275"/>
        <v>2455324.034403333</v>
      </c>
      <c r="CF229" s="5">
        <f t="shared" si="275"/>
        <v>2455352.5582333333</v>
      </c>
      <c r="CG229" s="5">
        <f>+CG175</f>
        <v>2455381.0820633336</v>
      </c>
      <c r="CH229" s="5">
        <f t="shared" ref="CH229:EO229" si="276">+CH175</f>
        <v>2455409.6058933334</v>
      </c>
      <c r="CI229" s="5">
        <f t="shared" si="276"/>
        <v>2455438.1297233333</v>
      </c>
      <c r="CJ229" s="5">
        <f t="shared" si="276"/>
        <v>2455466.6535533331</v>
      </c>
      <c r="CK229" s="5">
        <f t="shared" si="276"/>
        <v>2455495.177383333</v>
      </c>
      <c r="CL229" s="5">
        <f t="shared" si="276"/>
        <v>2455523.7012133333</v>
      </c>
      <c r="CM229" s="5">
        <f t="shared" si="276"/>
        <v>2455552.2250433336</v>
      </c>
      <c r="CN229" s="5">
        <f t="shared" si="276"/>
        <v>2455580.7488733334</v>
      </c>
      <c r="CO229" s="5">
        <f t="shared" si="276"/>
        <v>2455609.2727033333</v>
      </c>
      <c r="CP229" s="5">
        <f t="shared" si="276"/>
        <v>2455637.7965333331</v>
      </c>
      <c r="CQ229" s="5">
        <f t="shared" si="276"/>
        <v>2455666.3203633334</v>
      </c>
      <c r="CR229" s="5">
        <f t="shared" si="276"/>
        <v>2455694.8441933333</v>
      </c>
      <c r="CS229" s="5">
        <f t="shared" si="276"/>
        <v>2455723.3680233336</v>
      </c>
      <c r="CT229" s="5">
        <f t="shared" si="276"/>
        <v>2455751.8918533335</v>
      </c>
      <c r="CU229" s="5">
        <f t="shared" si="276"/>
        <v>2455780.4156833333</v>
      </c>
      <c r="CV229" s="5">
        <f t="shared" si="276"/>
        <v>2455808.9395133331</v>
      </c>
      <c r="CW229" s="5">
        <f t="shared" si="276"/>
        <v>2455837.4633433335</v>
      </c>
      <c r="CX229" s="5">
        <f t="shared" si="276"/>
        <v>2455865.9871733333</v>
      </c>
      <c r="CY229" s="5">
        <f t="shared" si="276"/>
        <v>2455894.5110033331</v>
      </c>
      <c r="CZ229" s="5">
        <f t="shared" si="276"/>
        <v>2455923.0348333335</v>
      </c>
      <c r="DA229" s="5">
        <f t="shared" si="276"/>
        <v>2455951.5586633333</v>
      </c>
      <c r="DB229" s="5">
        <f t="shared" si="276"/>
        <v>2455980.0824933331</v>
      </c>
      <c r="DC229" s="5">
        <f t="shared" si="276"/>
        <v>2456002.9608933334</v>
      </c>
      <c r="DD229" s="5">
        <f t="shared" si="276"/>
        <v>2456025.8388933334</v>
      </c>
      <c r="DE229" s="5">
        <f t="shared" si="276"/>
        <v>2456048.7168933335</v>
      </c>
      <c r="DF229" s="5">
        <f t="shared" si="276"/>
        <v>2456071.5948933335</v>
      </c>
      <c r="DG229" s="5">
        <f t="shared" si="276"/>
        <v>2456094.4728933335</v>
      </c>
      <c r="DH229" s="5">
        <f t="shared" si="276"/>
        <v>2456117.3508933336</v>
      </c>
      <c r="DI229" s="5">
        <f t="shared" si="276"/>
        <v>2456140.2288933336</v>
      </c>
      <c r="DJ229" s="5">
        <f t="shared" si="276"/>
        <v>2456163.1068933336</v>
      </c>
      <c r="DK229" s="5">
        <f t="shared" si="276"/>
        <v>2456185.9848933336</v>
      </c>
      <c r="DL229" s="5">
        <f t="shared" si="276"/>
        <v>2456208.8628933337</v>
      </c>
      <c r="DM229" s="5">
        <f t="shared" si="276"/>
        <v>2456231.7408933332</v>
      </c>
      <c r="DN229" s="5">
        <f t="shared" si="276"/>
        <v>2456254.6188933332</v>
      </c>
      <c r="DO229" s="5">
        <f t="shared" si="276"/>
        <v>2456277.4968933333</v>
      </c>
      <c r="DP229" s="5">
        <f t="shared" si="276"/>
        <v>2456300.3748933333</v>
      </c>
      <c r="DQ229" s="5">
        <f t="shared" si="276"/>
        <v>2456323.2528933333</v>
      </c>
      <c r="DR229" s="5">
        <f t="shared" si="276"/>
        <v>2456346.1308933333</v>
      </c>
      <c r="DS229" s="5">
        <f t="shared" si="276"/>
        <v>2456369.0088933334</v>
      </c>
      <c r="DT229" s="5">
        <f t="shared" si="276"/>
        <v>2456391.8868933334</v>
      </c>
      <c r="DU229" s="5">
        <f t="shared" si="276"/>
        <v>2456414.7648933334</v>
      </c>
      <c r="DV229" s="5">
        <f t="shared" si="276"/>
        <v>2456437.6428933335</v>
      </c>
      <c r="DW229" s="5">
        <f t="shared" si="276"/>
        <v>2456460.5208933335</v>
      </c>
      <c r="DX229" s="5">
        <f t="shared" si="276"/>
        <v>2456476.3863933333</v>
      </c>
      <c r="DY229" s="5">
        <f t="shared" si="276"/>
        <v>2456492.2518933336</v>
      </c>
      <c r="DZ229" s="5">
        <f t="shared" si="276"/>
        <v>2456508.1173933335</v>
      </c>
      <c r="EA229" s="5">
        <f t="shared" si="276"/>
        <v>2456523.9828933333</v>
      </c>
      <c r="EB229" s="5">
        <f t="shared" si="276"/>
        <v>2456539.8483933336</v>
      </c>
      <c r="EC229" s="5">
        <f t="shared" si="276"/>
        <v>2456555.7138933334</v>
      </c>
      <c r="ED229" s="5">
        <f t="shared" si="276"/>
        <v>2456571.5793933333</v>
      </c>
      <c r="EE229" s="5">
        <f t="shared" si="276"/>
        <v>2456587.4448933336</v>
      </c>
      <c r="EF229" s="5">
        <f t="shared" si="276"/>
        <v>2456603.3103933334</v>
      </c>
      <c r="EG229" s="5">
        <f t="shared" si="276"/>
        <v>2456619.1758933333</v>
      </c>
      <c r="EH229" s="5">
        <f t="shared" si="276"/>
        <v>2456635.0413933336</v>
      </c>
      <c r="EI229" s="5">
        <f t="shared" si="276"/>
        <v>2456650.9068933334</v>
      </c>
      <c r="EJ229" s="5">
        <f t="shared" si="276"/>
        <v>2456666.7723933333</v>
      </c>
      <c r="EK229" s="5">
        <f t="shared" si="276"/>
        <v>2456682.6378933336</v>
      </c>
      <c r="EL229" s="5">
        <f t="shared" si="276"/>
        <v>2456698.5033933334</v>
      </c>
      <c r="EM229" s="5">
        <f t="shared" si="276"/>
        <v>2456714.3688933332</v>
      </c>
      <c r="EN229" s="5">
        <f t="shared" si="276"/>
        <v>2456730.2343933336</v>
      </c>
      <c r="EO229" s="5">
        <f t="shared" si="276"/>
        <v>2456746.0998933334</v>
      </c>
      <c r="EP229" s="9"/>
      <c r="EQ229" s="86">
        <f>M229</f>
        <v>0</v>
      </c>
      <c r="ER229" s="86">
        <f>Y229</f>
        <v>2169682.4368833331</v>
      </c>
      <c r="ES229" s="86">
        <f>AK229</f>
        <v>2208551.4804766662</v>
      </c>
      <c r="ET229" s="86">
        <f>AW229</f>
        <v>1956428.6734033334</v>
      </c>
      <c r="EU229" s="86">
        <f>BI229</f>
        <v>2455664.3427166669</v>
      </c>
      <c r="EV229" s="86">
        <f>BU229</f>
        <v>2455978.7961033336</v>
      </c>
      <c r="EW229" s="86">
        <f>CG229</f>
        <v>2455381.0820633336</v>
      </c>
      <c r="EX229" s="86">
        <f>CS229</f>
        <v>2455723.3680233336</v>
      </c>
      <c r="EY229" s="86">
        <f>DE229</f>
        <v>2456048.7168933335</v>
      </c>
      <c r="EZ229" s="86">
        <f>DQ229</f>
        <v>2456323.2528933333</v>
      </c>
      <c r="FA229" s="86">
        <f>EC229</f>
        <v>2456555.7138933334</v>
      </c>
      <c r="FB229" s="86">
        <f>EO229</f>
        <v>2456746.0998933334</v>
      </c>
    </row>
    <row r="230" spans="1:158">
      <c r="A230" s="119" t="s">
        <v>136</v>
      </c>
      <c r="Y230" s="95">
        <f t="shared" ref="Y230:CJ230" si="277">SUM(Y228:Y229)</f>
        <v>4348030.3276133332</v>
      </c>
      <c r="Z230" s="95">
        <f t="shared" si="277"/>
        <v>4364024.2989844447</v>
      </c>
      <c r="AA230" s="95">
        <f t="shared" si="277"/>
        <v>4380248.7129455553</v>
      </c>
      <c r="AB230" s="95">
        <f t="shared" si="277"/>
        <v>4444606.6736666663</v>
      </c>
      <c r="AC230" s="95">
        <f t="shared" si="277"/>
        <v>4510266.448757777</v>
      </c>
      <c r="AD230" s="95">
        <f t="shared" si="277"/>
        <v>4514323.495528888</v>
      </c>
      <c r="AE230" s="95">
        <f t="shared" si="277"/>
        <v>4543736.8976299986</v>
      </c>
      <c r="AF230" s="95">
        <f t="shared" si="277"/>
        <v>4540654.8629211104</v>
      </c>
      <c r="AG230" s="95">
        <f t="shared" si="277"/>
        <v>4159585.012342222</v>
      </c>
      <c r="AH230" s="95">
        <f t="shared" si="277"/>
        <v>4544365.1610833313</v>
      </c>
      <c r="AI230" s="95">
        <f t="shared" si="277"/>
        <v>4547578.0835444452</v>
      </c>
      <c r="AJ230" s="95">
        <f t="shared" si="277"/>
        <v>4503800.0355355553</v>
      </c>
      <c r="AK230" s="95">
        <f t="shared" si="277"/>
        <v>4463973.2229766669</v>
      </c>
      <c r="AL230" s="95">
        <f t="shared" si="277"/>
        <v>4485931.323467778</v>
      </c>
      <c r="AM230" s="95">
        <f t="shared" si="277"/>
        <v>4461454.1383588891</v>
      </c>
      <c r="AN230" s="95">
        <f t="shared" si="277"/>
        <v>4474085.48936</v>
      </c>
      <c r="AO230" s="95">
        <f t="shared" si="277"/>
        <v>4520408.449411111</v>
      </c>
      <c r="AP230" s="95">
        <f t="shared" si="277"/>
        <v>4535255.0636122217</v>
      </c>
      <c r="AQ230" s="95">
        <f t="shared" si="277"/>
        <v>4567046.0289133321</v>
      </c>
      <c r="AR230" s="95">
        <f t="shared" si="277"/>
        <v>4580275.1648544446</v>
      </c>
      <c r="AS230" s="95">
        <f t="shared" si="277"/>
        <v>4535923.5469655562</v>
      </c>
      <c r="AT230" s="95">
        <f t="shared" si="277"/>
        <v>4561336.171806667</v>
      </c>
      <c r="AU230" s="95">
        <f t="shared" si="277"/>
        <v>4573135.1099277791</v>
      </c>
      <c r="AV230" s="95">
        <f t="shared" si="277"/>
        <v>4291389.48301889</v>
      </c>
      <c r="AW230" s="95">
        <f t="shared" si="277"/>
        <v>4315671.414673334</v>
      </c>
      <c r="AX230" s="95">
        <f t="shared" si="277"/>
        <v>4325715.557411111</v>
      </c>
      <c r="AY230" s="95">
        <f t="shared" si="277"/>
        <v>4316005.1702688886</v>
      </c>
      <c r="AZ230" s="95">
        <f t="shared" si="277"/>
        <v>4380504.5610866668</v>
      </c>
      <c r="BA230" s="95">
        <f t="shared" si="277"/>
        <v>4950304.3490355555</v>
      </c>
      <c r="BB230" s="95">
        <f t="shared" si="277"/>
        <v>4954725.7998544443</v>
      </c>
      <c r="BC230" s="95">
        <f t="shared" si="277"/>
        <v>4999041.7232833337</v>
      </c>
      <c r="BD230" s="95">
        <f t="shared" si="277"/>
        <v>5005900.3452722225</v>
      </c>
      <c r="BE230" s="95">
        <f t="shared" si="277"/>
        <v>5021481.8080011113</v>
      </c>
      <c r="BF230" s="95">
        <f t="shared" si="277"/>
        <v>5037095.0169600006</v>
      </c>
      <c r="BG230" s="95">
        <f t="shared" si="277"/>
        <v>5061253.539758889</v>
      </c>
      <c r="BH230" s="95">
        <f t="shared" si="277"/>
        <v>5045262.2333277762</v>
      </c>
      <c r="BI230" s="95">
        <f t="shared" si="277"/>
        <v>5036073.6668966655</v>
      </c>
      <c r="BJ230" s="95">
        <f t="shared" si="277"/>
        <v>5045604.8691255543</v>
      </c>
      <c r="BK230" s="95">
        <f t="shared" si="277"/>
        <v>5053362.2554944437</v>
      </c>
      <c r="BL230" s="95">
        <f t="shared" si="277"/>
        <v>5117057.0125633329</v>
      </c>
      <c r="BM230" s="95">
        <f t="shared" si="277"/>
        <v>5154071.8944622222</v>
      </c>
      <c r="BN230" s="95">
        <f t="shared" si="277"/>
        <v>5553089.7161611095</v>
      </c>
      <c r="BO230" s="95">
        <f t="shared" si="277"/>
        <v>5580582.3236100003</v>
      </c>
      <c r="BP230" s="95">
        <f t="shared" si="277"/>
        <v>5595240.2954288907</v>
      </c>
      <c r="BQ230" s="95">
        <f t="shared" si="277"/>
        <v>5557862.5882577756</v>
      </c>
      <c r="BR230" s="95">
        <f t="shared" si="277"/>
        <v>5572584.9548866674</v>
      </c>
      <c r="BS230" s="95">
        <f t="shared" si="277"/>
        <v>5574330.8030355573</v>
      </c>
      <c r="BT230" s="95">
        <f t="shared" si="277"/>
        <v>5526835.8500744458</v>
      </c>
      <c r="BU230" s="95">
        <f t="shared" si="277"/>
        <v>5542210.7214633347</v>
      </c>
      <c r="BV230" s="95">
        <f t="shared" si="277"/>
        <v>5536230.8738433328</v>
      </c>
      <c r="BW230" s="95">
        <f t="shared" si="277"/>
        <v>5517536.4570333334</v>
      </c>
      <c r="BX230" s="95">
        <f t="shared" si="277"/>
        <v>5519048.6141733332</v>
      </c>
      <c r="BY230" s="95">
        <f t="shared" si="277"/>
        <v>5509515.3136633318</v>
      </c>
      <c r="BZ230" s="95">
        <f t="shared" si="277"/>
        <v>5564836.9286933336</v>
      </c>
      <c r="CA230" s="95">
        <f t="shared" si="277"/>
        <v>5594903.5244233329</v>
      </c>
      <c r="CB230" s="95">
        <f t="shared" si="277"/>
        <v>5641224.4450433329</v>
      </c>
      <c r="CC230" s="95">
        <f t="shared" si="277"/>
        <v>5640572.4877733327</v>
      </c>
      <c r="CD230" s="95">
        <f t="shared" si="277"/>
        <v>5693549.9444033336</v>
      </c>
      <c r="CE230" s="95">
        <f t="shared" si="277"/>
        <v>5692054.874913333</v>
      </c>
      <c r="CF230" s="95">
        <f t="shared" si="277"/>
        <v>5666770.152073334</v>
      </c>
      <c r="CG230" s="95">
        <f t="shared" si="277"/>
        <v>5674745.2931484357</v>
      </c>
      <c r="CH230" s="95">
        <f t="shared" si="277"/>
        <v>5691079.1001894381</v>
      </c>
      <c r="CI230" s="95">
        <f t="shared" si="277"/>
        <v>5715661.24610788</v>
      </c>
      <c r="CJ230" s="95">
        <f t="shared" si="277"/>
        <v>5764820.290197663</v>
      </c>
      <c r="CK230" s="95">
        <f t="shared" ref="CK230:EO230" si="278">SUM(CK228:CK229)</f>
        <v>5820745.6707288055</v>
      </c>
      <c r="CL230" s="95">
        <f t="shared" si="278"/>
        <v>5834964.6693708161</v>
      </c>
      <c r="CM230" s="95">
        <f t="shared" si="278"/>
        <v>5873345.4533083374</v>
      </c>
      <c r="CN230" s="95">
        <f t="shared" si="278"/>
        <v>5932956.3275291361</v>
      </c>
      <c r="CO230" s="95">
        <f t="shared" si="278"/>
        <v>5920541.8226813506</v>
      </c>
      <c r="CP230" s="95">
        <f t="shared" si="278"/>
        <v>5933134.202586459</v>
      </c>
      <c r="CQ230" s="95">
        <f t="shared" si="278"/>
        <v>5940226.9005946275</v>
      </c>
      <c r="CR230" s="95">
        <f t="shared" si="278"/>
        <v>5903843.8694981923</v>
      </c>
      <c r="CS230" s="95">
        <f t="shared" si="278"/>
        <v>5912411.1723882314</v>
      </c>
      <c r="CT230" s="95">
        <f t="shared" si="278"/>
        <v>5930060.9389704233</v>
      </c>
      <c r="CU230" s="95">
        <f t="shared" si="278"/>
        <v>5949374.009394303</v>
      </c>
      <c r="CV230" s="95">
        <f t="shared" si="278"/>
        <v>6002498.2576490641</v>
      </c>
      <c r="CW230" s="95">
        <f t="shared" si="278"/>
        <v>6062934.9368155263</v>
      </c>
      <c r="CX230" s="95">
        <f t="shared" si="278"/>
        <v>6078205.8315423792</v>
      </c>
      <c r="CY230" s="95">
        <f t="shared" si="278"/>
        <v>6153860.6210835446</v>
      </c>
      <c r="CZ230" s="95">
        <f t="shared" si="278"/>
        <v>6182184.4768442139</v>
      </c>
      <c r="DA230" s="95">
        <f t="shared" si="278"/>
        <v>6167184.6412167288</v>
      </c>
      <c r="DB230" s="95">
        <f t="shared" si="278"/>
        <v>6180791.0192267578</v>
      </c>
      <c r="DC230" s="95">
        <f t="shared" si="278"/>
        <v>6188448.2040307866</v>
      </c>
      <c r="DD230" s="95">
        <f t="shared" si="278"/>
        <v>6149059.6018969025</v>
      </c>
      <c r="DE230" s="95">
        <f t="shared" si="278"/>
        <v>6158310.4029373769</v>
      </c>
      <c r="DF230" s="95">
        <f t="shared" si="278"/>
        <v>6178263.4027812388</v>
      </c>
      <c r="DG230" s="95">
        <f t="shared" si="278"/>
        <v>6197814.7419735203</v>
      </c>
      <c r="DH230" s="95">
        <f t="shared" si="278"/>
        <v>6257890.3797053508</v>
      </c>
      <c r="DI230" s="95">
        <f t="shared" si="278"/>
        <v>6326236.5827482976</v>
      </c>
      <c r="DJ230" s="95">
        <f t="shared" si="278"/>
        <v>6345494.7702411702</v>
      </c>
      <c r="DK230" s="95">
        <f t="shared" si="278"/>
        <v>6427374.4029072411</v>
      </c>
      <c r="DL230" s="95">
        <f t="shared" si="278"/>
        <v>6459400.0982409175</v>
      </c>
      <c r="DM230" s="95">
        <f t="shared" si="278"/>
        <v>6443469.3771504248</v>
      </c>
      <c r="DN230" s="95">
        <f t="shared" si="278"/>
        <v>6458849.1906396961</v>
      </c>
      <c r="DO230" s="95">
        <f t="shared" si="278"/>
        <v>6467506.6841980536</v>
      </c>
      <c r="DP230" s="95">
        <f t="shared" si="278"/>
        <v>6425003.1740122577</v>
      </c>
      <c r="DQ230" s="95">
        <f t="shared" si="278"/>
        <v>6435463.0928696394</v>
      </c>
      <c r="DR230" s="95">
        <f t="shared" si="278"/>
        <v>6457433.8434320008</v>
      </c>
      <c r="DS230" s="95">
        <f t="shared" si="278"/>
        <v>6477194.6998376586</v>
      </c>
      <c r="DT230" s="95">
        <f t="shared" si="278"/>
        <v>6543350.1548453728</v>
      </c>
      <c r="DU230" s="95">
        <f t="shared" si="278"/>
        <v>6618613.4976467062</v>
      </c>
      <c r="DV230" s="95">
        <f t="shared" si="278"/>
        <v>6640828.3970379513</v>
      </c>
      <c r="DW230" s="95">
        <f t="shared" si="278"/>
        <v>6728275.478790665</v>
      </c>
      <c r="DX230" s="95">
        <f t="shared" si="278"/>
        <v>6763534.1672888789</v>
      </c>
      <c r="DY230" s="95">
        <f t="shared" si="278"/>
        <v>6746961.8829974029</v>
      </c>
      <c r="DZ230" s="95">
        <f t="shared" si="278"/>
        <v>6763889.4395401105</v>
      </c>
      <c r="EA230" s="95">
        <f t="shared" si="278"/>
        <v>6773414.0999880023</v>
      </c>
      <c r="EB230" s="95">
        <f t="shared" si="278"/>
        <v>6727639.8971041013</v>
      </c>
      <c r="EC230" s="95">
        <f t="shared" si="278"/>
        <v>6739149.4626657739</v>
      </c>
      <c r="ED230" s="95">
        <f t="shared" si="278"/>
        <v>6763635.8239843417</v>
      </c>
      <c r="EE230" s="95">
        <f t="shared" si="278"/>
        <v>6787785.498336738</v>
      </c>
      <c r="EF230" s="95">
        <f t="shared" si="278"/>
        <v>6861535.0227387697</v>
      </c>
      <c r="EG230" s="95">
        <f t="shared" si="278"/>
        <v>6945439.2684941571</v>
      </c>
      <c r="EH230" s="95">
        <f t="shared" si="278"/>
        <v>6972324.9566526413</v>
      </c>
      <c r="EI230" s="95">
        <f t="shared" si="278"/>
        <v>7029898.781033136</v>
      </c>
      <c r="EJ230" s="95">
        <f t="shared" si="278"/>
        <v>7105851.7616308201</v>
      </c>
      <c r="EK230" s="95">
        <f t="shared" si="278"/>
        <v>7089477.2934875675</v>
      </c>
      <c r="EL230" s="95">
        <f t="shared" si="278"/>
        <v>7108348.6295471704</v>
      </c>
      <c r="EM230" s="95">
        <f t="shared" si="278"/>
        <v>7118966.2026318517</v>
      </c>
      <c r="EN230" s="95">
        <f t="shared" si="278"/>
        <v>7070097.7260698974</v>
      </c>
      <c r="EO230" s="95">
        <f t="shared" si="278"/>
        <v>7082928.3433641735</v>
      </c>
      <c r="EP230" s="9"/>
      <c r="EQ230" s="120">
        <f>M230</f>
        <v>0</v>
      </c>
      <c r="ER230" s="120">
        <f>Y230</f>
        <v>4348030.3276133332</v>
      </c>
      <c r="ES230" s="120">
        <f>AK230</f>
        <v>4463973.2229766669</v>
      </c>
      <c r="ET230" s="120">
        <f>AW230</f>
        <v>4315671.414673334</v>
      </c>
      <c r="EU230" s="120">
        <f>BI230</f>
        <v>5036073.6668966655</v>
      </c>
      <c r="EV230" s="120">
        <f>BU230</f>
        <v>5542210.7214633347</v>
      </c>
      <c r="EW230" s="120">
        <f>CG230</f>
        <v>5674745.2931484357</v>
      </c>
      <c r="EX230" s="120">
        <f>CS230</f>
        <v>5912411.1723882314</v>
      </c>
      <c r="EY230" s="120">
        <f>DE230</f>
        <v>6158310.4029373769</v>
      </c>
      <c r="EZ230" s="120">
        <f>DQ230</f>
        <v>6435463.0928696394</v>
      </c>
      <c r="FA230" s="120">
        <f>EC230</f>
        <v>6739149.4626657739</v>
      </c>
      <c r="FB230" s="120">
        <f>EO230</f>
        <v>7082928.3433641735</v>
      </c>
    </row>
    <row r="231" spans="1:158">
      <c r="Z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U231" s="101"/>
    </row>
    <row r="232" spans="1:158">
      <c r="A232" s="118" t="s">
        <v>137</v>
      </c>
      <c r="Y232" s="87">
        <f t="shared" ref="Y232:CF232" si="279">ROUND(+Y228/Y$230,4)</f>
        <v>0.501</v>
      </c>
      <c r="Z232" s="87">
        <f t="shared" si="279"/>
        <v>0.50280000000000002</v>
      </c>
      <c r="AA232" s="87">
        <f t="shared" si="279"/>
        <v>0.50470000000000004</v>
      </c>
      <c r="AB232" s="87">
        <f t="shared" si="279"/>
        <v>0.51180000000000003</v>
      </c>
      <c r="AC232" s="87">
        <f t="shared" si="279"/>
        <v>0.51890000000000003</v>
      </c>
      <c r="AD232" s="87">
        <f t="shared" si="279"/>
        <v>0.51939999999999997</v>
      </c>
      <c r="AE232" s="87">
        <f t="shared" si="279"/>
        <v>0.52249999999999996</v>
      </c>
      <c r="AF232" s="87">
        <f t="shared" si="279"/>
        <v>0.52429999999999999</v>
      </c>
      <c r="AG232" s="87">
        <f t="shared" si="279"/>
        <v>0.56489999999999996</v>
      </c>
      <c r="AH232" s="87">
        <f t="shared" si="279"/>
        <v>0.51400000000000001</v>
      </c>
      <c r="AI232" s="87">
        <f t="shared" si="279"/>
        <v>0.51439999999999997</v>
      </c>
      <c r="AJ232" s="87">
        <f t="shared" si="279"/>
        <v>0.50960000000000005</v>
      </c>
      <c r="AK232" s="87">
        <f t="shared" si="279"/>
        <v>0.50519999999999998</v>
      </c>
      <c r="AL232" s="87">
        <f t="shared" si="279"/>
        <v>0.50770000000000004</v>
      </c>
      <c r="AM232" s="87">
        <f t="shared" si="279"/>
        <v>0.505</v>
      </c>
      <c r="AN232" s="87">
        <f t="shared" si="279"/>
        <v>0.50690000000000002</v>
      </c>
      <c r="AO232" s="87">
        <f t="shared" si="279"/>
        <v>0.51190000000000002</v>
      </c>
      <c r="AP232" s="87">
        <f t="shared" si="279"/>
        <v>0.51349999999999996</v>
      </c>
      <c r="AQ232" s="87">
        <f t="shared" si="279"/>
        <v>0.51690000000000003</v>
      </c>
      <c r="AR232" s="87">
        <f t="shared" si="279"/>
        <v>0.51829999999999998</v>
      </c>
      <c r="AS232" s="87">
        <f t="shared" si="279"/>
        <v>0.51359999999999995</v>
      </c>
      <c r="AT232" s="87">
        <f t="shared" si="279"/>
        <v>0.51629999999999998</v>
      </c>
      <c r="AU232" s="87">
        <f t="shared" si="279"/>
        <v>0.51749999999999996</v>
      </c>
      <c r="AV232" s="87">
        <f t="shared" si="279"/>
        <v>0.54410000000000003</v>
      </c>
      <c r="AW232" s="87">
        <f t="shared" si="279"/>
        <v>0.54669999999999996</v>
      </c>
      <c r="AX232" s="87">
        <f t="shared" si="279"/>
        <v>0.54769999999999996</v>
      </c>
      <c r="AY232" s="87">
        <f t="shared" si="279"/>
        <v>0.54669999999999996</v>
      </c>
      <c r="AZ232" s="87">
        <f t="shared" si="279"/>
        <v>0.5534</v>
      </c>
      <c r="BA232" s="87">
        <f t="shared" si="279"/>
        <v>0.504</v>
      </c>
      <c r="BB232" s="87">
        <f t="shared" si="279"/>
        <v>0.50439999999999996</v>
      </c>
      <c r="BC232" s="87">
        <f t="shared" si="279"/>
        <v>0.50880000000000003</v>
      </c>
      <c r="BD232" s="87">
        <f t="shared" si="279"/>
        <v>0.50949999999999995</v>
      </c>
      <c r="BE232" s="87">
        <f t="shared" si="279"/>
        <v>0.51100000000000001</v>
      </c>
      <c r="BF232" s="87">
        <f t="shared" si="279"/>
        <v>0.51249999999999996</v>
      </c>
      <c r="BG232" s="87">
        <f t="shared" si="279"/>
        <v>0.51480000000000004</v>
      </c>
      <c r="BH232" s="87">
        <f t="shared" si="279"/>
        <v>0.51329999999999998</v>
      </c>
      <c r="BI232" s="87">
        <f t="shared" si="279"/>
        <v>0.51239999999999997</v>
      </c>
      <c r="BJ232" s="87">
        <f t="shared" si="279"/>
        <v>0.51329999999999998</v>
      </c>
      <c r="BK232" s="87">
        <f t="shared" si="279"/>
        <v>0.51400000000000001</v>
      </c>
      <c r="BL232" s="87">
        <f t="shared" si="279"/>
        <v>0.52010000000000001</v>
      </c>
      <c r="BM232" s="87">
        <f t="shared" si="279"/>
        <v>0.52349999999999997</v>
      </c>
      <c r="BN232" s="87">
        <f t="shared" si="279"/>
        <v>0.55779999999999996</v>
      </c>
      <c r="BO232" s="87">
        <f t="shared" si="279"/>
        <v>0.55989999999999995</v>
      </c>
      <c r="BP232" s="87">
        <f t="shared" si="279"/>
        <v>0.56110000000000004</v>
      </c>
      <c r="BQ232" s="87">
        <f t="shared" si="279"/>
        <v>0.55810000000000004</v>
      </c>
      <c r="BR232" s="87">
        <f t="shared" si="279"/>
        <v>0.55930000000000002</v>
      </c>
      <c r="BS232" s="87">
        <f t="shared" si="279"/>
        <v>0.55940000000000001</v>
      </c>
      <c r="BT232" s="87">
        <f t="shared" si="279"/>
        <v>0.55559999999999998</v>
      </c>
      <c r="BU232" s="87">
        <f t="shared" si="279"/>
        <v>0.55689999999999995</v>
      </c>
      <c r="BV232" s="87">
        <f t="shared" si="279"/>
        <v>0.55649999999999999</v>
      </c>
      <c r="BW232" s="87">
        <f t="shared" si="279"/>
        <v>0.55500000000000005</v>
      </c>
      <c r="BX232" s="87">
        <f t="shared" si="279"/>
        <v>0.55520000000000003</v>
      </c>
      <c r="BY232" s="87">
        <f t="shared" si="279"/>
        <v>0.5544</v>
      </c>
      <c r="BZ232" s="87">
        <f t="shared" si="279"/>
        <v>0.55879999999999996</v>
      </c>
      <c r="CA232" s="87">
        <f t="shared" si="279"/>
        <v>0.56120000000000003</v>
      </c>
      <c r="CB232" s="87">
        <f t="shared" si="279"/>
        <v>0.56479999999999997</v>
      </c>
      <c r="CC232" s="87">
        <f t="shared" si="279"/>
        <v>0.56469999999999998</v>
      </c>
      <c r="CD232" s="87">
        <f t="shared" si="279"/>
        <v>0.56879999999999997</v>
      </c>
      <c r="CE232" s="87">
        <f t="shared" si="279"/>
        <v>0.56859999999999999</v>
      </c>
      <c r="CF232" s="87">
        <f t="shared" si="279"/>
        <v>0.56669999999999998</v>
      </c>
      <c r="CG232" s="87">
        <f>ROUND(+CG228/CG$230,4)</f>
        <v>0.56730000000000003</v>
      </c>
      <c r="CH232" s="87">
        <f t="shared" ref="CH232:EO232" si="280">ROUND(+CH228/CH$230,4)</f>
        <v>0.56859999999999999</v>
      </c>
      <c r="CI232" s="87">
        <f t="shared" si="280"/>
        <v>0.57040000000000002</v>
      </c>
      <c r="CJ232" s="87">
        <f t="shared" si="280"/>
        <v>0.57410000000000005</v>
      </c>
      <c r="CK232" s="87">
        <f t="shared" si="280"/>
        <v>0.57809999999999995</v>
      </c>
      <c r="CL232" s="87">
        <f t="shared" si="280"/>
        <v>0.57920000000000005</v>
      </c>
      <c r="CM232" s="87">
        <f t="shared" si="280"/>
        <v>0.58189999999999997</v>
      </c>
      <c r="CN232" s="87">
        <f t="shared" si="280"/>
        <v>0.58609999999999995</v>
      </c>
      <c r="CO232" s="87">
        <f t="shared" si="280"/>
        <v>0.58520000000000005</v>
      </c>
      <c r="CP232" s="87">
        <f t="shared" si="280"/>
        <v>0.58609999999999995</v>
      </c>
      <c r="CQ232" s="87">
        <f t="shared" si="280"/>
        <v>0.58660000000000001</v>
      </c>
      <c r="CR232" s="87">
        <f t="shared" si="280"/>
        <v>0.58409999999999995</v>
      </c>
      <c r="CS232" s="87">
        <f t="shared" si="280"/>
        <v>0.58460000000000001</v>
      </c>
      <c r="CT232" s="87">
        <f t="shared" si="280"/>
        <v>0.58589999999999998</v>
      </c>
      <c r="CU232" s="87">
        <f t="shared" si="280"/>
        <v>0.58720000000000006</v>
      </c>
      <c r="CV232" s="87">
        <f t="shared" si="280"/>
        <v>0.59089999999999998</v>
      </c>
      <c r="CW232" s="87">
        <f t="shared" si="280"/>
        <v>0.59489999999999998</v>
      </c>
      <c r="CX232" s="87">
        <f t="shared" si="280"/>
        <v>0.59599999999999997</v>
      </c>
      <c r="CY232" s="87">
        <f t="shared" si="280"/>
        <v>0.60089999999999999</v>
      </c>
      <c r="CZ232" s="87">
        <f t="shared" si="280"/>
        <v>0.60270000000000001</v>
      </c>
      <c r="DA232" s="87">
        <f t="shared" si="280"/>
        <v>0.6018</v>
      </c>
      <c r="DB232" s="87">
        <f t="shared" si="280"/>
        <v>0.60260000000000002</v>
      </c>
      <c r="DC232" s="87">
        <f t="shared" si="280"/>
        <v>0.60309999999999997</v>
      </c>
      <c r="DD232" s="87">
        <f t="shared" si="280"/>
        <v>0.60060000000000002</v>
      </c>
      <c r="DE232" s="87">
        <f t="shared" si="280"/>
        <v>0.60119999999999996</v>
      </c>
      <c r="DF232" s="87">
        <f t="shared" si="280"/>
        <v>0.60250000000000004</v>
      </c>
      <c r="DG232" s="87">
        <f t="shared" si="280"/>
        <v>0.60370000000000001</v>
      </c>
      <c r="DH232" s="87">
        <f t="shared" si="280"/>
        <v>0.60750000000000004</v>
      </c>
      <c r="DI232" s="87">
        <f t="shared" si="280"/>
        <v>0.61180000000000001</v>
      </c>
      <c r="DJ232" s="87">
        <f t="shared" si="280"/>
        <v>0.6129</v>
      </c>
      <c r="DK232" s="87">
        <f t="shared" si="280"/>
        <v>0.6179</v>
      </c>
      <c r="DL232" s="87">
        <f t="shared" si="280"/>
        <v>0.61970000000000003</v>
      </c>
      <c r="DM232" s="87">
        <f t="shared" si="280"/>
        <v>0.61880000000000002</v>
      </c>
      <c r="DN232" s="87">
        <f t="shared" si="280"/>
        <v>0.61970000000000003</v>
      </c>
      <c r="DO232" s="87">
        <f t="shared" si="280"/>
        <v>0.62019999999999997</v>
      </c>
      <c r="DP232" s="87">
        <f t="shared" si="280"/>
        <v>0.61770000000000003</v>
      </c>
      <c r="DQ232" s="87">
        <f t="shared" si="280"/>
        <v>0.61829999999999996</v>
      </c>
      <c r="DR232" s="87">
        <f t="shared" si="280"/>
        <v>0.61960000000000004</v>
      </c>
      <c r="DS232" s="87">
        <f t="shared" si="280"/>
        <v>0.62080000000000002</v>
      </c>
      <c r="DT232" s="87">
        <f t="shared" si="280"/>
        <v>0.62460000000000004</v>
      </c>
      <c r="DU232" s="87">
        <f t="shared" si="280"/>
        <v>0.62890000000000001</v>
      </c>
      <c r="DV232" s="87">
        <f t="shared" si="280"/>
        <v>0.63009999999999999</v>
      </c>
      <c r="DW232" s="87">
        <f t="shared" si="280"/>
        <v>0.63490000000000002</v>
      </c>
      <c r="DX232" s="87">
        <f t="shared" si="280"/>
        <v>0.63680000000000003</v>
      </c>
      <c r="DY232" s="87">
        <f t="shared" si="280"/>
        <v>0.63590000000000002</v>
      </c>
      <c r="DZ232" s="87">
        <f t="shared" si="280"/>
        <v>0.63680000000000003</v>
      </c>
      <c r="EA232" s="87">
        <f t="shared" si="280"/>
        <v>0.63729999999999998</v>
      </c>
      <c r="EB232" s="87">
        <f t="shared" si="280"/>
        <v>0.63490000000000002</v>
      </c>
      <c r="EC232" s="87">
        <f t="shared" si="280"/>
        <v>0.63549999999999995</v>
      </c>
      <c r="ED232" s="87">
        <f t="shared" si="280"/>
        <v>0.63680000000000003</v>
      </c>
      <c r="EE232" s="87">
        <f t="shared" si="280"/>
        <v>0.6381</v>
      </c>
      <c r="EF232" s="87">
        <f t="shared" si="280"/>
        <v>0.64200000000000002</v>
      </c>
      <c r="EG232" s="87">
        <f t="shared" si="280"/>
        <v>0.64629999999999999</v>
      </c>
      <c r="EH232" s="87">
        <f t="shared" si="280"/>
        <v>0.64770000000000005</v>
      </c>
      <c r="EI232" s="87">
        <f t="shared" si="280"/>
        <v>0.65049999999999997</v>
      </c>
      <c r="EJ232" s="87">
        <f t="shared" si="280"/>
        <v>0.65429999999999999</v>
      </c>
      <c r="EK232" s="87">
        <f t="shared" si="280"/>
        <v>0.65349999999999997</v>
      </c>
      <c r="EL232" s="87">
        <f t="shared" si="280"/>
        <v>0.65439999999999998</v>
      </c>
      <c r="EM232" s="87">
        <f t="shared" si="280"/>
        <v>0.65490000000000004</v>
      </c>
      <c r="EN232" s="87">
        <f t="shared" si="280"/>
        <v>0.65249999999999997</v>
      </c>
      <c r="EO232" s="87">
        <f t="shared" si="280"/>
        <v>0.65310000000000001</v>
      </c>
      <c r="EP232" s="9"/>
      <c r="EQ232" s="88">
        <f>M232</f>
        <v>0</v>
      </c>
      <c r="ER232" s="88">
        <f>Y232</f>
        <v>0.501</v>
      </c>
      <c r="ES232" s="88">
        <f>AK232</f>
        <v>0.50519999999999998</v>
      </c>
      <c r="ET232" s="88">
        <f>AW232</f>
        <v>0.54669999999999996</v>
      </c>
      <c r="EU232" s="88">
        <f>BI232</f>
        <v>0.51239999999999997</v>
      </c>
      <c r="EV232" s="88">
        <f>BU232</f>
        <v>0.55689999999999995</v>
      </c>
      <c r="EW232" s="88">
        <f>CG232</f>
        <v>0.56730000000000003</v>
      </c>
      <c r="EX232" s="88">
        <f>CS232</f>
        <v>0.58460000000000001</v>
      </c>
      <c r="EY232" s="88">
        <f>DE232</f>
        <v>0.60119999999999996</v>
      </c>
      <c r="EZ232" s="88">
        <f>DQ232</f>
        <v>0.61829999999999996</v>
      </c>
      <c r="FA232" s="88">
        <f>EC232</f>
        <v>0.63549999999999995</v>
      </c>
      <c r="FB232" s="88">
        <f>EO232</f>
        <v>0.65310000000000001</v>
      </c>
    </row>
    <row r="233" spans="1:158">
      <c r="A233" s="118" t="s">
        <v>138</v>
      </c>
      <c r="Y233" s="87">
        <f t="shared" ref="Y233:CJ233" si="281">IF(ABS((1-Y232)-Y229/Y230)&gt;0.0001,"ERR",1-Y232)</f>
        <v>0.499</v>
      </c>
      <c r="Z233" s="87">
        <f t="shared" si="281"/>
        <v>0.49719999999999998</v>
      </c>
      <c r="AA233" s="87">
        <f t="shared" si="281"/>
        <v>0.49529999999999996</v>
      </c>
      <c r="AB233" s="87">
        <f t="shared" si="281"/>
        <v>0.48819999999999997</v>
      </c>
      <c r="AC233" s="87">
        <f t="shared" si="281"/>
        <v>0.48109999999999997</v>
      </c>
      <c r="AD233" s="87">
        <f t="shared" si="281"/>
        <v>0.48060000000000003</v>
      </c>
      <c r="AE233" s="87">
        <f t="shared" si="281"/>
        <v>0.47750000000000004</v>
      </c>
      <c r="AF233" s="87">
        <f t="shared" si="281"/>
        <v>0.47570000000000001</v>
      </c>
      <c r="AG233" s="87">
        <f t="shared" si="281"/>
        <v>0.43510000000000004</v>
      </c>
      <c r="AH233" s="87">
        <f t="shared" si="281"/>
        <v>0.48599999999999999</v>
      </c>
      <c r="AI233" s="87">
        <f t="shared" si="281"/>
        <v>0.48560000000000003</v>
      </c>
      <c r="AJ233" s="87">
        <f t="shared" si="281"/>
        <v>0.49039999999999995</v>
      </c>
      <c r="AK233" s="87">
        <f t="shared" si="281"/>
        <v>0.49480000000000002</v>
      </c>
      <c r="AL233" s="87">
        <f t="shared" si="281"/>
        <v>0.49229999999999996</v>
      </c>
      <c r="AM233" s="87">
        <f t="shared" si="281"/>
        <v>0.495</v>
      </c>
      <c r="AN233" s="87">
        <f t="shared" si="281"/>
        <v>0.49309999999999998</v>
      </c>
      <c r="AO233" s="87">
        <f t="shared" si="281"/>
        <v>0.48809999999999998</v>
      </c>
      <c r="AP233" s="87">
        <f t="shared" si="281"/>
        <v>0.48650000000000004</v>
      </c>
      <c r="AQ233" s="87">
        <f t="shared" si="281"/>
        <v>0.48309999999999997</v>
      </c>
      <c r="AR233" s="87">
        <f t="shared" si="281"/>
        <v>0.48170000000000002</v>
      </c>
      <c r="AS233" s="87">
        <f t="shared" si="281"/>
        <v>0.48640000000000005</v>
      </c>
      <c r="AT233" s="87">
        <f t="shared" si="281"/>
        <v>0.48370000000000002</v>
      </c>
      <c r="AU233" s="87">
        <f t="shared" si="281"/>
        <v>0.48250000000000004</v>
      </c>
      <c r="AV233" s="87">
        <f t="shared" si="281"/>
        <v>0.45589999999999997</v>
      </c>
      <c r="AW233" s="87">
        <f t="shared" si="281"/>
        <v>0.45330000000000004</v>
      </c>
      <c r="AX233" s="87">
        <f t="shared" si="281"/>
        <v>0.45230000000000004</v>
      </c>
      <c r="AY233" s="87">
        <f t="shared" si="281"/>
        <v>0.45330000000000004</v>
      </c>
      <c r="AZ233" s="87">
        <f t="shared" si="281"/>
        <v>0.4466</v>
      </c>
      <c r="BA233" s="87">
        <f t="shared" si="281"/>
        <v>0.496</v>
      </c>
      <c r="BB233" s="87">
        <f t="shared" si="281"/>
        <v>0.49560000000000004</v>
      </c>
      <c r="BC233" s="87">
        <f t="shared" si="281"/>
        <v>0.49119999999999997</v>
      </c>
      <c r="BD233" s="87">
        <f t="shared" si="281"/>
        <v>0.49050000000000005</v>
      </c>
      <c r="BE233" s="87">
        <f t="shared" si="281"/>
        <v>0.48899999999999999</v>
      </c>
      <c r="BF233" s="87">
        <f t="shared" si="281"/>
        <v>0.48750000000000004</v>
      </c>
      <c r="BG233" s="87">
        <f t="shared" si="281"/>
        <v>0.48519999999999996</v>
      </c>
      <c r="BH233" s="87">
        <f t="shared" si="281"/>
        <v>0.48670000000000002</v>
      </c>
      <c r="BI233" s="87">
        <f t="shared" si="281"/>
        <v>0.48760000000000003</v>
      </c>
      <c r="BJ233" s="87">
        <f t="shared" si="281"/>
        <v>0.48670000000000002</v>
      </c>
      <c r="BK233" s="87">
        <f t="shared" si="281"/>
        <v>0.48599999999999999</v>
      </c>
      <c r="BL233" s="87">
        <f t="shared" si="281"/>
        <v>0.47989999999999999</v>
      </c>
      <c r="BM233" s="87">
        <f t="shared" si="281"/>
        <v>0.47650000000000003</v>
      </c>
      <c r="BN233" s="87">
        <f t="shared" si="281"/>
        <v>0.44220000000000004</v>
      </c>
      <c r="BO233" s="87">
        <f t="shared" si="281"/>
        <v>0.44010000000000005</v>
      </c>
      <c r="BP233" s="87">
        <f t="shared" si="281"/>
        <v>0.43889999999999996</v>
      </c>
      <c r="BQ233" s="87">
        <f t="shared" si="281"/>
        <v>0.44189999999999996</v>
      </c>
      <c r="BR233" s="87">
        <f t="shared" si="281"/>
        <v>0.44069999999999998</v>
      </c>
      <c r="BS233" s="87">
        <f t="shared" si="281"/>
        <v>0.44059999999999999</v>
      </c>
      <c r="BT233" s="87">
        <f t="shared" si="281"/>
        <v>0.44440000000000002</v>
      </c>
      <c r="BU233" s="87">
        <f t="shared" si="281"/>
        <v>0.44310000000000005</v>
      </c>
      <c r="BV233" s="87">
        <f t="shared" si="281"/>
        <v>0.44350000000000001</v>
      </c>
      <c r="BW233" s="87">
        <f t="shared" si="281"/>
        <v>0.44499999999999995</v>
      </c>
      <c r="BX233" s="87">
        <f t="shared" si="281"/>
        <v>0.44479999999999997</v>
      </c>
      <c r="BY233" s="87">
        <f t="shared" si="281"/>
        <v>0.4456</v>
      </c>
      <c r="BZ233" s="87">
        <f t="shared" si="281"/>
        <v>0.44120000000000004</v>
      </c>
      <c r="CA233" s="87">
        <f t="shared" si="281"/>
        <v>0.43879999999999997</v>
      </c>
      <c r="CB233" s="87">
        <f t="shared" si="281"/>
        <v>0.43520000000000003</v>
      </c>
      <c r="CC233" s="87">
        <f t="shared" si="281"/>
        <v>0.43530000000000002</v>
      </c>
      <c r="CD233" s="87">
        <f t="shared" si="281"/>
        <v>0.43120000000000003</v>
      </c>
      <c r="CE233" s="87">
        <f t="shared" si="281"/>
        <v>0.43140000000000001</v>
      </c>
      <c r="CF233" s="87">
        <f t="shared" si="281"/>
        <v>0.43330000000000002</v>
      </c>
      <c r="CG233" s="87">
        <f t="shared" si="281"/>
        <v>0.43269999999999997</v>
      </c>
      <c r="CH233" s="87">
        <f t="shared" si="281"/>
        <v>0.43140000000000001</v>
      </c>
      <c r="CI233" s="87">
        <f t="shared" si="281"/>
        <v>0.42959999999999998</v>
      </c>
      <c r="CJ233" s="87">
        <f t="shared" si="281"/>
        <v>0.42589999999999995</v>
      </c>
      <c r="CK233" s="87">
        <f t="shared" ref="CK233:EO233" si="282">IF(ABS((1-CK232)-CK229/CK230)&gt;0.0001,"ERR",1-CK232)</f>
        <v>0.42190000000000005</v>
      </c>
      <c r="CL233" s="87">
        <f t="shared" si="282"/>
        <v>0.42079999999999995</v>
      </c>
      <c r="CM233" s="87">
        <f t="shared" si="282"/>
        <v>0.41810000000000003</v>
      </c>
      <c r="CN233" s="87">
        <f t="shared" si="282"/>
        <v>0.41390000000000005</v>
      </c>
      <c r="CO233" s="87">
        <f t="shared" si="282"/>
        <v>0.41479999999999995</v>
      </c>
      <c r="CP233" s="87">
        <f t="shared" si="282"/>
        <v>0.41390000000000005</v>
      </c>
      <c r="CQ233" s="87">
        <f t="shared" si="282"/>
        <v>0.41339999999999999</v>
      </c>
      <c r="CR233" s="87">
        <f t="shared" si="282"/>
        <v>0.41590000000000005</v>
      </c>
      <c r="CS233" s="87">
        <f t="shared" si="282"/>
        <v>0.41539999999999999</v>
      </c>
      <c r="CT233" s="87">
        <f t="shared" si="282"/>
        <v>0.41410000000000002</v>
      </c>
      <c r="CU233" s="87">
        <f t="shared" si="282"/>
        <v>0.41279999999999994</v>
      </c>
      <c r="CV233" s="87">
        <f t="shared" si="282"/>
        <v>0.40910000000000002</v>
      </c>
      <c r="CW233" s="87">
        <f t="shared" si="282"/>
        <v>0.40510000000000002</v>
      </c>
      <c r="CX233" s="87">
        <f t="shared" si="282"/>
        <v>0.40400000000000003</v>
      </c>
      <c r="CY233" s="87">
        <f t="shared" si="282"/>
        <v>0.39910000000000001</v>
      </c>
      <c r="CZ233" s="87">
        <f t="shared" si="282"/>
        <v>0.39729999999999999</v>
      </c>
      <c r="DA233" s="87">
        <f t="shared" si="282"/>
        <v>0.3982</v>
      </c>
      <c r="DB233" s="87">
        <f t="shared" si="282"/>
        <v>0.39739999999999998</v>
      </c>
      <c r="DC233" s="87">
        <f t="shared" si="282"/>
        <v>0.39690000000000003</v>
      </c>
      <c r="DD233" s="87">
        <f t="shared" si="282"/>
        <v>0.39939999999999998</v>
      </c>
      <c r="DE233" s="87">
        <f t="shared" si="282"/>
        <v>0.39880000000000004</v>
      </c>
      <c r="DF233" s="87">
        <f t="shared" si="282"/>
        <v>0.39749999999999996</v>
      </c>
      <c r="DG233" s="87">
        <f t="shared" si="282"/>
        <v>0.39629999999999999</v>
      </c>
      <c r="DH233" s="87">
        <f t="shared" si="282"/>
        <v>0.39249999999999996</v>
      </c>
      <c r="DI233" s="87">
        <f t="shared" si="282"/>
        <v>0.38819999999999999</v>
      </c>
      <c r="DJ233" s="87">
        <f t="shared" si="282"/>
        <v>0.3871</v>
      </c>
      <c r="DK233" s="87">
        <f t="shared" si="282"/>
        <v>0.3821</v>
      </c>
      <c r="DL233" s="87">
        <f t="shared" si="282"/>
        <v>0.38029999999999997</v>
      </c>
      <c r="DM233" s="87">
        <f t="shared" si="282"/>
        <v>0.38119999999999998</v>
      </c>
      <c r="DN233" s="87">
        <f t="shared" si="282"/>
        <v>0.38029999999999997</v>
      </c>
      <c r="DO233" s="87">
        <f t="shared" si="282"/>
        <v>0.37980000000000003</v>
      </c>
      <c r="DP233" s="87">
        <f t="shared" si="282"/>
        <v>0.38229999999999997</v>
      </c>
      <c r="DQ233" s="87">
        <f t="shared" si="282"/>
        <v>0.38170000000000004</v>
      </c>
      <c r="DR233" s="87">
        <f t="shared" si="282"/>
        <v>0.38039999999999996</v>
      </c>
      <c r="DS233" s="87">
        <f t="shared" si="282"/>
        <v>0.37919999999999998</v>
      </c>
      <c r="DT233" s="87">
        <f t="shared" si="282"/>
        <v>0.37539999999999996</v>
      </c>
      <c r="DU233" s="87">
        <f t="shared" si="282"/>
        <v>0.37109999999999999</v>
      </c>
      <c r="DV233" s="87">
        <f t="shared" si="282"/>
        <v>0.36990000000000001</v>
      </c>
      <c r="DW233" s="87">
        <f t="shared" si="282"/>
        <v>0.36509999999999998</v>
      </c>
      <c r="DX233" s="87">
        <f t="shared" si="282"/>
        <v>0.36319999999999997</v>
      </c>
      <c r="DY233" s="87">
        <f t="shared" si="282"/>
        <v>0.36409999999999998</v>
      </c>
      <c r="DZ233" s="87">
        <f t="shared" si="282"/>
        <v>0.36319999999999997</v>
      </c>
      <c r="EA233" s="87">
        <f t="shared" si="282"/>
        <v>0.36270000000000002</v>
      </c>
      <c r="EB233" s="87">
        <f t="shared" si="282"/>
        <v>0.36509999999999998</v>
      </c>
      <c r="EC233" s="87">
        <f t="shared" si="282"/>
        <v>0.36450000000000005</v>
      </c>
      <c r="ED233" s="87">
        <f t="shared" si="282"/>
        <v>0.36319999999999997</v>
      </c>
      <c r="EE233" s="87">
        <f t="shared" si="282"/>
        <v>0.3619</v>
      </c>
      <c r="EF233" s="87">
        <f t="shared" si="282"/>
        <v>0.35799999999999998</v>
      </c>
      <c r="EG233" s="87">
        <f t="shared" si="282"/>
        <v>0.35370000000000001</v>
      </c>
      <c r="EH233" s="87">
        <f t="shared" si="282"/>
        <v>0.35229999999999995</v>
      </c>
      <c r="EI233" s="87">
        <f t="shared" si="282"/>
        <v>0.34950000000000003</v>
      </c>
      <c r="EJ233" s="87">
        <f t="shared" si="282"/>
        <v>0.34570000000000001</v>
      </c>
      <c r="EK233" s="87">
        <f t="shared" si="282"/>
        <v>0.34650000000000003</v>
      </c>
      <c r="EL233" s="87">
        <f t="shared" si="282"/>
        <v>0.34560000000000002</v>
      </c>
      <c r="EM233" s="87">
        <f t="shared" si="282"/>
        <v>0.34509999999999996</v>
      </c>
      <c r="EN233" s="87">
        <f t="shared" si="282"/>
        <v>0.34750000000000003</v>
      </c>
      <c r="EO233" s="87">
        <f t="shared" si="282"/>
        <v>0.34689999999999999</v>
      </c>
      <c r="EP233" s="9"/>
      <c r="EQ233" s="88">
        <f>M233</f>
        <v>0</v>
      </c>
      <c r="ER233" s="88">
        <f>Y233</f>
        <v>0.499</v>
      </c>
      <c r="ES233" s="88">
        <f>AK233</f>
        <v>0.49480000000000002</v>
      </c>
      <c r="ET233" s="88">
        <f>AW233</f>
        <v>0.45330000000000004</v>
      </c>
      <c r="EU233" s="88">
        <f>BI233</f>
        <v>0.48760000000000003</v>
      </c>
      <c r="EV233" s="88">
        <f>BU233</f>
        <v>0.44310000000000005</v>
      </c>
      <c r="EW233" s="88">
        <f>CG233</f>
        <v>0.43269999999999997</v>
      </c>
      <c r="EX233" s="88">
        <f>CS233</f>
        <v>0.41539999999999999</v>
      </c>
      <c r="EY233" s="88">
        <f>DE233</f>
        <v>0.39880000000000004</v>
      </c>
      <c r="EZ233" s="88">
        <f>DQ233</f>
        <v>0.38170000000000004</v>
      </c>
      <c r="FA233" s="88">
        <f>EC233</f>
        <v>0.36450000000000005</v>
      </c>
      <c r="FB233" s="88">
        <f>EO233</f>
        <v>0.34689999999999999</v>
      </c>
    </row>
    <row r="234" spans="1:158">
      <c r="A234" s="119" t="s">
        <v>139</v>
      </c>
      <c r="Y234" s="121">
        <f t="shared" ref="Y234:CJ234" si="283">SUM(Y232:Y233)</f>
        <v>1</v>
      </c>
      <c r="Z234" s="121">
        <f t="shared" si="283"/>
        <v>1</v>
      </c>
      <c r="AA234" s="121">
        <f t="shared" si="283"/>
        <v>1</v>
      </c>
      <c r="AB234" s="121">
        <f t="shared" si="283"/>
        <v>1</v>
      </c>
      <c r="AC234" s="121">
        <f t="shared" si="283"/>
        <v>1</v>
      </c>
      <c r="AD234" s="121">
        <f t="shared" si="283"/>
        <v>1</v>
      </c>
      <c r="AE234" s="121">
        <f t="shared" si="283"/>
        <v>1</v>
      </c>
      <c r="AF234" s="121">
        <f t="shared" si="283"/>
        <v>1</v>
      </c>
      <c r="AG234" s="121">
        <f t="shared" si="283"/>
        <v>1</v>
      </c>
      <c r="AH234" s="121">
        <f t="shared" si="283"/>
        <v>1</v>
      </c>
      <c r="AI234" s="121">
        <f t="shared" si="283"/>
        <v>1</v>
      </c>
      <c r="AJ234" s="121">
        <f t="shared" si="283"/>
        <v>1</v>
      </c>
      <c r="AK234" s="121">
        <f t="shared" si="283"/>
        <v>1</v>
      </c>
      <c r="AL234" s="121">
        <f t="shared" si="283"/>
        <v>1</v>
      </c>
      <c r="AM234" s="121">
        <f t="shared" si="283"/>
        <v>1</v>
      </c>
      <c r="AN234" s="121">
        <f t="shared" si="283"/>
        <v>1</v>
      </c>
      <c r="AO234" s="121">
        <f t="shared" si="283"/>
        <v>1</v>
      </c>
      <c r="AP234" s="121">
        <f t="shared" si="283"/>
        <v>1</v>
      </c>
      <c r="AQ234" s="121">
        <f t="shared" si="283"/>
        <v>1</v>
      </c>
      <c r="AR234" s="121">
        <f t="shared" si="283"/>
        <v>1</v>
      </c>
      <c r="AS234" s="121">
        <f t="shared" si="283"/>
        <v>1</v>
      </c>
      <c r="AT234" s="121">
        <f t="shared" si="283"/>
        <v>1</v>
      </c>
      <c r="AU234" s="121">
        <f t="shared" si="283"/>
        <v>1</v>
      </c>
      <c r="AV234" s="121">
        <f t="shared" si="283"/>
        <v>1</v>
      </c>
      <c r="AW234" s="121">
        <f t="shared" si="283"/>
        <v>1</v>
      </c>
      <c r="AX234" s="121">
        <f t="shared" si="283"/>
        <v>1</v>
      </c>
      <c r="AY234" s="121">
        <f t="shared" si="283"/>
        <v>1</v>
      </c>
      <c r="AZ234" s="121">
        <f t="shared" si="283"/>
        <v>1</v>
      </c>
      <c r="BA234" s="121">
        <f t="shared" si="283"/>
        <v>1</v>
      </c>
      <c r="BB234" s="121">
        <f t="shared" si="283"/>
        <v>1</v>
      </c>
      <c r="BC234" s="121">
        <f t="shared" si="283"/>
        <v>1</v>
      </c>
      <c r="BD234" s="121">
        <f t="shared" si="283"/>
        <v>1</v>
      </c>
      <c r="BE234" s="121">
        <f t="shared" si="283"/>
        <v>1</v>
      </c>
      <c r="BF234" s="121">
        <f t="shared" si="283"/>
        <v>1</v>
      </c>
      <c r="BG234" s="121">
        <f t="shared" si="283"/>
        <v>1</v>
      </c>
      <c r="BH234" s="121">
        <f t="shared" si="283"/>
        <v>1</v>
      </c>
      <c r="BI234" s="121">
        <f t="shared" si="283"/>
        <v>1</v>
      </c>
      <c r="BJ234" s="121">
        <f t="shared" si="283"/>
        <v>1</v>
      </c>
      <c r="BK234" s="121">
        <f t="shared" si="283"/>
        <v>1</v>
      </c>
      <c r="BL234" s="121">
        <f t="shared" si="283"/>
        <v>1</v>
      </c>
      <c r="BM234" s="121">
        <f t="shared" si="283"/>
        <v>1</v>
      </c>
      <c r="BN234" s="121">
        <f t="shared" si="283"/>
        <v>1</v>
      </c>
      <c r="BO234" s="121">
        <f t="shared" si="283"/>
        <v>1</v>
      </c>
      <c r="BP234" s="121">
        <f t="shared" si="283"/>
        <v>1</v>
      </c>
      <c r="BQ234" s="121">
        <f t="shared" si="283"/>
        <v>1</v>
      </c>
      <c r="BR234" s="121">
        <f t="shared" si="283"/>
        <v>1</v>
      </c>
      <c r="BS234" s="121">
        <f t="shared" si="283"/>
        <v>1</v>
      </c>
      <c r="BT234" s="121">
        <f t="shared" si="283"/>
        <v>1</v>
      </c>
      <c r="BU234" s="121">
        <f t="shared" si="283"/>
        <v>1</v>
      </c>
      <c r="BV234" s="121">
        <f t="shared" si="283"/>
        <v>1</v>
      </c>
      <c r="BW234" s="121">
        <f t="shared" si="283"/>
        <v>1</v>
      </c>
      <c r="BX234" s="121">
        <f t="shared" si="283"/>
        <v>1</v>
      </c>
      <c r="BY234" s="121">
        <f t="shared" si="283"/>
        <v>1</v>
      </c>
      <c r="BZ234" s="121">
        <f t="shared" si="283"/>
        <v>1</v>
      </c>
      <c r="CA234" s="121">
        <f t="shared" si="283"/>
        <v>1</v>
      </c>
      <c r="CB234" s="121">
        <f t="shared" si="283"/>
        <v>1</v>
      </c>
      <c r="CC234" s="121">
        <f t="shared" si="283"/>
        <v>1</v>
      </c>
      <c r="CD234" s="121">
        <f t="shared" si="283"/>
        <v>1</v>
      </c>
      <c r="CE234" s="121">
        <f t="shared" si="283"/>
        <v>1</v>
      </c>
      <c r="CF234" s="121">
        <f t="shared" si="283"/>
        <v>1</v>
      </c>
      <c r="CG234" s="121">
        <f t="shared" si="283"/>
        <v>1</v>
      </c>
      <c r="CH234" s="121">
        <f t="shared" si="283"/>
        <v>1</v>
      </c>
      <c r="CI234" s="121">
        <f t="shared" si="283"/>
        <v>1</v>
      </c>
      <c r="CJ234" s="121">
        <f t="shared" si="283"/>
        <v>1</v>
      </c>
      <c r="CK234" s="121">
        <f t="shared" ref="CK234:EO234" si="284">SUM(CK232:CK233)</f>
        <v>1</v>
      </c>
      <c r="CL234" s="121">
        <f t="shared" si="284"/>
        <v>1</v>
      </c>
      <c r="CM234" s="121">
        <f t="shared" si="284"/>
        <v>1</v>
      </c>
      <c r="CN234" s="121">
        <f t="shared" si="284"/>
        <v>1</v>
      </c>
      <c r="CO234" s="121">
        <f t="shared" si="284"/>
        <v>1</v>
      </c>
      <c r="CP234" s="121">
        <f t="shared" si="284"/>
        <v>1</v>
      </c>
      <c r="CQ234" s="121">
        <f t="shared" si="284"/>
        <v>1</v>
      </c>
      <c r="CR234" s="121">
        <f t="shared" si="284"/>
        <v>1</v>
      </c>
      <c r="CS234" s="121">
        <f t="shared" si="284"/>
        <v>1</v>
      </c>
      <c r="CT234" s="121">
        <f t="shared" si="284"/>
        <v>1</v>
      </c>
      <c r="CU234" s="121">
        <f t="shared" si="284"/>
        <v>1</v>
      </c>
      <c r="CV234" s="121">
        <f t="shared" si="284"/>
        <v>1</v>
      </c>
      <c r="CW234" s="121">
        <f t="shared" si="284"/>
        <v>1</v>
      </c>
      <c r="CX234" s="121">
        <f t="shared" si="284"/>
        <v>1</v>
      </c>
      <c r="CY234" s="121">
        <f t="shared" si="284"/>
        <v>1</v>
      </c>
      <c r="CZ234" s="121">
        <f t="shared" si="284"/>
        <v>1</v>
      </c>
      <c r="DA234" s="121">
        <f t="shared" si="284"/>
        <v>1</v>
      </c>
      <c r="DB234" s="121">
        <f t="shared" si="284"/>
        <v>1</v>
      </c>
      <c r="DC234" s="121">
        <f t="shared" si="284"/>
        <v>1</v>
      </c>
      <c r="DD234" s="121">
        <f t="shared" si="284"/>
        <v>1</v>
      </c>
      <c r="DE234" s="121">
        <f t="shared" si="284"/>
        <v>1</v>
      </c>
      <c r="DF234" s="121">
        <f t="shared" si="284"/>
        <v>1</v>
      </c>
      <c r="DG234" s="121">
        <f t="shared" si="284"/>
        <v>1</v>
      </c>
      <c r="DH234" s="121">
        <f t="shared" si="284"/>
        <v>1</v>
      </c>
      <c r="DI234" s="121">
        <f t="shared" si="284"/>
        <v>1</v>
      </c>
      <c r="DJ234" s="121">
        <f t="shared" si="284"/>
        <v>1</v>
      </c>
      <c r="DK234" s="121">
        <f t="shared" si="284"/>
        <v>1</v>
      </c>
      <c r="DL234" s="121">
        <f t="shared" si="284"/>
        <v>1</v>
      </c>
      <c r="DM234" s="121">
        <f t="shared" si="284"/>
        <v>1</v>
      </c>
      <c r="DN234" s="121">
        <f t="shared" si="284"/>
        <v>1</v>
      </c>
      <c r="DO234" s="121">
        <f t="shared" si="284"/>
        <v>1</v>
      </c>
      <c r="DP234" s="121">
        <f t="shared" si="284"/>
        <v>1</v>
      </c>
      <c r="DQ234" s="121">
        <f t="shared" si="284"/>
        <v>1</v>
      </c>
      <c r="DR234" s="121">
        <f t="shared" si="284"/>
        <v>1</v>
      </c>
      <c r="DS234" s="121">
        <f t="shared" si="284"/>
        <v>1</v>
      </c>
      <c r="DT234" s="121">
        <f t="shared" si="284"/>
        <v>1</v>
      </c>
      <c r="DU234" s="121">
        <f t="shared" si="284"/>
        <v>1</v>
      </c>
      <c r="DV234" s="121">
        <f t="shared" si="284"/>
        <v>1</v>
      </c>
      <c r="DW234" s="121">
        <f t="shared" si="284"/>
        <v>1</v>
      </c>
      <c r="DX234" s="121">
        <f t="shared" si="284"/>
        <v>1</v>
      </c>
      <c r="DY234" s="121">
        <f t="shared" si="284"/>
        <v>1</v>
      </c>
      <c r="DZ234" s="121">
        <f t="shared" si="284"/>
        <v>1</v>
      </c>
      <c r="EA234" s="121">
        <f t="shared" si="284"/>
        <v>1</v>
      </c>
      <c r="EB234" s="121">
        <f t="shared" si="284"/>
        <v>1</v>
      </c>
      <c r="EC234" s="121">
        <f t="shared" si="284"/>
        <v>1</v>
      </c>
      <c r="ED234" s="121">
        <f t="shared" si="284"/>
        <v>1</v>
      </c>
      <c r="EE234" s="121">
        <f t="shared" si="284"/>
        <v>1</v>
      </c>
      <c r="EF234" s="121">
        <f t="shared" si="284"/>
        <v>1</v>
      </c>
      <c r="EG234" s="121">
        <f t="shared" si="284"/>
        <v>1</v>
      </c>
      <c r="EH234" s="121">
        <f t="shared" si="284"/>
        <v>1</v>
      </c>
      <c r="EI234" s="121">
        <f t="shared" si="284"/>
        <v>1</v>
      </c>
      <c r="EJ234" s="121">
        <f t="shared" si="284"/>
        <v>1</v>
      </c>
      <c r="EK234" s="121">
        <f t="shared" si="284"/>
        <v>1</v>
      </c>
      <c r="EL234" s="121">
        <f t="shared" si="284"/>
        <v>1</v>
      </c>
      <c r="EM234" s="121">
        <f t="shared" si="284"/>
        <v>1</v>
      </c>
      <c r="EN234" s="121">
        <f t="shared" si="284"/>
        <v>1</v>
      </c>
      <c r="EO234" s="121">
        <f t="shared" si="284"/>
        <v>1</v>
      </c>
      <c r="EP234" s="9"/>
      <c r="EQ234" s="122">
        <f>M234</f>
        <v>0</v>
      </c>
      <c r="ER234" s="122">
        <f>Y234</f>
        <v>1</v>
      </c>
      <c r="ES234" s="122">
        <f>AK234</f>
        <v>1</v>
      </c>
      <c r="ET234" s="122">
        <f>AW234</f>
        <v>1</v>
      </c>
      <c r="EU234" s="122">
        <f>BI234</f>
        <v>1</v>
      </c>
      <c r="EV234" s="122">
        <f>BU234</f>
        <v>1</v>
      </c>
      <c r="EW234" s="122">
        <f>CG234</f>
        <v>1</v>
      </c>
      <c r="EX234" s="122">
        <f>CS234</f>
        <v>1</v>
      </c>
      <c r="EY234" s="122">
        <f>DE234</f>
        <v>1</v>
      </c>
      <c r="EZ234" s="122">
        <f>DQ234</f>
        <v>1</v>
      </c>
      <c r="FA234" s="122">
        <f>EC234</f>
        <v>1</v>
      </c>
      <c r="FB234" s="122">
        <f>EO234</f>
        <v>1</v>
      </c>
    </row>
    <row r="235" spans="1:158">
      <c r="A235" s="123" t="s">
        <v>140</v>
      </c>
      <c r="B235" s="124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4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4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  <c r="AU235" s="123"/>
      <c r="AV235" s="123"/>
      <c r="AW235" s="123"/>
      <c r="AX235" s="123"/>
      <c r="AY235" s="123"/>
      <c r="AZ235" s="123"/>
      <c r="BA235" s="123"/>
      <c r="BB235" s="123"/>
      <c r="BC235" s="123"/>
      <c r="BD235" s="123"/>
      <c r="BE235" s="123"/>
      <c r="BF235" s="123"/>
      <c r="BG235" s="123"/>
      <c r="BH235" s="123"/>
      <c r="BI235" s="123"/>
      <c r="BJ235" s="125">
        <f>+BU232*BJ236/12+BI232*(12-BJ236)/12</f>
        <v>0.51610833333333339</v>
      </c>
      <c r="BK235" s="125">
        <f>+BU232*BK236/12+BI232*(12-BK236)/12</f>
        <v>0.51981666666666659</v>
      </c>
      <c r="BL235" s="125">
        <f>+BU232*BL236/12+BI232*(12-BL236)/12</f>
        <v>0.52352499999999991</v>
      </c>
      <c r="BM235" s="125">
        <f>+BU232*BM236/12+BI232*(12-BM236)/12</f>
        <v>0.52723333333333322</v>
      </c>
      <c r="BN235" s="125">
        <f>+BU232*BN236/12+BI232*(12-BN236)/12</f>
        <v>0.53094166666666665</v>
      </c>
      <c r="BO235" s="125">
        <f>+BU232*BO236/12+BI232*(12-BO236)/12</f>
        <v>0.53464999999999996</v>
      </c>
      <c r="BP235" s="125">
        <f>+BU232*BP236/12+BI232*(12-BP236)/12</f>
        <v>0.53835833333333327</v>
      </c>
      <c r="BQ235" s="125">
        <f>+BU232*BQ236/12+BI232*(12-BQ236)/12</f>
        <v>0.54206666666666659</v>
      </c>
      <c r="BR235" s="125">
        <f>+BU232*BR236/12+BI232*(12-BR236)/12</f>
        <v>0.5457749999999999</v>
      </c>
      <c r="BS235" s="125">
        <f>+BU232*BS236/12+BI232*(12-BS236)/12</f>
        <v>0.54948333333333321</v>
      </c>
      <c r="BT235" s="125">
        <f>+BU232*BT236/12+BI232*(12-BT236)/12</f>
        <v>0.55319166666666664</v>
      </c>
      <c r="BU235" s="125">
        <f>+BU232*BU236/12+BI232*(12-BU236)/12</f>
        <v>0.55689999999999995</v>
      </c>
      <c r="BV235" s="125">
        <f>+CG232*BV236/12+BU232*(12-BV236)/12</f>
        <v>0.55776666666666663</v>
      </c>
      <c r="BW235" s="125">
        <f>+CG232*BW236/12+BU232*(12-BW236)/12</f>
        <v>0.5586333333333332</v>
      </c>
      <c r="BX235" s="125">
        <f>+CG232*BX236/12+BU232*(12-BX236)/12</f>
        <v>0.5595</v>
      </c>
      <c r="BY235" s="125">
        <f>+CG232*BY236/12+BU232*(12-BY236)/12</f>
        <v>0.56036666666666668</v>
      </c>
      <c r="BZ235" s="125">
        <f>+CG232*BZ236/12+BU232*(12-BZ236)/12</f>
        <v>0.56123333333333325</v>
      </c>
      <c r="CA235" s="125">
        <f>+CG232*CA236/12+BU232*(12-CA236)/12</f>
        <v>0.56210000000000004</v>
      </c>
      <c r="CB235" s="125">
        <f>+CG232*CB236/12+BU232*(12-CB236)/12</f>
        <v>0.56296666666666662</v>
      </c>
      <c r="CC235" s="125">
        <f>+CG232*CC236/12+BU232*(12-CC236)/12</f>
        <v>0.56383333333333341</v>
      </c>
      <c r="CD235" s="125">
        <f>+CG232*CD236/12+BU232*(12-CD236)/12</f>
        <v>0.56469999999999998</v>
      </c>
      <c r="CE235" s="125">
        <f>+CG232*CE236/12+BU232*(12-CE236)/12</f>
        <v>0.56556666666666666</v>
      </c>
      <c r="CF235" s="125">
        <f>+CG232*CF236/12+BU232*(12-CF236)/12</f>
        <v>0.56643333333333334</v>
      </c>
      <c r="CG235" s="125">
        <f>+CG232*CG236/12+BU232*(12-CG236)/12</f>
        <v>0.56730000000000003</v>
      </c>
      <c r="CH235" s="125">
        <f>+CS232*CH236/12+CG232*(12-CH236)/12</f>
        <v>0.5687416666666667</v>
      </c>
      <c r="CI235" s="125">
        <f>+CS232*CI236/12+CG232*(12-CI236)/12</f>
        <v>0.57018333333333338</v>
      </c>
      <c r="CJ235" s="125">
        <f>+CS232*CJ236/12+CG232*(12-CJ236)/12</f>
        <v>0.57162500000000005</v>
      </c>
      <c r="CK235" s="125">
        <f>+CS232*CK236/12+CG232*(12-CK236)/12</f>
        <v>0.57306666666666672</v>
      </c>
      <c r="CL235" s="125">
        <f>+CS232*CL236/12+CG232*(12-CL236)/12</f>
        <v>0.5745083333333334</v>
      </c>
      <c r="CM235" s="125">
        <f>+CS232*CM236/12+CG232*(12-CM236)/12</f>
        <v>0.57594999999999996</v>
      </c>
      <c r="CN235" s="125">
        <f>+CS232*CN236/12+CG232*(12-CN236)/12</f>
        <v>0.57739166666666675</v>
      </c>
      <c r="CO235" s="125">
        <f>+CS232*CO236/12+CG232*(12-CO236)/12</f>
        <v>0.57883333333333331</v>
      </c>
      <c r="CP235" s="125">
        <f>+CS232*CP236/12+CG232*(12-CP236)/12</f>
        <v>0.58027499999999999</v>
      </c>
      <c r="CQ235" s="125">
        <f>+CS232*CQ236/12+CG232*(12-CQ236)/12</f>
        <v>0.58171666666666666</v>
      </c>
      <c r="CR235" s="125">
        <f>+CS232*CR236/12+CG232*(12-CR236)/12</f>
        <v>0.58315833333333333</v>
      </c>
      <c r="CS235" s="125">
        <f>+CS232*CS236/12+CG232*(12-CS236)/12</f>
        <v>0.58460000000000001</v>
      </c>
      <c r="CT235" s="125">
        <f>+DE232*CT236/12+CS232*(12-CT236)/12</f>
        <v>0.58598333333333341</v>
      </c>
      <c r="CU235" s="125">
        <f>+DE232*CU236/12+CS232*(12-CU236)/12</f>
        <v>0.5873666666666667</v>
      </c>
      <c r="CV235" s="125">
        <f>+DE232*CV236/12+CS232*(12-CV236)/12</f>
        <v>0.58875</v>
      </c>
      <c r="CW235" s="125">
        <f>+DE232*CW236/12+CS232*(12-CW236)/12</f>
        <v>0.59013333333333329</v>
      </c>
      <c r="CX235" s="125">
        <f>+DE232*CX236/12+CS232*(12-CX236)/12</f>
        <v>0.59151666666666669</v>
      </c>
      <c r="CY235" s="125">
        <f>+DE232*CY236/12+CS232*(12-CY236)/12</f>
        <v>0.59289999999999998</v>
      </c>
      <c r="CZ235" s="125">
        <f>+DE232*CZ236/12+CS232*(12-CZ236)/12</f>
        <v>0.59428333333333327</v>
      </c>
      <c r="DA235" s="125">
        <f>+DE232*DA236/12+CS232*(12-DA236)/12</f>
        <v>0.59566666666666668</v>
      </c>
      <c r="DB235" s="125">
        <f>+DE232*DB236/12+CS232*(12-DB236)/12</f>
        <v>0.59705000000000008</v>
      </c>
      <c r="DC235" s="125">
        <f>+DE232*DC236/12+CS232*(12-DC236)/12</f>
        <v>0.59843333333333337</v>
      </c>
      <c r="DD235" s="125">
        <f>+DE232*DD236/12+CS232*(12-DD236)/12</f>
        <v>0.59981666666666655</v>
      </c>
      <c r="DE235" s="125">
        <f>+DE232*DE236/12+CS232*(12-DE236)/12</f>
        <v>0.60119999999999996</v>
      </c>
      <c r="DF235" s="125">
        <f>+DQ232*DF236/12+DE232*(12-DF236)/12</f>
        <v>0.60262499999999997</v>
      </c>
      <c r="DG235" s="125">
        <f>+DQ232*DG236/12+DE232*(12-DG236)/12</f>
        <v>0.60404999999999998</v>
      </c>
      <c r="DH235" s="125">
        <f>+DQ232*DH236/12+DE232*(12-DH236)/12</f>
        <v>0.60547499999999999</v>
      </c>
      <c r="DI235" s="125">
        <f>+DQ232*DI236/12+DE232*(12-DI236)/12</f>
        <v>0.6069</v>
      </c>
      <c r="DJ235" s="125">
        <f>+DQ232*DJ236/12+DE232*(12-DJ236)/12</f>
        <v>0.608325</v>
      </c>
      <c r="DK235" s="125">
        <f>+DQ232*DK236/12+DE232*(12-DK236)/12</f>
        <v>0.60975000000000001</v>
      </c>
      <c r="DL235" s="125">
        <f>+DQ232*DL236/12+DE232*(12-DL236)/12</f>
        <v>0.61117500000000002</v>
      </c>
      <c r="DM235" s="125">
        <f>+DQ232*DM236/12+DE232*(12-DM236)/12</f>
        <v>0.61259999999999992</v>
      </c>
      <c r="DN235" s="125">
        <f>+DQ232*DN236/12+DE232*(12-DN236)/12</f>
        <v>0.61402499999999993</v>
      </c>
      <c r="DO235" s="125">
        <f>+DQ232*DO236/12+DE232*(12-DO236)/12</f>
        <v>0.61544999999999994</v>
      </c>
      <c r="DP235" s="125">
        <f>+DQ232*DP236/12+DE232*(12-DP236)/12</f>
        <v>0.61687499999999995</v>
      </c>
      <c r="DQ235" s="125">
        <f>+DQ232*DQ236/12+DE232*(12-DQ236)/12</f>
        <v>0.61829999999999996</v>
      </c>
      <c r="DR235" s="125">
        <f>+EC232*DR236/12+DQ232*(12-DR236)/12</f>
        <v>0.61973333333333325</v>
      </c>
      <c r="DS235" s="125">
        <f>+EC232*DS236/12+DQ232*(12-DS236)/12</f>
        <v>0.62116666666666664</v>
      </c>
      <c r="DT235" s="125">
        <f>+EC232*DT236/12+DQ232*(12-DT236)/12</f>
        <v>0.62259999999999993</v>
      </c>
      <c r="DU235" s="125">
        <f>+EC232*DU236/12+DQ232*(12-DU236)/12</f>
        <v>0.62403333333333322</v>
      </c>
      <c r="DV235" s="125">
        <f>+EC232*DV236/12+DQ232*(12-DV236)/12</f>
        <v>0.62546666666666662</v>
      </c>
      <c r="DW235" s="125">
        <f>+EC232*DW236/12+DQ232*(12-DW236)/12</f>
        <v>0.62690000000000001</v>
      </c>
      <c r="DX235" s="125">
        <f>+EC232*DX236/12+DQ232*(12-DX236)/12</f>
        <v>0.62833333333333319</v>
      </c>
      <c r="DY235" s="125">
        <f>+EC232*DY236/12+DQ232*(12-DY236)/12</f>
        <v>0.62976666666666659</v>
      </c>
      <c r="DZ235" s="125">
        <f>+EC232*DZ236/12+DQ232*(12-DZ236)/12</f>
        <v>0.63119999999999998</v>
      </c>
      <c r="EA235" s="125">
        <f>+EC232*EA236/12+DQ232*(12-EA236)/12</f>
        <v>0.63263333333333327</v>
      </c>
      <c r="EB235" s="125">
        <f>+EC232*EB236/12+DQ232*(12-EB236)/12</f>
        <v>0.63406666666666667</v>
      </c>
      <c r="EC235" s="125">
        <f>+EC232*EC236/12+DQ232*(12-EC236)/12</f>
        <v>0.63549999999999995</v>
      </c>
      <c r="ED235" s="125">
        <f>+EO232*ED236/12+EC232*(12-ED236)/12</f>
        <v>0.63696666666666668</v>
      </c>
      <c r="EE235" s="125">
        <f>+EO232*EE236/12+EC232*(12-EE236)/12</f>
        <v>0.6384333333333333</v>
      </c>
      <c r="EF235" s="125">
        <f>+EO232*EF236/12+EC232*(12-EF236)/12</f>
        <v>0.63990000000000002</v>
      </c>
      <c r="EG235" s="125">
        <f>+EO232*EG236/12+EC232*(12-EG236)/12</f>
        <v>0.64136666666666664</v>
      </c>
      <c r="EH235" s="125">
        <f>+EO232*EH236/12+EC232*(12-EH236)/12</f>
        <v>0.64283333333333326</v>
      </c>
      <c r="EI235" s="125">
        <f>+EO232*EI236/12+EC232*(12-EI236)/12</f>
        <v>0.64429999999999998</v>
      </c>
      <c r="EJ235" s="125">
        <f>+EO232*EJ236/12+EC232*(12-EJ236)/12</f>
        <v>0.6457666666666666</v>
      </c>
      <c r="EK235" s="125">
        <f>+EO232*EK236/12+EC232*(12-EK236)/12</f>
        <v>0.64723333333333333</v>
      </c>
      <c r="EL235" s="125">
        <f>+EO232*EL236/12+EC232*(12-EL236)/12</f>
        <v>0.64870000000000005</v>
      </c>
      <c r="EM235" s="125">
        <f>+EO232*EM236/12+EC232*(12-EM236)/12</f>
        <v>0.65016666666666667</v>
      </c>
      <c r="EN235" s="125">
        <f>+EO232*EN236/12+EC232*(12-EN236)/12</f>
        <v>0.65163333333333329</v>
      </c>
      <c r="EO235" s="125">
        <f>+EO232*EO236/12+EC232*(12-EO236)/12</f>
        <v>0.65310000000000001</v>
      </c>
      <c r="EP235" s="9"/>
      <c r="EQ235" s="9"/>
      <c r="ER235" s="9"/>
      <c r="EU235" s="101"/>
    </row>
    <row r="236" spans="1:158">
      <c r="A236" s="123"/>
      <c r="B236" s="124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4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4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3"/>
      <c r="AY236" s="123"/>
      <c r="AZ236" s="123"/>
      <c r="BA236" s="123"/>
      <c r="BB236" s="123"/>
      <c r="BC236" s="123"/>
      <c r="BD236" s="123"/>
      <c r="BE236" s="123"/>
      <c r="BF236" s="123"/>
      <c r="BG236" s="123"/>
      <c r="BH236" s="123"/>
      <c r="BI236" s="123"/>
      <c r="BJ236" s="124">
        <v>1</v>
      </c>
      <c r="BK236" s="124">
        <v>2</v>
      </c>
      <c r="BL236" s="124">
        <v>3</v>
      </c>
      <c r="BM236" s="124">
        <v>4</v>
      </c>
      <c r="BN236" s="124">
        <v>5</v>
      </c>
      <c r="BO236" s="124">
        <v>6</v>
      </c>
      <c r="BP236" s="124">
        <v>7</v>
      </c>
      <c r="BQ236" s="124">
        <v>8</v>
      </c>
      <c r="BR236" s="124">
        <v>9</v>
      </c>
      <c r="BS236" s="124">
        <v>10</v>
      </c>
      <c r="BT236" s="124">
        <v>11</v>
      </c>
      <c r="BU236" s="124">
        <v>12</v>
      </c>
      <c r="BV236" s="124">
        <v>1</v>
      </c>
      <c r="BW236" s="124">
        <v>2</v>
      </c>
      <c r="BX236" s="124">
        <v>3</v>
      </c>
      <c r="BY236" s="124">
        <v>4</v>
      </c>
      <c r="BZ236" s="124">
        <v>5</v>
      </c>
      <c r="CA236" s="124">
        <v>6</v>
      </c>
      <c r="CB236" s="124">
        <v>7</v>
      </c>
      <c r="CC236" s="124">
        <v>8</v>
      </c>
      <c r="CD236" s="124">
        <v>9</v>
      </c>
      <c r="CE236" s="124">
        <v>10</v>
      </c>
      <c r="CF236" s="124">
        <v>11</v>
      </c>
      <c r="CG236" s="124">
        <v>12</v>
      </c>
      <c r="CH236" s="124">
        <v>1</v>
      </c>
      <c r="CI236" s="124">
        <v>2</v>
      </c>
      <c r="CJ236" s="124">
        <v>3</v>
      </c>
      <c r="CK236" s="124">
        <v>4</v>
      </c>
      <c r="CL236" s="124">
        <v>5</v>
      </c>
      <c r="CM236" s="124">
        <v>6</v>
      </c>
      <c r="CN236" s="124">
        <v>7</v>
      </c>
      <c r="CO236" s="124">
        <v>8</v>
      </c>
      <c r="CP236" s="124">
        <v>9</v>
      </c>
      <c r="CQ236" s="124">
        <v>10</v>
      </c>
      <c r="CR236" s="124">
        <v>11</v>
      </c>
      <c r="CS236" s="124">
        <v>12</v>
      </c>
      <c r="CT236" s="124">
        <v>1</v>
      </c>
      <c r="CU236" s="124">
        <v>2</v>
      </c>
      <c r="CV236" s="124">
        <v>3</v>
      </c>
      <c r="CW236" s="124">
        <v>4</v>
      </c>
      <c r="CX236" s="124">
        <v>5</v>
      </c>
      <c r="CY236" s="124">
        <v>6</v>
      </c>
      <c r="CZ236" s="124">
        <v>7</v>
      </c>
      <c r="DA236" s="124">
        <v>8</v>
      </c>
      <c r="DB236" s="124">
        <v>9</v>
      </c>
      <c r="DC236" s="124">
        <v>10</v>
      </c>
      <c r="DD236" s="124">
        <v>11</v>
      </c>
      <c r="DE236" s="124">
        <v>12</v>
      </c>
      <c r="DF236" s="124">
        <v>1</v>
      </c>
      <c r="DG236" s="124">
        <v>2</v>
      </c>
      <c r="DH236" s="124">
        <v>3</v>
      </c>
      <c r="DI236" s="124">
        <v>4</v>
      </c>
      <c r="DJ236" s="124">
        <v>5</v>
      </c>
      <c r="DK236" s="124">
        <v>6</v>
      </c>
      <c r="DL236" s="124">
        <v>7</v>
      </c>
      <c r="DM236" s="124">
        <v>8</v>
      </c>
      <c r="DN236" s="124">
        <v>9</v>
      </c>
      <c r="DO236" s="124">
        <v>10</v>
      </c>
      <c r="DP236" s="124">
        <v>11</v>
      </c>
      <c r="DQ236" s="124">
        <v>12</v>
      </c>
      <c r="DR236" s="124">
        <v>1</v>
      </c>
      <c r="DS236" s="124">
        <v>2</v>
      </c>
      <c r="DT236" s="124">
        <v>3</v>
      </c>
      <c r="DU236" s="124">
        <v>4</v>
      </c>
      <c r="DV236" s="124">
        <v>5</v>
      </c>
      <c r="DW236" s="124">
        <v>6</v>
      </c>
      <c r="DX236" s="124">
        <v>7</v>
      </c>
      <c r="DY236" s="124">
        <v>8</v>
      </c>
      <c r="DZ236" s="124">
        <v>9</v>
      </c>
      <c r="EA236" s="124">
        <v>10</v>
      </c>
      <c r="EB236" s="124">
        <v>11</v>
      </c>
      <c r="EC236" s="124">
        <v>12</v>
      </c>
      <c r="ED236" s="124">
        <v>1</v>
      </c>
      <c r="EE236" s="124">
        <v>2</v>
      </c>
      <c r="EF236" s="124">
        <v>3</v>
      </c>
      <c r="EG236" s="124">
        <v>4</v>
      </c>
      <c r="EH236" s="124">
        <v>5</v>
      </c>
      <c r="EI236" s="124">
        <v>6</v>
      </c>
      <c r="EJ236" s="124">
        <v>7</v>
      </c>
      <c r="EK236" s="124">
        <v>8</v>
      </c>
      <c r="EL236" s="124">
        <v>9</v>
      </c>
      <c r="EM236" s="124">
        <v>10</v>
      </c>
      <c r="EN236" s="124">
        <v>11</v>
      </c>
      <c r="EO236" s="124">
        <v>12</v>
      </c>
      <c r="EP236" s="9"/>
      <c r="EQ236" s="9"/>
      <c r="ER236" s="9"/>
      <c r="EU236" s="101"/>
    </row>
    <row r="237" spans="1:158">
      <c r="A237" s="94" t="s">
        <v>141</v>
      </c>
      <c r="CT237" s="9"/>
      <c r="CU237" s="9"/>
      <c r="CV237" s="87">
        <f>+CV232-CV235</f>
        <v>2.1499999999999853E-3</v>
      </c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87">
        <f>+DH232-MIN(0.55,DH235)</f>
        <v>5.7499999999999996E-2</v>
      </c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87">
        <f>+DT232-MIN(0.55,DT235)</f>
        <v>7.46E-2</v>
      </c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U237" s="101"/>
    </row>
    <row r="238" spans="1:158">
      <c r="A238" s="118" t="s">
        <v>134</v>
      </c>
      <c r="Y238" s="5">
        <f t="shared" ref="Y238:CF238" si="285">+Y217</f>
        <v>2178347.8907300001</v>
      </c>
      <c r="Z238" s="5">
        <f t="shared" si="285"/>
        <v>2194318.3259300003</v>
      </c>
      <c r="AA238" s="5">
        <f t="shared" si="285"/>
        <v>2210519.2037200001</v>
      </c>
      <c r="AB238" s="5">
        <f t="shared" si="285"/>
        <v>2274853.6282699998</v>
      </c>
      <c r="AC238" s="5">
        <f t="shared" si="285"/>
        <v>2340555.3434199993</v>
      </c>
      <c r="AD238" s="5">
        <f t="shared" si="285"/>
        <v>2344588.8540199995</v>
      </c>
      <c r="AE238" s="5">
        <f t="shared" si="285"/>
        <v>2373978.7199499994</v>
      </c>
      <c r="AF238" s="5">
        <f t="shared" si="285"/>
        <v>2380873.1490699993</v>
      </c>
      <c r="AG238" s="5">
        <f t="shared" si="285"/>
        <v>2349781.5123199997</v>
      </c>
      <c r="AH238" s="5">
        <f t="shared" si="285"/>
        <v>2335824.2968899976</v>
      </c>
      <c r="AI238" s="5">
        <f t="shared" si="285"/>
        <v>2339077.331410001</v>
      </c>
      <c r="AJ238" s="5">
        <f t="shared" si="285"/>
        <v>2295273.9192300006</v>
      </c>
      <c r="AK238" s="5">
        <f t="shared" si="285"/>
        <v>2255421.7425000006</v>
      </c>
      <c r="AL238" s="5">
        <f t="shared" si="285"/>
        <v>2277354.4788200003</v>
      </c>
      <c r="AM238" s="5">
        <f t="shared" si="285"/>
        <v>2252851.9295399999</v>
      </c>
      <c r="AN238" s="5">
        <f t="shared" si="285"/>
        <v>2267761.2243700004</v>
      </c>
      <c r="AO238" s="5">
        <f t="shared" si="285"/>
        <v>2314124.2964800005</v>
      </c>
      <c r="AP238" s="5">
        <f t="shared" si="285"/>
        <v>2328945.5465099998</v>
      </c>
      <c r="AQ238" s="5">
        <f t="shared" si="285"/>
        <v>2360711.1476399996</v>
      </c>
      <c r="AR238" s="5">
        <f t="shared" si="285"/>
        <v>2373914.9194100001</v>
      </c>
      <c r="AS238" s="5">
        <f t="shared" si="285"/>
        <v>2329537.9373500007</v>
      </c>
      <c r="AT238" s="5">
        <f t="shared" si="285"/>
        <v>2354925.1980200005</v>
      </c>
      <c r="AU238" s="5">
        <f t="shared" si="285"/>
        <v>2366764.2482000017</v>
      </c>
      <c r="AV238" s="5">
        <f t="shared" si="285"/>
        <v>2334993.2571200011</v>
      </c>
      <c r="AW238" s="5">
        <f t="shared" si="285"/>
        <v>2359242.7412700006</v>
      </c>
      <c r="AX238" s="5">
        <f t="shared" si="285"/>
        <v>2369263.29067</v>
      </c>
      <c r="AY238" s="5">
        <f t="shared" si="285"/>
        <v>2359529.3101899996</v>
      </c>
      <c r="AZ238" s="5">
        <f t="shared" si="285"/>
        <v>2424005.1076700003</v>
      </c>
      <c r="BA238" s="5">
        <f t="shared" si="285"/>
        <v>2494784.1674000002</v>
      </c>
      <c r="BB238" s="5">
        <f t="shared" si="285"/>
        <v>2499179.41377</v>
      </c>
      <c r="BC238" s="5">
        <f t="shared" si="285"/>
        <v>2543469.1327499994</v>
      </c>
      <c r="BD238" s="5">
        <f t="shared" si="285"/>
        <v>2550301.5502900006</v>
      </c>
      <c r="BE238" s="5">
        <f t="shared" si="285"/>
        <v>2565856.8085699999</v>
      </c>
      <c r="BF238" s="5">
        <f t="shared" si="285"/>
        <v>2581443.8130800007</v>
      </c>
      <c r="BG238" s="5">
        <f t="shared" si="285"/>
        <v>2605641.6059400002</v>
      </c>
      <c r="BH238" s="5">
        <f t="shared" si="285"/>
        <v>2589624.0950599988</v>
      </c>
      <c r="BI238" s="5">
        <f t="shared" si="285"/>
        <v>2580409.3241799991</v>
      </c>
      <c r="BJ238" s="5">
        <f t="shared" si="285"/>
        <v>2589914.3219599994</v>
      </c>
      <c r="BK238" s="5">
        <f t="shared" si="285"/>
        <v>2597645.5038799997</v>
      </c>
      <c r="BL238" s="5">
        <f t="shared" si="285"/>
        <v>2661314.0564999995</v>
      </c>
      <c r="BM238" s="5">
        <f t="shared" si="285"/>
        <v>2698302.7339499998</v>
      </c>
      <c r="BN238" s="5">
        <f t="shared" si="285"/>
        <v>3097294.351199999</v>
      </c>
      <c r="BO238" s="5">
        <f t="shared" si="285"/>
        <v>3124760.7542000003</v>
      </c>
      <c r="BP238" s="5">
        <f t="shared" si="285"/>
        <v>3139392.5215700013</v>
      </c>
      <c r="BQ238" s="5">
        <f t="shared" si="285"/>
        <v>3101988.6099499976</v>
      </c>
      <c r="BR238" s="5">
        <f t="shared" si="285"/>
        <v>3116684.7721300004</v>
      </c>
      <c r="BS238" s="5">
        <f t="shared" si="285"/>
        <v>3118404.4158300022</v>
      </c>
      <c r="BT238" s="5">
        <f t="shared" si="285"/>
        <v>3070883.2584200012</v>
      </c>
      <c r="BU238" s="5">
        <f t="shared" si="285"/>
        <v>3086231.9253600012</v>
      </c>
      <c r="BV238" s="5">
        <f t="shared" si="285"/>
        <v>3081163.5539099998</v>
      </c>
      <c r="BW238" s="5">
        <f t="shared" si="285"/>
        <v>3062440.6132700001</v>
      </c>
      <c r="BX238" s="5">
        <f t="shared" si="285"/>
        <v>3063924.24658</v>
      </c>
      <c r="BY238" s="5">
        <f t="shared" si="285"/>
        <v>3054362.4222399993</v>
      </c>
      <c r="BZ238" s="5">
        <f t="shared" si="285"/>
        <v>3109655.5134399994</v>
      </c>
      <c r="CA238" s="5">
        <f t="shared" si="285"/>
        <v>3139693.5853399998</v>
      </c>
      <c r="CB238" s="5">
        <f t="shared" si="285"/>
        <v>3185985.982129999</v>
      </c>
      <c r="CC238" s="5">
        <f t="shared" si="285"/>
        <v>3185305.5010299999</v>
      </c>
      <c r="CD238" s="5">
        <f t="shared" si="285"/>
        <v>3238254.43383</v>
      </c>
      <c r="CE238" s="5">
        <f t="shared" si="285"/>
        <v>3236730.84051</v>
      </c>
      <c r="CF238" s="5">
        <f t="shared" si="285"/>
        <v>3211417.5938400007</v>
      </c>
      <c r="CG238" s="5">
        <f>+CG217</f>
        <v>3219364.2110851016</v>
      </c>
      <c r="CH238" s="5">
        <f t="shared" ref="CH238:EO238" si="286">+CH217</f>
        <v>3235669.4942961051</v>
      </c>
      <c r="CI238" s="5">
        <f t="shared" si="286"/>
        <v>3260223.1163845472</v>
      </c>
      <c r="CJ238" s="5">
        <f t="shared" si="286"/>
        <v>3309353.6366443303</v>
      </c>
      <c r="CK238" s="5">
        <f t="shared" si="286"/>
        <v>3365250.4933454725</v>
      </c>
      <c r="CL238" s="5">
        <f t="shared" si="286"/>
        <v>3379440.9681574828</v>
      </c>
      <c r="CM238" s="5">
        <f t="shared" si="286"/>
        <v>3417793.2282650038</v>
      </c>
      <c r="CN238" s="5">
        <f t="shared" si="286"/>
        <v>3477375.5786558026</v>
      </c>
      <c r="CO238" s="5">
        <f t="shared" si="286"/>
        <v>3464932.5499780169</v>
      </c>
      <c r="CP238" s="5">
        <f t="shared" si="286"/>
        <v>3477496.4060531263</v>
      </c>
      <c r="CQ238" s="5">
        <f t="shared" si="286"/>
        <v>3484560.5802312936</v>
      </c>
      <c r="CR238" s="5">
        <f t="shared" si="286"/>
        <v>3448149.025304859</v>
      </c>
      <c r="CS238" s="5">
        <f t="shared" si="286"/>
        <v>3456687.8043648982</v>
      </c>
      <c r="CT238" s="5">
        <f t="shared" si="286"/>
        <v>3474309.0471170899</v>
      </c>
      <c r="CU238" s="5">
        <f t="shared" si="286"/>
        <v>3493593.5937109697</v>
      </c>
      <c r="CV238" s="5">
        <f t="shared" si="286"/>
        <v>3546689.3181357305</v>
      </c>
      <c r="CW238" s="5">
        <f t="shared" si="286"/>
        <v>3607097.4734721924</v>
      </c>
      <c r="CX238" s="5">
        <f t="shared" si="286"/>
        <v>3622339.8443690459</v>
      </c>
      <c r="CY238" s="5">
        <f t="shared" si="286"/>
        <v>3697966.1100802119</v>
      </c>
      <c r="CZ238" s="5">
        <f t="shared" si="286"/>
        <v>3726261.44201088</v>
      </c>
      <c r="DA238" s="5">
        <f t="shared" si="286"/>
        <v>3711233.0825533951</v>
      </c>
      <c r="DB238" s="5">
        <f t="shared" si="286"/>
        <v>3724810.9367334251</v>
      </c>
      <c r="DC238" s="5">
        <f t="shared" si="286"/>
        <v>3732445.2431374532</v>
      </c>
      <c r="DD238" s="5">
        <f t="shared" si="286"/>
        <v>3693033.7630035686</v>
      </c>
      <c r="DE238" s="5">
        <f t="shared" si="286"/>
        <v>3702261.6860440434</v>
      </c>
      <c r="DF238" s="5">
        <f t="shared" si="286"/>
        <v>3722191.8078879057</v>
      </c>
      <c r="DG238" s="5">
        <f t="shared" si="286"/>
        <v>3741720.2690801867</v>
      </c>
      <c r="DH238" s="5">
        <f t="shared" si="286"/>
        <v>3801773.0288120168</v>
      </c>
      <c r="DI238" s="5">
        <f t="shared" si="286"/>
        <v>3870096.353854964</v>
      </c>
      <c r="DJ238" s="5">
        <f t="shared" si="286"/>
        <v>3889331.6633478366</v>
      </c>
      <c r="DK238" s="5">
        <f t="shared" si="286"/>
        <v>3971188.4180139075</v>
      </c>
      <c r="DL238" s="5">
        <f t="shared" si="286"/>
        <v>4003191.2353475834</v>
      </c>
      <c r="DM238" s="5">
        <f t="shared" si="286"/>
        <v>3987237.6362570915</v>
      </c>
      <c r="DN238" s="5">
        <f t="shared" si="286"/>
        <v>4002594.5717463628</v>
      </c>
      <c r="DO238" s="5">
        <f t="shared" si="286"/>
        <v>4011229.1873047198</v>
      </c>
      <c r="DP238" s="5">
        <f t="shared" si="286"/>
        <v>3968702.7991189244</v>
      </c>
      <c r="DQ238" s="5">
        <f t="shared" si="286"/>
        <v>3979139.8399763056</v>
      </c>
      <c r="DR238" s="5">
        <f t="shared" si="286"/>
        <v>4001087.7125386675</v>
      </c>
      <c r="DS238" s="5">
        <f t="shared" si="286"/>
        <v>4020825.6909443252</v>
      </c>
      <c r="DT238" s="5">
        <f t="shared" si="286"/>
        <v>4086958.2679520394</v>
      </c>
      <c r="DU238" s="5">
        <f t="shared" si="286"/>
        <v>4162198.7327533732</v>
      </c>
      <c r="DV238" s="5">
        <f t="shared" si="286"/>
        <v>4184390.7541446178</v>
      </c>
      <c r="DW238" s="5">
        <f t="shared" si="286"/>
        <v>4271814.9578973316</v>
      </c>
      <c r="DX238" s="5">
        <f t="shared" si="286"/>
        <v>4307057.7808955451</v>
      </c>
      <c r="DY238" s="5">
        <f t="shared" si="286"/>
        <v>4290469.6311040688</v>
      </c>
      <c r="DZ238" s="5">
        <f t="shared" si="286"/>
        <v>4307381.3221467771</v>
      </c>
      <c r="EA238" s="5">
        <f t="shared" si="286"/>
        <v>4316890.1170946695</v>
      </c>
      <c r="EB238" s="5">
        <f t="shared" si="286"/>
        <v>4271100.0487107672</v>
      </c>
      <c r="EC238" s="5">
        <f t="shared" si="286"/>
        <v>4282593.7487724405</v>
      </c>
      <c r="ED238" s="5">
        <f t="shared" si="286"/>
        <v>4307064.2445910089</v>
      </c>
      <c r="EE238" s="5">
        <f t="shared" si="286"/>
        <v>4331198.0534434048</v>
      </c>
      <c r="EF238" s="5">
        <f t="shared" si="286"/>
        <v>4404931.7123454362</v>
      </c>
      <c r="EG238" s="5">
        <f t="shared" si="286"/>
        <v>4488820.0926008243</v>
      </c>
      <c r="EH238" s="5">
        <f t="shared" si="286"/>
        <v>4515689.9152593073</v>
      </c>
      <c r="EI238" s="5">
        <f t="shared" si="286"/>
        <v>4573247.8741398025</v>
      </c>
      <c r="EJ238" s="5">
        <f t="shared" si="286"/>
        <v>4649184.9892374873</v>
      </c>
      <c r="EK238" s="5">
        <f t="shared" si="286"/>
        <v>4632794.6555942334</v>
      </c>
      <c r="EL238" s="5">
        <f t="shared" si="286"/>
        <v>4651650.126153837</v>
      </c>
      <c r="EM238" s="5">
        <f t="shared" si="286"/>
        <v>4662251.8337385189</v>
      </c>
      <c r="EN238" s="5">
        <f t="shared" si="286"/>
        <v>4613367.4916765643</v>
      </c>
      <c r="EO238" s="5">
        <f t="shared" si="286"/>
        <v>4626182.2434708402</v>
      </c>
      <c r="EP238" s="9"/>
      <c r="EQ238" s="86">
        <f>M238</f>
        <v>0</v>
      </c>
      <c r="ER238" s="86">
        <f>Y238</f>
        <v>2178347.8907300001</v>
      </c>
      <c r="ES238" s="86">
        <f>AK238</f>
        <v>2255421.7425000006</v>
      </c>
      <c r="ET238" s="86">
        <f>AW238</f>
        <v>2359242.7412700006</v>
      </c>
      <c r="EU238" s="86">
        <f>BI238</f>
        <v>2580409.3241799991</v>
      </c>
      <c r="EV238" s="86">
        <f>BU238</f>
        <v>3086231.9253600012</v>
      </c>
      <c r="EW238" s="86">
        <f>CG238</f>
        <v>3219364.2110851016</v>
      </c>
      <c r="EX238" s="86">
        <f>CS238</f>
        <v>3456687.8043648982</v>
      </c>
      <c r="EY238" s="86">
        <f>DE238</f>
        <v>3702261.6860440434</v>
      </c>
      <c r="EZ238" s="86">
        <f>DQ238</f>
        <v>3979139.8399763056</v>
      </c>
      <c r="FA238" s="86">
        <f>EC238</f>
        <v>4282593.7487724405</v>
      </c>
      <c r="FB238" s="86">
        <f>EO238</f>
        <v>4626182.2434708402</v>
      </c>
    </row>
    <row r="239" spans="1:158">
      <c r="A239" s="118" t="s">
        <v>135</v>
      </c>
      <c r="Y239" s="5">
        <f t="shared" ref="Y239:CF239" si="287">+Y175</f>
        <v>2169682.4368833331</v>
      </c>
      <c r="Z239" s="5">
        <f t="shared" si="287"/>
        <v>2169705.9730544444</v>
      </c>
      <c r="AA239" s="5">
        <f t="shared" si="287"/>
        <v>2169729.5092255552</v>
      </c>
      <c r="AB239" s="5">
        <f t="shared" si="287"/>
        <v>2169753.0453966665</v>
      </c>
      <c r="AC239" s="5">
        <f t="shared" si="287"/>
        <v>2169711.1053377776</v>
      </c>
      <c r="AD239" s="5">
        <f t="shared" si="287"/>
        <v>2169734.6415088889</v>
      </c>
      <c r="AE239" s="5">
        <f t="shared" si="287"/>
        <v>2169758.1776799997</v>
      </c>
      <c r="AF239" s="5">
        <f t="shared" si="287"/>
        <v>2159781.713851111</v>
      </c>
      <c r="AG239" s="5">
        <f t="shared" si="287"/>
        <v>1809803.5000222223</v>
      </c>
      <c r="AH239" s="5">
        <f t="shared" si="287"/>
        <v>2208540.8641933333</v>
      </c>
      <c r="AI239" s="5">
        <f t="shared" si="287"/>
        <v>2208500.7521344442</v>
      </c>
      <c r="AJ239" s="5">
        <f t="shared" si="287"/>
        <v>2208526.1163055552</v>
      </c>
      <c r="AK239" s="5">
        <f t="shared" si="287"/>
        <v>2208551.4804766662</v>
      </c>
      <c r="AL239" s="5">
        <f t="shared" si="287"/>
        <v>2208576.8446477777</v>
      </c>
      <c r="AM239" s="5">
        <f t="shared" si="287"/>
        <v>2208602.2088188888</v>
      </c>
      <c r="AN239" s="5">
        <f t="shared" si="287"/>
        <v>2206324.2649899996</v>
      </c>
      <c r="AO239" s="5">
        <f t="shared" si="287"/>
        <v>2206284.1529311109</v>
      </c>
      <c r="AP239" s="5">
        <f t="shared" si="287"/>
        <v>2206309.517102222</v>
      </c>
      <c r="AQ239" s="5">
        <f t="shared" si="287"/>
        <v>2206334.881273333</v>
      </c>
      <c r="AR239" s="5">
        <f t="shared" si="287"/>
        <v>2206360.245444444</v>
      </c>
      <c r="AS239" s="5">
        <f t="shared" si="287"/>
        <v>2206385.6096155555</v>
      </c>
      <c r="AT239" s="5">
        <f t="shared" si="287"/>
        <v>2206410.9737866665</v>
      </c>
      <c r="AU239" s="5">
        <f t="shared" si="287"/>
        <v>2206370.8617277774</v>
      </c>
      <c r="AV239" s="5">
        <f t="shared" si="287"/>
        <v>1956396.2258988889</v>
      </c>
      <c r="AW239" s="5">
        <f t="shared" si="287"/>
        <v>1956428.6734033334</v>
      </c>
      <c r="AX239" s="5">
        <f t="shared" si="287"/>
        <v>1956452.2667411109</v>
      </c>
      <c r="AY239" s="5">
        <f t="shared" si="287"/>
        <v>1956475.8600788889</v>
      </c>
      <c r="AZ239" s="5">
        <f t="shared" si="287"/>
        <v>1956499.4534166667</v>
      </c>
      <c r="BA239" s="5">
        <f t="shared" si="287"/>
        <v>2455520.1816355558</v>
      </c>
      <c r="BB239" s="5">
        <f t="shared" si="287"/>
        <v>2455546.3860844444</v>
      </c>
      <c r="BC239" s="5">
        <f t="shared" si="287"/>
        <v>2455572.5905333338</v>
      </c>
      <c r="BD239" s="5">
        <f t="shared" si="287"/>
        <v>2455598.7949822224</v>
      </c>
      <c r="BE239" s="5">
        <f t="shared" si="287"/>
        <v>2455624.9994311114</v>
      </c>
      <c r="BF239" s="5">
        <f t="shared" si="287"/>
        <v>2455651.2038799999</v>
      </c>
      <c r="BG239" s="5">
        <f t="shared" si="287"/>
        <v>2455611.9338188889</v>
      </c>
      <c r="BH239" s="5">
        <f t="shared" si="287"/>
        <v>2455638.1382677779</v>
      </c>
      <c r="BI239" s="5">
        <f t="shared" si="287"/>
        <v>2455664.3427166669</v>
      </c>
      <c r="BJ239" s="5">
        <f t="shared" si="287"/>
        <v>2455690.5471655554</v>
      </c>
      <c r="BK239" s="5">
        <f t="shared" si="287"/>
        <v>2455716.7516144444</v>
      </c>
      <c r="BL239" s="5">
        <f t="shared" si="287"/>
        <v>2455742.9560633334</v>
      </c>
      <c r="BM239" s="5">
        <f t="shared" si="287"/>
        <v>2455769.1605122224</v>
      </c>
      <c r="BN239" s="5">
        <f t="shared" si="287"/>
        <v>2455795.364961111</v>
      </c>
      <c r="BO239" s="5">
        <f t="shared" si="287"/>
        <v>2455821.56941</v>
      </c>
      <c r="BP239" s="5">
        <f t="shared" si="287"/>
        <v>2455847.773858889</v>
      </c>
      <c r="BQ239" s="5">
        <f t="shared" si="287"/>
        <v>2455873.978307778</v>
      </c>
      <c r="BR239" s="5">
        <f t="shared" si="287"/>
        <v>2455900.1827566666</v>
      </c>
      <c r="BS239" s="5">
        <f t="shared" si="287"/>
        <v>2455926.3872055556</v>
      </c>
      <c r="BT239" s="5">
        <f t="shared" si="287"/>
        <v>2455952.5916544441</v>
      </c>
      <c r="BU239" s="5">
        <f t="shared" si="287"/>
        <v>2455978.7961033336</v>
      </c>
      <c r="BV239" s="5">
        <f t="shared" si="287"/>
        <v>2455067.3199333334</v>
      </c>
      <c r="BW239" s="5">
        <f t="shared" si="287"/>
        <v>2455095.8437633333</v>
      </c>
      <c r="BX239" s="5">
        <f t="shared" si="287"/>
        <v>2455124.3675933331</v>
      </c>
      <c r="BY239" s="5">
        <f t="shared" si="287"/>
        <v>2455152.891423333</v>
      </c>
      <c r="BZ239" s="5">
        <f t="shared" si="287"/>
        <v>2455181.4152533337</v>
      </c>
      <c r="CA239" s="5">
        <f t="shared" si="287"/>
        <v>2455209.9390833336</v>
      </c>
      <c r="CB239" s="5">
        <f t="shared" si="287"/>
        <v>2455238.4629133334</v>
      </c>
      <c r="CC239" s="5">
        <f t="shared" si="287"/>
        <v>2455266.9867433333</v>
      </c>
      <c r="CD239" s="5">
        <f t="shared" si="287"/>
        <v>2455295.5105733331</v>
      </c>
      <c r="CE239" s="5">
        <f t="shared" si="287"/>
        <v>2455324.034403333</v>
      </c>
      <c r="CF239" s="5">
        <f t="shared" si="287"/>
        <v>2455352.5582333333</v>
      </c>
      <c r="CG239" s="5">
        <f>+CG175</f>
        <v>2455381.0820633336</v>
      </c>
      <c r="CH239" s="5">
        <f t="shared" ref="CH239:EO239" si="288">+CH175</f>
        <v>2455409.6058933334</v>
      </c>
      <c r="CI239" s="5">
        <f t="shared" si="288"/>
        <v>2455438.1297233333</v>
      </c>
      <c r="CJ239" s="5">
        <f t="shared" si="288"/>
        <v>2455466.6535533331</v>
      </c>
      <c r="CK239" s="5">
        <f t="shared" si="288"/>
        <v>2455495.177383333</v>
      </c>
      <c r="CL239" s="5">
        <f t="shared" si="288"/>
        <v>2455523.7012133333</v>
      </c>
      <c r="CM239" s="5">
        <f t="shared" si="288"/>
        <v>2455552.2250433336</v>
      </c>
      <c r="CN239" s="5">
        <f t="shared" si="288"/>
        <v>2455580.7488733334</v>
      </c>
      <c r="CO239" s="5">
        <f t="shared" si="288"/>
        <v>2455609.2727033333</v>
      </c>
      <c r="CP239" s="5">
        <f t="shared" si="288"/>
        <v>2455637.7965333331</v>
      </c>
      <c r="CQ239" s="5">
        <f t="shared" si="288"/>
        <v>2455666.3203633334</v>
      </c>
      <c r="CR239" s="5">
        <f t="shared" si="288"/>
        <v>2455694.8441933333</v>
      </c>
      <c r="CS239" s="5">
        <f t="shared" si="288"/>
        <v>2455723.3680233336</v>
      </c>
      <c r="CT239" s="5">
        <f t="shared" si="288"/>
        <v>2455751.8918533335</v>
      </c>
      <c r="CU239" s="5">
        <f t="shared" si="288"/>
        <v>2455780.4156833333</v>
      </c>
      <c r="CV239" s="5">
        <f t="shared" si="288"/>
        <v>2455808.9395133331</v>
      </c>
      <c r="CW239" s="5">
        <f t="shared" si="288"/>
        <v>2455837.4633433335</v>
      </c>
      <c r="CX239" s="5">
        <f t="shared" si="288"/>
        <v>2455865.9871733333</v>
      </c>
      <c r="CY239" s="5">
        <f t="shared" si="288"/>
        <v>2455894.5110033331</v>
      </c>
      <c r="CZ239" s="5">
        <f t="shared" si="288"/>
        <v>2455923.0348333335</v>
      </c>
      <c r="DA239" s="5">
        <f t="shared" si="288"/>
        <v>2455951.5586633333</v>
      </c>
      <c r="DB239" s="5">
        <f t="shared" si="288"/>
        <v>2455980.0824933331</v>
      </c>
      <c r="DC239" s="5">
        <f t="shared" si="288"/>
        <v>2456002.9608933334</v>
      </c>
      <c r="DD239" s="5">
        <f t="shared" si="288"/>
        <v>2456025.8388933334</v>
      </c>
      <c r="DE239" s="5">
        <f t="shared" si="288"/>
        <v>2456048.7168933335</v>
      </c>
      <c r="DF239" s="5">
        <f t="shared" si="288"/>
        <v>2456071.5948933335</v>
      </c>
      <c r="DG239" s="5">
        <f t="shared" si="288"/>
        <v>2456094.4728933335</v>
      </c>
      <c r="DH239" s="5">
        <f t="shared" si="288"/>
        <v>2456117.3508933336</v>
      </c>
      <c r="DI239" s="5">
        <f t="shared" si="288"/>
        <v>2456140.2288933336</v>
      </c>
      <c r="DJ239" s="5">
        <f t="shared" si="288"/>
        <v>2456163.1068933336</v>
      </c>
      <c r="DK239" s="5">
        <f t="shared" si="288"/>
        <v>2456185.9848933336</v>
      </c>
      <c r="DL239" s="5">
        <f t="shared" si="288"/>
        <v>2456208.8628933337</v>
      </c>
      <c r="DM239" s="5">
        <f t="shared" si="288"/>
        <v>2456231.7408933332</v>
      </c>
      <c r="DN239" s="5">
        <f t="shared" si="288"/>
        <v>2456254.6188933332</v>
      </c>
      <c r="DO239" s="5">
        <f t="shared" si="288"/>
        <v>2456277.4968933333</v>
      </c>
      <c r="DP239" s="5">
        <f t="shared" si="288"/>
        <v>2456300.3748933333</v>
      </c>
      <c r="DQ239" s="5">
        <f t="shared" si="288"/>
        <v>2456323.2528933333</v>
      </c>
      <c r="DR239" s="5">
        <f t="shared" si="288"/>
        <v>2456346.1308933333</v>
      </c>
      <c r="DS239" s="5">
        <f t="shared" si="288"/>
        <v>2456369.0088933334</v>
      </c>
      <c r="DT239" s="5">
        <f t="shared" si="288"/>
        <v>2456391.8868933334</v>
      </c>
      <c r="DU239" s="5">
        <f t="shared" si="288"/>
        <v>2456414.7648933334</v>
      </c>
      <c r="DV239" s="5">
        <f t="shared" si="288"/>
        <v>2456437.6428933335</v>
      </c>
      <c r="DW239" s="5">
        <f t="shared" si="288"/>
        <v>2456460.5208933335</v>
      </c>
      <c r="DX239" s="5">
        <f t="shared" si="288"/>
        <v>2456476.3863933333</v>
      </c>
      <c r="DY239" s="5">
        <f t="shared" si="288"/>
        <v>2456492.2518933336</v>
      </c>
      <c r="DZ239" s="5">
        <f t="shared" si="288"/>
        <v>2456508.1173933335</v>
      </c>
      <c r="EA239" s="5">
        <f t="shared" si="288"/>
        <v>2456523.9828933333</v>
      </c>
      <c r="EB239" s="5">
        <f t="shared" si="288"/>
        <v>2456539.8483933336</v>
      </c>
      <c r="EC239" s="5">
        <f t="shared" si="288"/>
        <v>2456555.7138933334</v>
      </c>
      <c r="ED239" s="5">
        <f t="shared" si="288"/>
        <v>2456571.5793933333</v>
      </c>
      <c r="EE239" s="5">
        <f t="shared" si="288"/>
        <v>2456587.4448933336</v>
      </c>
      <c r="EF239" s="5">
        <f t="shared" si="288"/>
        <v>2456603.3103933334</v>
      </c>
      <c r="EG239" s="5">
        <f t="shared" si="288"/>
        <v>2456619.1758933333</v>
      </c>
      <c r="EH239" s="5">
        <f t="shared" si="288"/>
        <v>2456635.0413933336</v>
      </c>
      <c r="EI239" s="5">
        <f t="shared" si="288"/>
        <v>2456650.9068933334</v>
      </c>
      <c r="EJ239" s="5">
        <f t="shared" si="288"/>
        <v>2456666.7723933333</v>
      </c>
      <c r="EK239" s="5">
        <f t="shared" si="288"/>
        <v>2456682.6378933336</v>
      </c>
      <c r="EL239" s="5">
        <f t="shared" si="288"/>
        <v>2456698.5033933334</v>
      </c>
      <c r="EM239" s="5">
        <f t="shared" si="288"/>
        <v>2456714.3688933332</v>
      </c>
      <c r="EN239" s="5">
        <f t="shared" si="288"/>
        <v>2456730.2343933336</v>
      </c>
      <c r="EO239" s="5">
        <f t="shared" si="288"/>
        <v>2456746.0998933334</v>
      </c>
      <c r="EP239" s="9"/>
      <c r="EQ239" s="86">
        <f>M239</f>
        <v>0</v>
      </c>
      <c r="ER239" s="86">
        <f>Y239</f>
        <v>2169682.4368833331</v>
      </c>
      <c r="ES239" s="86">
        <f>AK239</f>
        <v>2208551.4804766662</v>
      </c>
      <c r="ET239" s="86">
        <f>AW239</f>
        <v>1956428.6734033334</v>
      </c>
      <c r="EU239" s="86">
        <f>BI239</f>
        <v>2455664.3427166669</v>
      </c>
      <c r="EV239" s="86">
        <f>BU239</f>
        <v>2455978.7961033336</v>
      </c>
      <c r="EW239" s="86">
        <f>CG239</f>
        <v>2455381.0820633336</v>
      </c>
      <c r="EX239" s="86">
        <f>CS239</f>
        <v>2455723.3680233336</v>
      </c>
      <c r="EY239" s="86">
        <f>DE239</f>
        <v>2456048.7168933335</v>
      </c>
      <c r="EZ239" s="86">
        <f>DQ239</f>
        <v>2456323.2528933333</v>
      </c>
      <c r="FA239" s="86">
        <f>EC239</f>
        <v>2456555.7138933334</v>
      </c>
      <c r="FB239" s="86">
        <f>EO239</f>
        <v>2456746.0998933334</v>
      </c>
    </row>
    <row r="240" spans="1:158">
      <c r="A240" s="118" t="s">
        <v>142</v>
      </c>
      <c r="Y240" s="5">
        <f t="shared" ref="Y240:CF240" si="289">+Y184</f>
        <v>56847.567652329752</v>
      </c>
      <c r="Z240" s="5">
        <f t="shared" si="289"/>
        <v>61915.672491039419</v>
      </c>
      <c r="AA240" s="5">
        <f t="shared" si="289"/>
        <v>67785.380824372754</v>
      </c>
      <c r="AB240" s="5">
        <f t="shared" si="289"/>
        <v>74886.630824372754</v>
      </c>
      <c r="AC240" s="5">
        <f t="shared" si="289"/>
        <v>81700.340501792118</v>
      </c>
      <c r="AD240" s="5">
        <f t="shared" si="289"/>
        <v>82795.280977982591</v>
      </c>
      <c r="AE240" s="5">
        <f t="shared" si="289"/>
        <v>81835.670762928828</v>
      </c>
      <c r="AF240" s="5">
        <f t="shared" si="289"/>
        <v>81835.670762928828</v>
      </c>
      <c r="AG240" s="5">
        <f t="shared" si="289"/>
        <v>100586.47721454174</v>
      </c>
      <c r="AH240" s="5">
        <f t="shared" si="289"/>
        <v>112253.14388120839</v>
      </c>
      <c r="AI240" s="5">
        <f t="shared" si="289"/>
        <v>112047.49871991808</v>
      </c>
      <c r="AJ240" s="5">
        <f t="shared" si="289"/>
        <v>110892.12237583207</v>
      </c>
      <c r="AK240" s="5">
        <f t="shared" si="289"/>
        <v>116078.23348694318</v>
      </c>
      <c r="AL240" s="5">
        <f t="shared" si="289"/>
        <v>122503.77112135176</v>
      </c>
      <c r="AM240" s="5">
        <f t="shared" si="289"/>
        <v>131011.82667690732</v>
      </c>
      <c r="AN240" s="5">
        <f t="shared" si="289"/>
        <v>141318.27828981055</v>
      </c>
      <c r="AO240" s="5">
        <f t="shared" si="289"/>
        <v>150747.04173067075</v>
      </c>
      <c r="AP240" s="5">
        <f t="shared" si="289"/>
        <v>164584.83934971839</v>
      </c>
      <c r="AQ240" s="5">
        <f t="shared" si="289"/>
        <v>177846.9361239119</v>
      </c>
      <c r="AR240" s="5">
        <f t="shared" si="289"/>
        <v>188517.76945724525</v>
      </c>
      <c r="AS240" s="5">
        <f t="shared" si="289"/>
        <v>181073.41461853558</v>
      </c>
      <c r="AT240" s="5">
        <f t="shared" si="289"/>
        <v>183751.19239631339</v>
      </c>
      <c r="AU240" s="5">
        <f t="shared" si="289"/>
        <v>202540.17089093701</v>
      </c>
      <c r="AV240" s="5">
        <f t="shared" si="289"/>
        <v>214429.95583717359</v>
      </c>
      <c r="AW240" s="5">
        <f t="shared" si="289"/>
        <v>245451.23361495134</v>
      </c>
      <c r="AX240" s="5">
        <f t="shared" si="289"/>
        <v>278653.38415258576</v>
      </c>
      <c r="AY240" s="5">
        <f t="shared" si="289"/>
        <v>310537.27304147469</v>
      </c>
      <c r="AZ240" s="5">
        <f t="shared" si="289"/>
        <v>342910.92895545316</v>
      </c>
      <c r="BA240" s="5">
        <f t="shared" si="289"/>
        <v>358834.98809523811</v>
      </c>
      <c r="BB240" s="5">
        <f t="shared" si="289"/>
        <v>362271.74404761899</v>
      </c>
      <c r="BC240" s="5">
        <f t="shared" si="289"/>
        <v>367549.96985407063</v>
      </c>
      <c r="BD240" s="5">
        <f t="shared" si="289"/>
        <v>359393.02540962625</v>
      </c>
      <c r="BE240" s="5">
        <f t="shared" si="289"/>
        <v>349960.22971070145</v>
      </c>
      <c r="BF240" s="5">
        <f t="shared" si="289"/>
        <v>343010.2297107015</v>
      </c>
      <c r="BG240" s="5">
        <f t="shared" si="289"/>
        <v>335119.10067844338</v>
      </c>
      <c r="BH240" s="5">
        <f t="shared" si="289"/>
        <v>335240.0684203789</v>
      </c>
      <c r="BI240" s="5">
        <f t="shared" si="289"/>
        <v>317678.79064260115</v>
      </c>
      <c r="BJ240" s="5">
        <f t="shared" si="289"/>
        <v>313501.50569636456</v>
      </c>
      <c r="BK240" s="5">
        <f t="shared" si="289"/>
        <v>307261.36680747569</v>
      </c>
      <c r="BL240" s="5">
        <f t="shared" si="289"/>
        <v>297561.77003328217</v>
      </c>
      <c r="BM240" s="5">
        <f t="shared" si="289"/>
        <v>303004.64637736819</v>
      </c>
      <c r="BN240" s="5">
        <f t="shared" si="289"/>
        <v>309542.59280593961</v>
      </c>
      <c r="BO240" s="5">
        <f t="shared" si="289"/>
        <v>292013.0229134665</v>
      </c>
      <c r="BP240" s="5">
        <f t="shared" si="289"/>
        <v>289499.13402457762</v>
      </c>
      <c r="BQ240" s="5">
        <f t="shared" si="289"/>
        <v>287625.4781105991</v>
      </c>
      <c r="BR240" s="5">
        <f t="shared" si="289"/>
        <v>280342.14477726578</v>
      </c>
      <c r="BS240" s="5">
        <f t="shared" si="289"/>
        <v>269366.33832565288</v>
      </c>
      <c r="BT240" s="5">
        <f t="shared" si="289"/>
        <v>257398.596390169</v>
      </c>
      <c r="BU240" s="5">
        <f t="shared" si="289"/>
        <v>245380.81861239122</v>
      </c>
      <c r="BV240" s="5">
        <f t="shared" si="289"/>
        <v>214467.24334357399</v>
      </c>
      <c r="BW240" s="5">
        <f t="shared" si="289"/>
        <v>188665.71556579621</v>
      </c>
      <c r="BX240" s="5">
        <f t="shared" si="289"/>
        <v>176868.00051203277</v>
      </c>
      <c r="BY240" s="5">
        <f t="shared" si="289"/>
        <v>163916.38760880698</v>
      </c>
      <c r="BZ240" s="5">
        <f t="shared" si="289"/>
        <v>161669.36379928314</v>
      </c>
      <c r="CA240" s="5">
        <f t="shared" si="289"/>
        <v>178919.13530465952</v>
      </c>
      <c r="CB240" s="5">
        <f t="shared" si="289"/>
        <v>185053.16308243733</v>
      </c>
      <c r="CC240" s="5">
        <f t="shared" si="289"/>
        <v>192426.81899641582</v>
      </c>
      <c r="CD240" s="5">
        <f t="shared" si="289"/>
        <v>208090.70788530467</v>
      </c>
      <c r="CE240" s="5">
        <f t="shared" si="289"/>
        <v>227273.50358422942</v>
      </c>
      <c r="CF240" s="5">
        <f t="shared" si="289"/>
        <v>248480.49283154123</v>
      </c>
      <c r="CG240" s="5">
        <f>+CG184</f>
        <v>269814.93727598566</v>
      </c>
      <c r="CH240" s="5">
        <f t="shared" ref="CH240:EO240" si="290">+CH184</f>
        <v>297524.87955906201</v>
      </c>
      <c r="CI240" s="5">
        <f t="shared" si="290"/>
        <v>328001.35720533569</v>
      </c>
      <c r="CJ240" s="5">
        <f t="shared" si="290"/>
        <v>350701.98491504934</v>
      </c>
      <c r="CK240" s="5">
        <f t="shared" si="290"/>
        <v>381962.7644127612</v>
      </c>
      <c r="CL240" s="5">
        <f t="shared" si="290"/>
        <v>415875.57768141665</v>
      </c>
      <c r="CM240" s="5">
        <f t="shared" si="290"/>
        <v>449553.9003491255</v>
      </c>
      <c r="CN240" s="5">
        <f t="shared" si="290"/>
        <v>486519.71121463273</v>
      </c>
      <c r="CO240" s="5">
        <f t="shared" si="290"/>
        <v>527118.90924718732</v>
      </c>
      <c r="CP240" s="5">
        <f t="shared" si="290"/>
        <v>567797.14313004375</v>
      </c>
      <c r="CQ240" s="5">
        <f t="shared" si="290"/>
        <v>612476.86502204847</v>
      </c>
      <c r="CR240" s="5">
        <f t="shared" si="290"/>
        <v>656140.40086042753</v>
      </c>
      <c r="CS240" s="5">
        <f t="shared" si="290"/>
        <v>695059.88392185664</v>
      </c>
      <c r="CT240" s="5">
        <f t="shared" si="290"/>
        <v>727178.38646709686</v>
      </c>
      <c r="CU240" s="5">
        <f t="shared" si="290"/>
        <v>756569.5518778587</v>
      </c>
      <c r="CV240" s="5">
        <f t="shared" si="290"/>
        <v>784054.74291829066</v>
      </c>
      <c r="CW240" s="5">
        <f t="shared" si="290"/>
        <v>810012.19349161221</v>
      </c>
      <c r="CX240" s="5">
        <f t="shared" si="290"/>
        <v>835147.35054773698</v>
      </c>
      <c r="CY240" s="5">
        <f t="shared" si="290"/>
        <v>860571.40338752652</v>
      </c>
      <c r="CZ240" s="5">
        <f t="shared" si="290"/>
        <v>886356.5204556454</v>
      </c>
      <c r="DA240" s="5">
        <f t="shared" si="290"/>
        <v>912922.08396329696</v>
      </c>
      <c r="DB240" s="5">
        <f t="shared" si="290"/>
        <v>940820.17861132871</v>
      </c>
      <c r="DC240" s="5">
        <f t="shared" si="290"/>
        <v>968261.5400177032</v>
      </c>
      <c r="DD240" s="5">
        <f t="shared" si="290"/>
        <v>996754.92162324802</v>
      </c>
      <c r="DE240" s="5">
        <f t="shared" si="290"/>
        <v>1025999.4683576907</v>
      </c>
      <c r="DF240" s="5">
        <f t="shared" si="290"/>
        <v>1056102.0854437593</v>
      </c>
      <c r="DG240" s="5">
        <f t="shared" si="290"/>
        <v>1087443.450052096</v>
      </c>
      <c r="DH240" s="5">
        <f t="shared" si="290"/>
        <v>1119681.4769427772</v>
      </c>
      <c r="DI240" s="5">
        <f t="shared" si="290"/>
        <v>1152008.4737883047</v>
      </c>
      <c r="DJ240" s="5">
        <f t="shared" si="290"/>
        <v>1183966.2461573556</v>
      </c>
      <c r="DK240" s="5">
        <f t="shared" si="290"/>
        <v>1215540.0139158345</v>
      </c>
      <c r="DL240" s="5">
        <f t="shared" si="290"/>
        <v>1246400.4489157142</v>
      </c>
      <c r="DM240" s="5">
        <f t="shared" si="290"/>
        <v>1276621.9928470368</v>
      </c>
      <c r="DN240" s="5">
        <f t="shared" si="290"/>
        <v>1307033.1248720544</v>
      </c>
      <c r="DO240" s="5">
        <f t="shared" si="290"/>
        <v>1339146.288259581</v>
      </c>
      <c r="DP240" s="5">
        <f t="shared" si="290"/>
        <v>1371897.3408124654</v>
      </c>
      <c r="DQ240" s="5">
        <f t="shared" si="290"/>
        <v>1406394.9193088023</v>
      </c>
      <c r="DR240" s="5">
        <f t="shared" si="290"/>
        <v>1441141.4832239521</v>
      </c>
      <c r="DS240" s="5">
        <f t="shared" si="290"/>
        <v>1474774.9049045064</v>
      </c>
      <c r="DT240" s="5">
        <f t="shared" si="290"/>
        <v>1507873.4823492141</v>
      </c>
      <c r="DU240" s="5">
        <f t="shared" si="290"/>
        <v>1540672.0447064722</v>
      </c>
      <c r="DV240" s="5">
        <f t="shared" si="290"/>
        <v>1573383.0707831157</v>
      </c>
      <c r="DW240" s="5">
        <f t="shared" si="290"/>
        <v>1607568.4068816018</v>
      </c>
      <c r="DX240" s="5">
        <f t="shared" si="290"/>
        <v>1640633.6685880336</v>
      </c>
      <c r="DY240" s="5">
        <f t="shared" si="290"/>
        <v>1673886.5311841175</v>
      </c>
      <c r="DZ240" s="5">
        <f t="shared" si="290"/>
        <v>1707708.9127344608</v>
      </c>
      <c r="EA240" s="5">
        <f t="shared" si="290"/>
        <v>1741934.4568598093</v>
      </c>
      <c r="EB240" s="5">
        <f t="shared" si="290"/>
        <v>1776707.7857315224</v>
      </c>
      <c r="EC240" s="5">
        <f t="shared" si="290"/>
        <v>1812692.0093747096</v>
      </c>
      <c r="ED240" s="5">
        <f t="shared" si="290"/>
        <v>1849498.9329889684</v>
      </c>
      <c r="EE240" s="5">
        <f t="shared" si="290"/>
        <v>1886210.071911759</v>
      </c>
      <c r="EF240" s="5">
        <f t="shared" si="290"/>
        <v>1922978.3093242741</v>
      </c>
      <c r="EG240" s="5">
        <f t="shared" si="290"/>
        <v>1959975.4568464125</v>
      </c>
      <c r="EH240" s="5">
        <f t="shared" si="290"/>
        <v>1997461.2804922413</v>
      </c>
      <c r="EI240" s="5">
        <f t="shared" si="290"/>
        <v>2034139.1293423427</v>
      </c>
      <c r="EJ240" s="5">
        <f t="shared" si="290"/>
        <v>2071795.9424825853</v>
      </c>
      <c r="EK240" s="5">
        <f t="shared" si="290"/>
        <v>2109270.6989614563</v>
      </c>
      <c r="EL240" s="5">
        <f t="shared" si="290"/>
        <v>2146751.0305195064</v>
      </c>
      <c r="EM240" s="5">
        <f t="shared" si="290"/>
        <v>2183864.0737954876</v>
      </c>
      <c r="EN240" s="5">
        <f t="shared" si="290"/>
        <v>2220665.4435266922</v>
      </c>
      <c r="EO240" s="5">
        <f t="shared" si="290"/>
        <v>2257722.8919522963</v>
      </c>
      <c r="EP240" s="9"/>
      <c r="EQ240" s="86">
        <f>M240</f>
        <v>0</v>
      </c>
      <c r="ER240" s="86">
        <f>Y240</f>
        <v>56847.567652329752</v>
      </c>
      <c r="ES240" s="86">
        <f>AK240</f>
        <v>116078.23348694318</v>
      </c>
      <c r="ET240" s="86">
        <f>AW240</f>
        <v>245451.23361495134</v>
      </c>
      <c r="EU240" s="86">
        <f>BI240</f>
        <v>317678.79064260115</v>
      </c>
      <c r="EV240" s="86">
        <f>BU240</f>
        <v>245380.81861239122</v>
      </c>
      <c r="EW240" s="86">
        <f>CG240</f>
        <v>269814.93727598566</v>
      </c>
      <c r="EX240" s="86">
        <f>CS240</f>
        <v>695059.88392185664</v>
      </c>
      <c r="EY240" s="86">
        <f>DE240</f>
        <v>1025999.4683576907</v>
      </c>
      <c r="EZ240" s="86">
        <f>DQ240</f>
        <v>1406394.9193088023</v>
      </c>
      <c r="FA240" s="86">
        <f>EC240</f>
        <v>1812692.0093747096</v>
      </c>
      <c r="FB240" s="86">
        <f>EO240</f>
        <v>2257722.8919522963</v>
      </c>
    </row>
    <row r="241" spans="1:158">
      <c r="A241" s="119" t="s">
        <v>136</v>
      </c>
      <c r="Y241" s="95">
        <f t="shared" ref="Y241:BD241" si="291">SUM(Y238:Y240)</f>
        <v>4404877.895265663</v>
      </c>
      <c r="Z241" s="95">
        <f t="shared" si="291"/>
        <v>4425939.9714754838</v>
      </c>
      <c r="AA241" s="95">
        <f t="shared" si="291"/>
        <v>4448034.0937699284</v>
      </c>
      <c r="AB241" s="95">
        <f t="shared" si="291"/>
        <v>4519493.3044910394</v>
      </c>
      <c r="AC241" s="95">
        <f t="shared" si="291"/>
        <v>4591966.7892595688</v>
      </c>
      <c r="AD241" s="95">
        <f t="shared" si="291"/>
        <v>4597118.776506871</v>
      </c>
      <c r="AE241" s="95">
        <f t="shared" si="291"/>
        <v>4625572.5683929278</v>
      </c>
      <c r="AF241" s="95">
        <f t="shared" si="291"/>
        <v>4622490.5336840395</v>
      </c>
      <c r="AG241" s="95">
        <f t="shared" si="291"/>
        <v>4260171.4895567633</v>
      </c>
      <c r="AH241" s="95">
        <f t="shared" si="291"/>
        <v>4656618.3049645396</v>
      </c>
      <c r="AI241" s="95">
        <f t="shared" si="291"/>
        <v>4659625.5822643638</v>
      </c>
      <c r="AJ241" s="95">
        <f t="shared" si="291"/>
        <v>4614692.1579113873</v>
      </c>
      <c r="AK241" s="95">
        <f t="shared" si="291"/>
        <v>4580051.4564636098</v>
      </c>
      <c r="AL241" s="95">
        <f t="shared" si="291"/>
        <v>4608435.09458913</v>
      </c>
      <c r="AM241" s="95">
        <f t="shared" si="291"/>
        <v>4592465.9650357962</v>
      </c>
      <c r="AN241" s="95">
        <f t="shared" si="291"/>
        <v>4615403.7676498108</v>
      </c>
      <c r="AO241" s="95">
        <f t="shared" si="291"/>
        <v>4671155.4911417821</v>
      </c>
      <c r="AP241" s="95">
        <f t="shared" si="291"/>
        <v>4699839.9029619405</v>
      </c>
      <c r="AQ241" s="95">
        <f t="shared" si="291"/>
        <v>4744892.9650372444</v>
      </c>
      <c r="AR241" s="95">
        <f t="shared" si="291"/>
        <v>4768792.9343116898</v>
      </c>
      <c r="AS241" s="95">
        <f t="shared" si="291"/>
        <v>4716996.9615840921</v>
      </c>
      <c r="AT241" s="95">
        <f t="shared" si="291"/>
        <v>4745087.36420298</v>
      </c>
      <c r="AU241" s="95">
        <f t="shared" si="291"/>
        <v>4775675.2808187157</v>
      </c>
      <c r="AV241" s="95">
        <f t="shared" si="291"/>
        <v>4505819.4388560634</v>
      </c>
      <c r="AW241" s="95">
        <f t="shared" si="291"/>
        <v>4561122.6482882854</v>
      </c>
      <c r="AX241" s="95">
        <f t="shared" si="291"/>
        <v>4604368.9415636966</v>
      </c>
      <c r="AY241" s="95">
        <f t="shared" si="291"/>
        <v>4626542.4433103632</v>
      </c>
      <c r="AZ241" s="95">
        <f t="shared" si="291"/>
        <v>4723415.4900421202</v>
      </c>
      <c r="BA241" s="95">
        <f t="shared" si="291"/>
        <v>5309139.3371307934</v>
      </c>
      <c r="BB241" s="95">
        <f t="shared" si="291"/>
        <v>5316997.5439020637</v>
      </c>
      <c r="BC241" s="95">
        <f t="shared" si="291"/>
        <v>5366591.6931374045</v>
      </c>
      <c r="BD241" s="95">
        <f t="shared" si="291"/>
        <v>5365293.3706818484</v>
      </c>
      <c r="BE241" s="95">
        <f t="shared" ref="BE241:DP241" si="292">SUM(BE238:BE240)</f>
        <v>5371442.0377118131</v>
      </c>
      <c r="BF241" s="95">
        <f t="shared" si="292"/>
        <v>5380105.2466707025</v>
      </c>
      <c r="BG241" s="95">
        <f t="shared" si="292"/>
        <v>5396372.640437332</v>
      </c>
      <c r="BH241" s="95">
        <f t="shared" si="292"/>
        <v>5380502.3017481547</v>
      </c>
      <c r="BI241" s="95">
        <f t="shared" si="292"/>
        <v>5353752.4575392669</v>
      </c>
      <c r="BJ241" s="95">
        <f t="shared" si="292"/>
        <v>5359106.374821919</v>
      </c>
      <c r="BK241" s="95">
        <f t="shared" si="292"/>
        <v>5360623.6223019194</v>
      </c>
      <c r="BL241" s="95">
        <f t="shared" si="292"/>
        <v>5414618.7825966151</v>
      </c>
      <c r="BM241" s="95">
        <f t="shared" si="292"/>
        <v>5457076.5408395901</v>
      </c>
      <c r="BN241" s="95">
        <f t="shared" si="292"/>
        <v>5862632.3089670492</v>
      </c>
      <c r="BO241" s="95">
        <f t="shared" si="292"/>
        <v>5872595.3465234665</v>
      </c>
      <c r="BP241" s="95">
        <f t="shared" si="292"/>
        <v>5884739.429453468</v>
      </c>
      <c r="BQ241" s="95">
        <f t="shared" si="292"/>
        <v>5845488.066368375</v>
      </c>
      <c r="BR241" s="95">
        <f t="shared" si="292"/>
        <v>5852927.0996639328</v>
      </c>
      <c r="BS241" s="95">
        <f t="shared" si="292"/>
        <v>5843697.1413612105</v>
      </c>
      <c r="BT241" s="95">
        <f t="shared" si="292"/>
        <v>5784234.4464646149</v>
      </c>
      <c r="BU241" s="95">
        <f t="shared" si="292"/>
        <v>5787591.5400757259</v>
      </c>
      <c r="BV241" s="95">
        <f t="shared" si="292"/>
        <v>5750698.1171869067</v>
      </c>
      <c r="BW241" s="95">
        <f t="shared" si="292"/>
        <v>5706202.1725991294</v>
      </c>
      <c r="BX241" s="95">
        <f t="shared" si="292"/>
        <v>5695916.6146853659</v>
      </c>
      <c r="BY241" s="95">
        <f t="shared" si="292"/>
        <v>5673431.7012721384</v>
      </c>
      <c r="BZ241" s="95">
        <f t="shared" si="292"/>
        <v>5726506.2924926169</v>
      </c>
      <c r="CA241" s="95">
        <f t="shared" si="292"/>
        <v>5773822.6597279925</v>
      </c>
      <c r="CB241" s="95">
        <f t="shared" si="292"/>
        <v>5826277.6081257705</v>
      </c>
      <c r="CC241" s="95">
        <f t="shared" si="292"/>
        <v>5832999.3067697482</v>
      </c>
      <c r="CD241" s="95">
        <f t="shared" si="292"/>
        <v>5901640.6522886381</v>
      </c>
      <c r="CE241" s="95">
        <f t="shared" si="292"/>
        <v>5919328.3784975624</v>
      </c>
      <c r="CF241" s="95">
        <f t="shared" si="292"/>
        <v>5915250.6449048752</v>
      </c>
      <c r="CG241" s="95">
        <f t="shared" si="292"/>
        <v>5944560.2304244209</v>
      </c>
      <c r="CH241" s="95">
        <f t="shared" si="292"/>
        <v>5988603.9797485005</v>
      </c>
      <c r="CI241" s="95">
        <f t="shared" si="292"/>
        <v>6043662.603313216</v>
      </c>
      <c r="CJ241" s="95">
        <f t="shared" si="292"/>
        <v>6115522.2751127128</v>
      </c>
      <c r="CK241" s="95">
        <f t="shared" si="292"/>
        <v>6202708.4351415671</v>
      </c>
      <c r="CL241" s="95">
        <f t="shared" si="292"/>
        <v>6250840.2470522327</v>
      </c>
      <c r="CM241" s="95">
        <f t="shared" si="292"/>
        <v>6322899.3536574626</v>
      </c>
      <c r="CN241" s="95">
        <f t="shared" si="292"/>
        <v>6419476.0387437688</v>
      </c>
      <c r="CO241" s="95">
        <f t="shared" si="292"/>
        <v>6447660.7319285376</v>
      </c>
      <c r="CP241" s="95">
        <f t="shared" si="292"/>
        <v>6500931.3457165025</v>
      </c>
      <c r="CQ241" s="95">
        <f t="shared" si="292"/>
        <v>6552703.7656166758</v>
      </c>
      <c r="CR241" s="95">
        <f t="shared" si="292"/>
        <v>6559984.2703586202</v>
      </c>
      <c r="CS241" s="95">
        <f t="shared" si="292"/>
        <v>6607471.0563100884</v>
      </c>
      <c r="CT241" s="95">
        <f t="shared" si="292"/>
        <v>6657239.3254375197</v>
      </c>
      <c r="CU241" s="95">
        <f t="shared" si="292"/>
        <v>6705943.561272162</v>
      </c>
      <c r="CV241" s="95">
        <f t="shared" si="292"/>
        <v>6786553.0005673543</v>
      </c>
      <c r="CW241" s="95">
        <f t="shared" si="292"/>
        <v>6872947.1303071389</v>
      </c>
      <c r="CX241" s="95">
        <f t="shared" si="292"/>
        <v>6913353.1820901167</v>
      </c>
      <c r="CY241" s="95">
        <f t="shared" si="292"/>
        <v>7014432.0244710706</v>
      </c>
      <c r="CZ241" s="95">
        <f t="shared" si="292"/>
        <v>7068540.9972998593</v>
      </c>
      <c r="DA241" s="95">
        <f t="shared" si="292"/>
        <v>7080106.7251800261</v>
      </c>
      <c r="DB241" s="95">
        <f t="shared" si="292"/>
        <v>7121611.1978380866</v>
      </c>
      <c r="DC241" s="95">
        <f t="shared" si="292"/>
        <v>7156709.7440484902</v>
      </c>
      <c r="DD241" s="95">
        <f t="shared" si="292"/>
        <v>7145814.5235201502</v>
      </c>
      <c r="DE241" s="95">
        <f t="shared" si="292"/>
        <v>7184309.8712950675</v>
      </c>
      <c r="DF241" s="95">
        <f t="shared" si="292"/>
        <v>7234365.4882249981</v>
      </c>
      <c r="DG241" s="95">
        <f t="shared" si="292"/>
        <v>7285258.1920256168</v>
      </c>
      <c r="DH241" s="95">
        <f t="shared" si="292"/>
        <v>7377571.8566481285</v>
      </c>
      <c r="DI241" s="95">
        <f t="shared" si="292"/>
        <v>7478245.0565366019</v>
      </c>
      <c r="DJ241" s="95">
        <f t="shared" si="292"/>
        <v>7529461.0163985258</v>
      </c>
      <c r="DK241" s="95">
        <f t="shared" si="292"/>
        <v>7642914.4168230761</v>
      </c>
      <c r="DL241" s="95">
        <f t="shared" si="292"/>
        <v>7705800.5471566319</v>
      </c>
      <c r="DM241" s="95">
        <f t="shared" si="292"/>
        <v>7720091.3699974613</v>
      </c>
      <c r="DN241" s="95">
        <f t="shared" si="292"/>
        <v>7765882.3155117501</v>
      </c>
      <c r="DO241" s="95">
        <f t="shared" si="292"/>
        <v>7806652.9724576343</v>
      </c>
      <c r="DP241" s="95">
        <f t="shared" si="292"/>
        <v>7796900.5148247229</v>
      </c>
      <c r="DQ241" s="95">
        <f t="shared" ref="DQ241:EO241" si="293">SUM(DQ238:DQ240)</f>
        <v>7841858.0121784415</v>
      </c>
      <c r="DR241" s="95">
        <f t="shared" si="293"/>
        <v>7898575.3266559532</v>
      </c>
      <c r="DS241" s="95">
        <f t="shared" si="293"/>
        <v>7951969.6047421647</v>
      </c>
      <c r="DT241" s="95">
        <f t="shared" si="293"/>
        <v>8051223.6371945869</v>
      </c>
      <c r="DU241" s="95">
        <f t="shared" si="293"/>
        <v>8159285.5423531784</v>
      </c>
      <c r="DV241" s="95">
        <f t="shared" si="293"/>
        <v>8214211.4678210672</v>
      </c>
      <c r="DW241" s="95">
        <f t="shared" si="293"/>
        <v>8335843.8856722666</v>
      </c>
      <c r="DX241" s="95">
        <f t="shared" si="293"/>
        <v>8404167.8358769119</v>
      </c>
      <c r="DY241" s="95">
        <f t="shared" si="293"/>
        <v>8420848.4141815212</v>
      </c>
      <c r="DZ241" s="95">
        <f t="shared" si="293"/>
        <v>8471598.3522745706</v>
      </c>
      <c r="EA241" s="95">
        <f t="shared" si="293"/>
        <v>8515348.5568478107</v>
      </c>
      <c r="EB241" s="95">
        <f t="shared" si="293"/>
        <v>8504347.6828356236</v>
      </c>
      <c r="EC241" s="95">
        <f t="shared" si="293"/>
        <v>8551841.4720404837</v>
      </c>
      <c r="ED241" s="95">
        <f t="shared" si="293"/>
        <v>8613134.7569733094</v>
      </c>
      <c r="EE241" s="95">
        <f t="shared" si="293"/>
        <v>8673995.5702484977</v>
      </c>
      <c r="EF241" s="95">
        <f t="shared" si="293"/>
        <v>8784513.3320630435</v>
      </c>
      <c r="EG241" s="95">
        <f t="shared" si="293"/>
        <v>8905414.7253405694</v>
      </c>
      <c r="EH241" s="95">
        <f t="shared" si="293"/>
        <v>8969786.2371448819</v>
      </c>
      <c r="EI241" s="95">
        <f t="shared" si="293"/>
        <v>9064037.9103754796</v>
      </c>
      <c r="EJ241" s="95">
        <f t="shared" si="293"/>
        <v>9177647.7041134052</v>
      </c>
      <c r="EK241" s="95">
        <f t="shared" si="293"/>
        <v>9198747.9924490228</v>
      </c>
      <c r="EL241" s="95">
        <f t="shared" si="293"/>
        <v>9255099.6600666773</v>
      </c>
      <c r="EM241" s="95">
        <f t="shared" si="293"/>
        <v>9302830.2764273398</v>
      </c>
      <c r="EN241" s="95">
        <f t="shared" si="293"/>
        <v>9290763.1695965901</v>
      </c>
      <c r="EO241" s="95">
        <f t="shared" si="293"/>
        <v>9340651.2353164703</v>
      </c>
      <c r="EP241" s="9"/>
      <c r="EQ241" s="120">
        <f>M241</f>
        <v>0</v>
      </c>
      <c r="ER241" s="120">
        <f>Y241</f>
        <v>4404877.895265663</v>
      </c>
      <c r="ES241" s="120">
        <f>AK241</f>
        <v>4580051.4564636098</v>
      </c>
      <c r="ET241" s="120">
        <f>AW241</f>
        <v>4561122.6482882854</v>
      </c>
      <c r="EU241" s="120">
        <f>BI241</f>
        <v>5353752.4575392669</v>
      </c>
      <c r="EV241" s="120">
        <f>BU241</f>
        <v>5787591.5400757259</v>
      </c>
      <c r="EW241" s="120">
        <f>CG241</f>
        <v>5944560.2304244209</v>
      </c>
      <c r="EX241" s="120">
        <f>CS241</f>
        <v>6607471.0563100884</v>
      </c>
      <c r="EY241" s="120">
        <f>DE241</f>
        <v>7184309.8712950675</v>
      </c>
      <c r="EZ241" s="120">
        <f>DQ241</f>
        <v>7841858.0121784415</v>
      </c>
      <c r="FA241" s="120">
        <f>EC241</f>
        <v>8551841.4720404837</v>
      </c>
      <c r="FB241" s="120">
        <f>EO241</f>
        <v>9340651.2353164703</v>
      </c>
    </row>
    <row r="242" spans="1:158">
      <c r="Z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U242" s="101"/>
    </row>
    <row r="243" spans="1:158">
      <c r="A243" s="118" t="s">
        <v>137</v>
      </c>
      <c r="Y243" s="87">
        <f t="shared" ref="Y243:CF243" si="294">ROUND(+Y238/Y241,4)</f>
        <v>0.4945</v>
      </c>
      <c r="Z243" s="87">
        <f t="shared" si="294"/>
        <v>0.49580000000000002</v>
      </c>
      <c r="AA243" s="87">
        <f t="shared" si="294"/>
        <v>0.497</v>
      </c>
      <c r="AB243" s="87">
        <f t="shared" si="294"/>
        <v>0.50329999999999997</v>
      </c>
      <c r="AC243" s="87">
        <f t="shared" si="294"/>
        <v>0.50970000000000004</v>
      </c>
      <c r="AD243" s="87">
        <f t="shared" si="294"/>
        <v>0.51</v>
      </c>
      <c r="AE243" s="87">
        <f t="shared" si="294"/>
        <v>0.51319999999999999</v>
      </c>
      <c r="AF243" s="87">
        <f t="shared" si="294"/>
        <v>0.5151</v>
      </c>
      <c r="AG243" s="87">
        <f t="shared" si="294"/>
        <v>0.55159999999999998</v>
      </c>
      <c r="AH243" s="87">
        <f t="shared" si="294"/>
        <v>0.50160000000000005</v>
      </c>
      <c r="AI243" s="87">
        <f t="shared" si="294"/>
        <v>0.502</v>
      </c>
      <c r="AJ243" s="87">
        <f t="shared" si="294"/>
        <v>0.49740000000000001</v>
      </c>
      <c r="AK243" s="87">
        <f t="shared" si="294"/>
        <v>0.4924</v>
      </c>
      <c r="AL243" s="87">
        <f t="shared" si="294"/>
        <v>0.49419999999999997</v>
      </c>
      <c r="AM243" s="87">
        <f t="shared" si="294"/>
        <v>0.49059999999999998</v>
      </c>
      <c r="AN243" s="87">
        <f t="shared" si="294"/>
        <v>0.49130000000000001</v>
      </c>
      <c r="AO243" s="87">
        <f t="shared" si="294"/>
        <v>0.49540000000000001</v>
      </c>
      <c r="AP243" s="87">
        <f t="shared" si="294"/>
        <v>0.4955</v>
      </c>
      <c r="AQ243" s="87">
        <f t="shared" si="294"/>
        <v>0.4975</v>
      </c>
      <c r="AR243" s="87">
        <f t="shared" si="294"/>
        <v>0.49780000000000002</v>
      </c>
      <c r="AS243" s="87">
        <f t="shared" si="294"/>
        <v>0.49390000000000001</v>
      </c>
      <c r="AT243" s="87">
        <f t="shared" si="294"/>
        <v>0.49630000000000002</v>
      </c>
      <c r="AU243" s="87">
        <f t="shared" si="294"/>
        <v>0.49559999999999998</v>
      </c>
      <c r="AV243" s="87">
        <f t="shared" si="294"/>
        <v>0.51819999999999999</v>
      </c>
      <c r="AW243" s="87">
        <f t="shared" si="294"/>
        <v>0.51729999999999998</v>
      </c>
      <c r="AX243" s="87">
        <f t="shared" si="294"/>
        <v>0.51459999999999995</v>
      </c>
      <c r="AY243" s="87">
        <f t="shared" si="294"/>
        <v>0.51</v>
      </c>
      <c r="AZ243" s="87">
        <f t="shared" si="294"/>
        <v>0.51319999999999999</v>
      </c>
      <c r="BA243" s="87">
        <f t="shared" si="294"/>
        <v>0.46989999999999998</v>
      </c>
      <c r="BB243" s="87">
        <f t="shared" si="294"/>
        <v>0.47</v>
      </c>
      <c r="BC243" s="87">
        <f t="shared" si="294"/>
        <v>0.47389999999999999</v>
      </c>
      <c r="BD243" s="87">
        <f t="shared" si="294"/>
        <v>0.4753</v>
      </c>
      <c r="BE243" s="87">
        <f t="shared" si="294"/>
        <v>0.47770000000000001</v>
      </c>
      <c r="BF243" s="87">
        <f t="shared" si="294"/>
        <v>0.4798</v>
      </c>
      <c r="BG243" s="87">
        <f t="shared" si="294"/>
        <v>0.4829</v>
      </c>
      <c r="BH243" s="87">
        <f t="shared" si="294"/>
        <v>0.48130000000000001</v>
      </c>
      <c r="BI243" s="87">
        <f t="shared" si="294"/>
        <v>0.48199999999999998</v>
      </c>
      <c r="BJ243" s="87">
        <f t="shared" si="294"/>
        <v>0.48330000000000001</v>
      </c>
      <c r="BK243" s="87">
        <f t="shared" si="294"/>
        <v>0.48459999999999998</v>
      </c>
      <c r="BL243" s="87">
        <f t="shared" si="294"/>
        <v>0.49149999999999999</v>
      </c>
      <c r="BM243" s="87">
        <f t="shared" si="294"/>
        <v>0.4945</v>
      </c>
      <c r="BN243" s="87">
        <f t="shared" si="294"/>
        <v>0.52829999999999999</v>
      </c>
      <c r="BO243" s="87">
        <f t="shared" si="294"/>
        <v>0.53210000000000002</v>
      </c>
      <c r="BP243" s="87">
        <f t="shared" si="294"/>
        <v>0.53349999999999997</v>
      </c>
      <c r="BQ243" s="87">
        <f t="shared" si="294"/>
        <v>0.53069999999999995</v>
      </c>
      <c r="BR243" s="87">
        <f t="shared" si="294"/>
        <v>0.53249999999999997</v>
      </c>
      <c r="BS243" s="87">
        <f t="shared" si="294"/>
        <v>0.53359999999999996</v>
      </c>
      <c r="BT243" s="87">
        <f t="shared" si="294"/>
        <v>0.53090000000000004</v>
      </c>
      <c r="BU243" s="87">
        <f t="shared" si="294"/>
        <v>0.53320000000000001</v>
      </c>
      <c r="BV243" s="87">
        <f t="shared" si="294"/>
        <v>0.53580000000000005</v>
      </c>
      <c r="BW243" s="87">
        <f t="shared" si="294"/>
        <v>0.53669999999999995</v>
      </c>
      <c r="BX243" s="87">
        <f t="shared" si="294"/>
        <v>0.53790000000000004</v>
      </c>
      <c r="BY243" s="87">
        <f t="shared" si="294"/>
        <v>0.53839999999999999</v>
      </c>
      <c r="BZ243" s="87">
        <f t="shared" si="294"/>
        <v>0.54300000000000004</v>
      </c>
      <c r="CA243" s="87">
        <f t="shared" si="294"/>
        <v>0.54379999999999995</v>
      </c>
      <c r="CB243" s="87">
        <f t="shared" si="294"/>
        <v>0.54679999999999995</v>
      </c>
      <c r="CC243" s="87">
        <f t="shared" si="294"/>
        <v>0.54610000000000003</v>
      </c>
      <c r="CD243" s="87">
        <f t="shared" si="294"/>
        <v>0.54869999999999997</v>
      </c>
      <c r="CE243" s="87">
        <f t="shared" si="294"/>
        <v>0.54679999999999995</v>
      </c>
      <c r="CF243" s="87">
        <f t="shared" si="294"/>
        <v>0.54290000000000005</v>
      </c>
      <c r="CG243" s="87">
        <f>ROUND(+CG238/CG241,4)</f>
        <v>0.54159999999999997</v>
      </c>
      <c r="CH243" s="87">
        <f t="shared" ref="CH243:EO243" si="295">ROUND(+CH238/CH241,4)</f>
        <v>0.5403</v>
      </c>
      <c r="CI243" s="87">
        <f t="shared" si="295"/>
        <v>0.53939999999999999</v>
      </c>
      <c r="CJ243" s="87">
        <f t="shared" si="295"/>
        <v>0.54110000000000003</v>
      </c>
      <c r="CK243" s="87">
        <f t="shared" si="295"/>
        <v>0.54249999999999998</v>
      </c>
      <c r="CL243" s="87">
        <f t="shared" si="295"/>
        <v>0.54059999999999997</v>
      </c>
      <c r="CM243" s="87">
        <f t="shared" si="295"/>
        <v>0.54049999999999998</v>
      </c>
      <c r="CN243" s="87">
        <f t="shared" si="295"/>
        <v>0.54169999999999996</v>
      </c>
      <c r="CO243" s="87">
        <f t="shared" si="295"/>
        <v>0.53739999999999999</v>
      </c>
      <c r="CP243" s="87">
        <f t="shared" si="295"/>
        <v>0.53490000000000004</v>
      </c>
      <c r="CQ243" s="87">
        <f t="shared" si="295"/>
        <v>0.53180000000000005</v>
      </c>
      <c r="CR243" s="87">
        <f t="shared" si="295"/>
        <v>0.52559999999999996</v>
      </c>
      <c r="CS243" s="87">
        <f t="shared" si="295"/>
        <v>0.52310000000000001</v>
      </c>
      <c r="CT243" s="87">
        <f t="shared" si="295"/>
        <v>0.52190000000000003</v>
      </c>
      <c r="CU243" s="87">
        <f t="shared" si="295"/>
        <v>0.52100000000000002</v>
      </c>
      <c r="CV243" s="87">
        <f t="shared" si="295"/>
        <v>0.52259999999999995</v>
      </c>
      <c r="CW243" s="87">
        <f t="shared" si="295"/>
        <v>0.52480000000000004</v>
      </c>
      <c r="CX243" s="87">
        <f t="shared" si="295"/>
        <v>0.52400000000000002</v>
      </c>
      <c r="CY243" s="87">
        <f t="shared" si="295"/>
        <v>0.5272</v>
      </c>
      <c r="CZ243" s="87">
        <f t="shared" si="295"/>
        <v>0.5272</v>
      </c>
      <c r="DA243" s="87">
        <f t="shared" si="295"/>
        <v>0.5242</v>
      </c>
      <c r="DB243" s="87">
        <f t="shared" si="295"/>
        <v>0.52300000000000002</v>
      </c>
      <c r="DC243" s="87">
        <f t="shared" si="295"/>
        <v>0.52149999999999996</v>
      </c>
      <c r="DD243" s="87">
        <f t="shared" si="295"/>
        <v>0.51680000000000004</v>
      </c>
      <c r="DE243" s="87">
        <f t="shared" si="295"/>
        <v>0.51529999999999998</v>
      </c>
      <c r="DF243" s="87">
        <f t="shared" si="295"/>
        <v>0.51449999999999996</v>
      </c>
      <c r="DG243" s="87">
        <f t="shared" si="295"/>
        <v>0.51359999999999995</v>
      </c>
      <c r="DH243" s="87">
        <f t="shared" si="295"/>
        <v>0.51529999999999998</v>
      </c>
      <c r="DI243" s="87">
        <f t="shared" si="295"/>
        <v>0.51749999999999996</v>
      </c>
      <c r="DJ243" s="87">
        <f t="shared" si="295"/>
        <v>0.51649999999999996</v>
      </c>
      <c r="DK243" s="87">
        <f t="shared" si="295"/>
        <v>0.51959999999999995</v>
      </c>
      <c r="DL243" s="87">
        <f t="shared" si="295"/>
        <v>0.51949999999999996</v>
      </c>
      <c r="DM243" s="87">
        <f t="shared" si="295"/>
        <v>0.51649999999999996</v>
      </c>
      <c r="DN243" s="87">
        <f t="shared" si="295"/>
        <v>0.51539999999999997</v>
      </c>
      <c r="DO243" s="87">
        <f t="shared" si="295"/>
        <v>0.51380000000000003</v>
      </c>
      <c r="DP243" s="87">
        <f t="shared" si="295"/>
        <v>0.50900000000000001</v>
      </c>
      <c r="DQ243" s="87">
        <f t="shared" si="295"/>
        <v>0.50739999999999996</v>
      </c>
      <c r="DR243" s="87">
        <f t="shared" si="295"/>
        <v>0.50660000000000005</v>
      </c>
      <c r="DS243" s="87">
        <f t="shared" si="295"/>
        <v>0.50560000000000005</v>
      </c>
      <c r="DT243" s="87">
        <f t="shared" si="295"/>
        <v>0.50760000000000005</v>
      </c>
      <c r="DU243" s="87">
        <f t="shared" si="295"/>
        <v>0.5101</v>
      </c>
      <c r="DV243" s="87">
        <f t="shared" si="295"/>
        <v>0.50939999999999996</v>
      </c>
      <c r="DW243" s="87">
        <f t="shared" si="295"/>
        <v>0.51249999999999996</v>
      </c>
      <c r="DX243" s="87">
        <f t="shared" si="295"/>
        <v>0.51249999999999996</v>
      </c>
      <c r="DY243" s="87">
        <f t="shared" si="295"/>
        <v>0.50949999999999995</v>
      </c>
      <c r="DZ243" s="87">
        <f t="shared" si="295"/>
        <v>0.50839999999999996</v>
      </c>
      <c r="EA243" s="87">
        <f t="shared" si="295"/>
        <v>0.50700000000000001</v>
      </c>
      <c r="EB243" s="87">
        <f t="shared" si="295"/>
        <v>0.50219999999999998</v>
      </c>
      <c r="EC243" s="87">
        <f t="shared" si="295"/>
        <v>0.50080000000000002</v>
      </c>
      <c r="ED243" s="87">
        <f t="shared" si="295"/>
        <v>0.50009999999999999</v>
      </c>
      <c r="EE243" s="87">
        <f t="shared" si="295"/>
        <v>0.49930000000000002</v>
      </c>
      <c r="EF243" s="87">
        <f t="shared" si="295"/>
        <v>0.50139999999999996</v>
      </c>
      <c r="EG243" s="87">
        <f t="shared" si="295"/>
        <v>0.50409999999999999</v>
      </c>
      <c r="EH243" s="87">
        <f t="shared" si="295"/>
        <v>0.50339999999999996</v>
      </c>
      <c r="EI243" s="87">
        <f t="shared" si="295"/>
        <v>0.50449999999999995</v>
      </c>
      <c r="EJ243" s="87">
        <f t="shared" si="295"/>
        <v>0.50660000000000005</v>
      </c>
      <c r="EK243" s="87">
        <f t="shared" si="295"/>
        <v>0.50360000000000005</v>
      </c>
      <c r="EL243" s="87">
        <f t="shared" si="295"/>
        <v>0.50260000000000005</v>
      </c>
      <c r="EM243" s="87">
        <f t="shared" si="295"/>
        <v>0.50119999999999998</v>
      </c>
      <c r="EN243" s="87">
        <f t="shared" si="295"/>
        <v>0.49659999999999999</v>
      </c>
      <c r="EO243" s="87">
        <f t="shared" si="295"/>
        <v>0.49530000000000002</v>
      </c>
      <c r="EP243" s="9"/>
      <c r="EQ243" s="88">
        <f>M243</f>
        <v>0</v>
      </c>
      <c r="ER243" s="88">
        <f>Y243</f>
        <v>0.4945</v>
      </c>
      <c r="ES243" s="88">
        <f>AK243</f>
        <v>0.4924</v>
      </c>
      <c r="ET243" s="88">
        <f>AW243</f>
        <v>0.51729999999999998</v>
      </c>
      <c r="EU243" s="88">
        <f>BI243</f>
        <v>0.48199999999999998</v>
      </c>
      <c r="EV243" s="88">
        <f>BU243</f>
        <v>0.53320000000000001</v>
      </c>
      <c r="EW243" s="88">
        <f>CG243</f>
        <v>0.54159999999999997</v>
      </c>
      <c r="EX243" s="88">
        <f>CS243</f>
        <v>0.52310000000000001</v>
      </c>
      <c r="EY243" s="88">
        <f>DE243</f>
        <v>0.51529999999999998</v>
      </c>
      <c r="EZ243" s="88">
        <f>DQ243</f>
        <v>0.50739999999999996</v>
      </c>
      <c r="FA243" s="88">
        <f>EC243</f>
        <v>0.50080000000000002</v>
      </c>
      <c r="FB243" s="88">
        <f>EO243</f>
        <v>0.49530000000000002</v>
      </c>
    </row>
    <row r="244" spans="1:158">
      <c r="A244" s="118" t="s">
        <v>138</v>
      </c>
      <c r="Y244" s="87">
        <f t="shared" ref="Y244:CF244" si="296">ROUND(+Y239/Y241,4)</f>
        <v>0.49259999999999998</v>
      </c>
      <c r="Z244" s="87">
        <f t="shared" si="296"/>
        <v>0.49020000000000002</v>
      </c>
      <c r="AA244" s="87">
        <f t="shared" si="296"/>
        <v>0.48780000000000001</v>
      </c>
      <c r="AB244" s="87">
        <f t="shared" si="296"/>
        <v>0.48010000000000003</v>
      </c>
      <c r="AC244" s="87">
        <f t="shared" si="296"/>
        <v>0.47249999999999998</v>
      </c>
      <c r="AD244" s="87">
        <f t="shared" si="296"/>
        <v>0.47199999999999998</v>
      </c>
      <c r="AE244" s="87">
        <f t="shared" si="296"/>
        <v>0.46910000000000002</v>
      </c>
      <c r="AF244" s="87">
        <f t="shared" si="296"/>
        <v>0.4672</v>
      </c>
      <c r="AG244" s="87">
        <f t="shared" si="296"/>
        <v>0.42480000000000001</v>
      </c>
      <c r="AH244" s="87">
        <f t="shared" si="296"/>
        <v>0.4743</v>
      </c>
      <c r="AI244" s="87">
        <f t="shared" si="296"/>
        <v>0.47399999999999998</v>
      </c>
      <c r="AJ244" s="87">
        <f t="shared" si="296"/>
        <v>0.47860000000000003</v>
      </c>
      <c r="AK244" s="87">
        <f t="shared" si="296"/>
        <v>0.48220000000000002</v>
      </c>
      <c r="AL244" s="87">
        <f t="shared" si="296"/>
        <v>0.47920000000000001</v>
      </c>
      <c r="AM244" s="87">
        <f t="shared" si="296"/>
        <v>0.48089999999999999</v>
      </c>
      <c r="AN244" s="87">
        <f t="shared" si="296"/>
        <v>0.47799999999999998</v>
      </c>
      <c r="AO244" s="87">
        <f t="shared" si="296"/>
        <v>0.4723</v>
      </c>
      <c r="AP244" s="87">
        <f t="shared" si="296"/>
        <v>0.46939999999999998</v>
      </c>
      <c r="AQ244" s="87">
        <f t="shared" si="296"/>
        <v>0.46500000000000002</v>
      </c>
      <c r="AR244" s="87">
        <f t="shared" si="296"/>
        <v>0.4627</v>
      </c>
      <c r="AS244" s="87">
        <f t="shared" si="296"/>
        <v>0.46779999999999999</v>
      </c>
      <c r="AT244" s="87">
        <f t="shared" si="296"/>
        <v>0.46500000000000002</v>
      </c>
      <c r="AU244" s="87">
        <f t="shared" si="296"/>
        <v>0.46200000000000002</v>
      </c>
      <c r="AV244" s="87">
        <f t="shared" si="296"/>
        <v>0.43419999999999997</v>
      </c>
      <c r="AW244" s="87">
        <f t="shared" si="296"/>
        <v>0.4289</v>
      </c>
      <c r="AX244" s="87">
        <f t="shared" si="296"/>
        <v>0.4249</v>
      </c>
      <c r="AY244" s="87">
        <f t="shared" si="296"/>
        <v>0.4229</v>
      </c>
      <c r="AZ244" s="87">
        <f t="shared" si="296"/>
        <v>0.41420000000000001</v>
      </c>
      <c r="BA244" s="87">
        <f t="shared" si="296"/>
        <v>0.46250000000000002</v>
      </c>
      <c r="BB244" s="87">
        <f t="shared" si="296"/>
        <v>0.46179999999999999</v>
      </c>
      <c r="BC244" s="87">
        <f t="shared" si="296"/>
        <v>0.45760000000000001</v>
      </c>
      <c r="BD244" s="87">
        <f t="shared" si="296"/>
        <v>0.4577</v>
      </c>
      <c r="BE244" s="87">
        <f t="shared" si="296"/>
        <v>0.4572</v>
      </c>
      <c r="BF244" s="87">
        <f t="shared" si="296"/>
        <v>0.45639999999999997</v>
      </c>
      <c r="BG244" s="87">
        <f t="shared" si="296"/>
        <v>0.45500000000000002</v>
      </c>
      <c r="BH244" s="87">
        <f t="shared" si="296"/>
        <v>0.45639999999999997</v>
      </c>
      <c r="BI244" s="87">
        <f t="shared" si="296"/>
        <v>0.4587</v>
      </c>
      <c r="BJ244" s="87">
        <f t="shared" si="296"/>
        <v>0.4582</v>
      </c>
      <c r="BK244" s="87">
        <f t="shared" si="296"/>
        <v>0.45810000000000001</v>
      </c>
      <c r="BL244" s="87">
        <f t="shared" si="296"/>
        <v>0.45350000000000001</v>
      </c>
      <c r="BM244" s="87">
        <f t="shared" si="296"/>
        <v>0.45</v>
      </c>
      <c r="BN244" s="87">
        <f t="shared" si="296"/>
        <v>0.41889999999999999</v>
      </c>
      <c r="BO244" s="87">
        <f t="shared" si="296"/>
        <v>0.41820000000000002</v>
      </c>
      <c r="BP244" s="87">
        <f t="shared" si="296"/>
        <v>0.4173</v>
      </c>
      <c r="BQ244" s="87">
        <f t="shared" si="296"/>
        <v>0.42009999999999997</v>
      </c>
      <c r="BR244" s="87">
        <f t="shared" si="296"/>
        <v>0.41959999999999997</v>
      </c>
      <c r="BS244" s="87">
        <f t="shared" si="296"/>
        <v>0.42030000000000001</v>
      </c>
      <c r="BT244" s="87">
        <f t="shared" si="296"/>
        <v>0.42459999999999998</v>
      </c>
      <c r="BU244" s="87">
        <f t="shared" si="296"/>
        <v>0.4244</v>
      </c>
      <c r="BV244" s="87">
        <f t="shared" si="296"/>
        <v>0.4269</v>
      </c>
      <c r="BW244" s="87">
        <f t="shared" si="296"/>
        <v>0.43030000000000002</v>
      </c>
      <c r="BX244" s="87">
        <f t="shared" si="296"/>
        <v>0.43099999999999999</v>
      </c>
      <c r="BY244" s="87">
        <f t="shared" si="296"/>
        <v>0.43269999999999997</v>
      </c>
      <c r="BZ244" s="87">
        <f t="shared" si="296"/>
        <v>0.42870000000000003</v>
      </c>
      <c r="CA244" s="87">
        <f t="shared" si="296"/>
        <v>0.42520000000000002</v>
      </c>
      <c r="CB244" s="87">
        <f t="shared" si="296"/>
        <v>0.4214</v>
      </c>
      <c r="CC244" s="87">
        <f t="shared" si="296"/>
        <v>0.4209</v>
      </c>
      <c r="CD244" s="87">
        <f t="shared" si="296"/>
        <v>0.41599999999999998</v>
      </c>
      <c r="CE244" s="87">
        <f t="shared" si="296"/>
        <v>0.4148</v>
      </c>
      <c r="CF244" s="87">
        <f t="shared" si="296"/>
        <v>0.41510000000000002</v>
      </c>
      <c r="CG244" s="87">
        <f>ROUND(+CG239/CG241,4)</f>
        <v>0.41299999999999998</v>
      </c>
      <c r="CH244" s="87">
        <f t="shared" ref="CH244:EO244" si="297">ROUND(+CH239/CH241,4)</f>
        <v>0.41</v>
      </c>
      <c r="CI244" s="87">
        <f t="shared" si="297"/>
        <v>0.40629999999999999</v>
      </c>
      <c r="CJ244" s="87">
        <f t="shared" si="297"/>
        <v>0.40150000000000002</v>
      </c>
      <c r="CK244" s="87">
        <f t="shared" si="297"/>
        <v>0.39589999999999997</v>
      </c>
      <c r="CL244" s="87">
        <f t="shared" si="297"/>
        <v>0.39279999999999998</v>
      </c>
      <c r="CM244" s="87">
        <f t="shared" si="297"/>
        <v>0.38840000000000002</v>
      </c>
      <c r="CN244" s="87">
        <f t="shared" si="297"/>
        <v>0.38250000000000001</v>
      </c>
      <c r="CO244" s="87">
        <f t="shared" si="297"/>
        <v>0.38090000000000002</v>
      </c>
      <c r="CP244" s="87">
        <f t="shared" si="297"/>
        <v>0.37769999999999998</v>
      </c>
      <c r="CQ244" s="87">
        <f t="shared" si="297"/>
        <v>0.37480000000000002</v>
      </c>
      <c r="CR244" s="87">
        <f t="shared" si="297"/>
        <v>0.37430000000000002</v>
      </c>
      <c r="CS244" s="87">
        <f t="shared" si="297"/>
        <v>0.37169999999999997</v>
      </c>
      <c r="CT244" s="87">
        <f t="shared" si="297"/>
        <v>0.36890000000000001</v>
      </c>
      <c r="CU244" s="87">
        <f t="shared" si="297"/>
        <v>0.36620000000000003</v>
      </c>
      <c r="CV244" s="87">
        <f t="shared" si="297"/>
        <v>0.3619</v>
      </c>
      <c r="CW244" s="87">
        <f t="shared" si="297"/>
        <v>0.35730000000000001</v>
      </c>
      <c r="CX244" s="87">
        <f t="shared" si="297"/>
        <v>0.35520000000000002</v>
      </c>
      <c r="CY244" s="87">
        <f t="shared" si="297"/>
        <v>0.35010000000000002</v>
      </c>
      <c r="CZ244" s="87">
        <f t="shared" si="297"/>
        <v>0.34739999999999999</v>
      </c>
      <c r="DA244" s="87">
        <f t="shared" si="297"/>
        <v>0.34689999999999999</v>
      </c>
      <c r="DB244" s="87">
        <f t="shared" si="297"/>
        <v>0.34489999999999998</v>
      </c>
      <c r="DC244" s="87">
        <f t="shared" si="297"/>
        <v>0.34320000000000001</v>
      </c>
      <c r="DD244" s="87">
        <f t="shared" si="297"/>
        <v>0.34370000000000001</v>
      </c>
      <c r="DE244" s="87">
        <f t="shared" si="297"/>
        <v>0.34189999999999998</v>
      </c>
      <c r="DF244" s="87">
        <f t="shared" si="297"/>
        <v>0.33950000000000002</v>
      </c>
      <c r="DG244" s="87">
        <f t="shared" si="297"/>
        <v>0.33710000000000001</v>
      </c>
      <c r="DH244" s="87">
        <f t="shared" si="297"/>
        <v>0.33289999999999997</v>
      </c>
      <c r="DI244" s="87">
        <f t="shared" si="297"/>
        <v>0.32840000000000003</v>
      </c>
      <c r="DJ244" s="87">
        <f t="shared" si="297"/>
        <v>0.32619999999999999</v>
      </c>
      <c r="DK244" s="87">
        <f t="shared" si="297"/>
        <v>0.32140000000000002</v>
      </c>
      <c r="DL244" s="87">
        <f t="shared" si="297"/>
        <v>0.31869999999999998</v>
      </c>
      <c r="DM244" s="87">
        <f t="shared" si="297"/>
        <v>0.31819999999999998</v>
      </c>
      <c r="DN244" s="87">
        <f t="shared" si="297"/>
        <v>0.31630000000000003</v>
      </c>
      <c r="DO244" s="87">
        <f t="shared" si="297"/>
        <v>0.31459999999999999</v>
      </c>
      <c r="DP244" s="87">
        <f t="shared" si="297"/>
        <v>0.315</v>
      </c>
      <c r="DQ244" s="87">
        <f t="shared" si="297"/>
        <v>0.31319999999999998</v>
      </c>
      <c r="DR244" s="87">
        <f t="shared" si="297"/>
        <v>0.311</v>
      </c>
      <c r="DS244" s="87">
        <f t="shared" si="297"/>
        <v>0.30890000000000001</v>
      </c>
      <c r="DT244" s="87">
        <f t="shared" si="297"/>
        <v>0.30509999999999998</v>
      </c>
      <c r="DU244" s="87">
        <f t="shared" si="297"/>
        <v>0.30109999999999998</v>
      </c>
      <c r="DV244" s="87">
        <f t="shared" si="297"/>
        <v>0.29899999999999999</v>
      </c>
      <c r="DW244" s="87">
        <f t="shared" si="297"/>
        <v>0.29470000000000002</v>
      </c>
      <c r="DX244" s="87">
        <f t="shared" si="297"/>
        <v>0.2923</v>
      </c>
      <c r="DY244" s="87">
        <f t="shared" si="297"/>
        <v>0.29170000000000001</v>
      </c>
      <c r="DZ244" s="87">
        <f t="shared" si="297"/>
        <v>0.28999999999999998</v>
      </c>
      <c r="EA244" s="87">
        <f t="shared" si="297"/>
        <v>0.28849999999999998</v>
      </c>
      <c r="EB244" s="87">
        <f t="shared" si="297"/>
        <v>0.28889999999999999</v>
      </c>
      <c r="EC244" s="87">
        <f t="shared" si="297"/>
        <v>0.2873</v>
      </c>
      <c r="ED244" s="87">
        <f t="shared" si="297"/>
        <v>0.28520000000000001</v>
      </c>
      <c r="EE244" s="87">
        <f t="shared" si="297"/>
        <v>0.28320000000000001</v>
      </c>
      <c r="EF244" s="87">
        <f t="shared" si="297"/>
        <v>0.2797</v>
      </c>
      <c r="EG244" s="87">
        <f t="shared" si="297"/>
        <v>0.27589999999999998</v>
      </c>
      <c r="EH244" s="87">
        <f t="shared" si="297"/>
        <v>0.27389999999999998</v>
      </c>
      <c r="EI244" s="87">
        <f t="shared" si="297"/>
        <v>0.27100000000000002</v>
      </c>
      <c r="EJ244" s="87">
        <f t="shared" si="297"/>
        <v>0.26769999999999999</v>
      </c>
      <c r="EK244" s="87">
        <f t="shared" si="297"/>
        <v>0.2671</v>
      </c>
      <c r="EL244" s="87">
        <f t="shared" si="297"/>
        <v>0.26540000000000002</v>
      </c>
      <c r="EM244" s="87">
        <f t="shared" si="297"/>
        <v>0.2641</v>
      </c>
      <c r="EN244" s="87">
        <f t="shared" si="297"/>
        <v>0.26440000000000002</v>
      </c>
      <c r="EO244" s="87">
        <f t="shared" si="297"/>
        <v>0.26300000000000001</v>
      </c>
      <c r="EP244" s="9"/>
      <c r="EQ244" s="88">
        <f>M244</f>
        <v>0</v>
      </c>
      <c r="ER244" s="88">
        <f>Y244</f>
        <v>0.49259999999999998</v>
      </c>
      <c r="ES244" s="88">
        <f>AK244</f>
        <v>0.48220000000000002</v>
      </c>
      <c r="ET244" s="88">
        <f>AW244</f>
        <v>0.4289</v>
      </c>
      <c r="EU244" s="88">
        <f>BI244</f>
        <v>0.4587</v>
      </c>
      <c r="EV244" s="88">
        <f>BU244</f>
        <v>0.4244</v>
      </c>
      <c r="EW244" s="88">
        <f>CG244</f>
        <v>0.41299999999999998</v>
      </c>
      <c r="EX244" s="88">
        <f>CS244</f>
        <v>0.37169999999999997</v>
      </c>
      <c r="EY244" s="88">
        <f>DE244</f>
        <v>0.34189999999999998</v>
      </c>
      <c r="EZ244" s="88">
        <f>DQ244</f>
        <v>0.31319999999999998</v>
      </c>
      <c r="FA244" s="88">
        <f>EC244</f>
        <v>0.2873</v>
      </c>
      <c r="FB244" s="88">
        <f>EO244</f>
        <v>0.26300000000000001</v>
      </c>
    </row>
    <row r="245" spans="1:158">
      <c r="A245" s="118" t="s">
        <v>143</v>
      </c>
      <c r="Y245" s="87">
        <f t="shared" ref="Y245:CJ245" si="298">IF(ABS((1-Y244-Y243)-Y240/Y241)&gt;0.0002,"ERR",1-Y244-Y243)</f>
        <v>1.2900000000000078E-2</v>
      </c>
      <c r="Z245" s="87">
        <f t="shared" si="298"/>
        <v>1.4000000000000012E-2</v>
      </c>
      <c r="AA245" s="87">
        <f t="shared" si="298"/>
        <v>1.5199999999999991E-2</v>
      </c>
      <c r="AB245" s="87">
        <f t="shared" si="298"/>
        <v>1.6600000000000059E-2</v>
      </c>
      <c r="AC245" s="87">
        <f t="shared" si="298"/>
        <v>1.7800000000000038E-2</v>
      </c>
      <c r="AD245" s="87">
        <f t="shared" si="298"/>
        <v>1.8000000000000016E-2</v>
      </c>
      <c r="AE245" s="87">
        <f t="shared" si="298"/>
        <v>1.7699999999999938E-2</v>
      </c>
      <c r="AF245" s="87">
        <f t="shared" si="298"/>
        <v>1.7699999999999938E-2</v>
      </c>
      <c r="AG245" s="87">
        <f t="shared" si="298"/>
        <v>2.3599999999999954E-2</v>
      </c>
      <c r="AH245" s="87">
        <f t="shared" si="298"/>
        <v>2.410000000000001E-2</v>
      </c>
      <c r="AI245" s="87">
        <f t="shared" si="298"/>
        <v>2.4000000000000021E-2</v>
      </c>
      <c r="AJ245" s="87">
        <f t="shared" si="298"/>
        <v>2.3999999999999966E-2</v>
      </c>
      <c r="AK245" s="87">
        <f t="shared" si="298"/>
        <v>2.5400000000000034E-2</v>
      </c>
      <c r="AL245" s="87">
        <f t="shared" si="298"/>
        <v>2.6599999999999957E-2</v>
      </c>
      <c r="AM245" s="87">
        <f t="shared" si="298"/>
        <v>2.8500000000000025E-2</v>
      </c>
      <c r="AN245" s="87">
        <f t="shared" si="298"/>
        <v>3.0700000000000005E-2</v>
      </c>
      <c r="AO245" s="87">
        <f t="shared" si="298"/>
        <v>3.2300000000000051E-2</v>
      </c>
      <c r="AP245" s="87">
        <f t="shared" si="298"/>
        <v>3.5099999999999965E-2</v>
      </c>
      <c r="AQ245" s="87">
        <f t="shared" si="298"/>
        <v>3.7499999999999922E-2</v>
      </c>
      <c r="AR245" s="87">
        <f t="shared" si="298"/>
        <v>3.949999999999998E-2</v>
      </c>
      <c r="AS245" s="87">
        <f t="shared" si="298"/>
        <v>3.8300000000000001E-2</v>
      </c>
      <c r="AT245" s="87">
        <f t="shared" si="298"/>
        <v>3.8699999999999901E-2</v>
      </c>
      <c r="AU245" s="87">
        <f t="shared" si="298"/>
        <v>4.2400000000000049E-2</v>
      </c>
      <c r="AV245" s="87">
        <f t="shared" si="298"/>
        <v>4.7600000000000087E-2</v>
      </c>
      <c r="AW245" s="87">
        <f t="shared" si="298"/>
        <v>5.3799999999999959E-2</v>
      </c>
      <c r="AX245" s="87">
        <f t="shared" si="298"/>
        <v>6.0499999999999998E-2</v>
      </c>
      <c r="AY245" s="87">
        <f t="shared" si="298"/>
        <v>6.7099999999999937E-2</v>
      </c>
      <c r="AZ245" s="87">
        <f t="shared" si="298"/>
        <v>7.2599999999999998E-2</v>
      </c>
      <c r="BA245" s="87">
        <f t="shared" si="298"/>
        <v>6.7599999999999993E-2</v>
      </c>
      <c r="BB245" s="87">
        <f t="shared" si="298"/>
        <v>6.8200000000000038E-2</v>
      </c>
      <c r="BC245" s="87">
        <f t="shared" si="298"/>
        <v>6.8500000000000005E-2</v>
      </c>
      <c r="BD245" s="87">
        <f t="shared" si="298"/>
        <v>6.7000000000000004E-2</v>
      </c>
      <c r="BE245" s="87">
        <f t="shared" si="298"/>
        <v>6.5099999999999936E-2</v>
      </c>
      <c r="BF245" s="87">
        <f t="shared" si="298"/>
        <v>6.3800000000000079E-2</v>
      </c>
      <c r="BG245" s="87">
        <f t="shared" si="298"/>
        <v>6.2099999999999933E-2</v>
      </c>
      <c r="BH245" s="87">
        <f t="shared" si="298"/>
        <v>6.2300000000000078E-2</v>
      </c>
      <c r="BI245" s="87">
        <f t="shared" si="298"/>
        <v>5.9300000000000019E-2</v>
      </c>
      <c r="BJ245" s="87">
        <f t="shared" si="298"/>
        <v>5.8500000000000052E-2</v>
      </c>
      <c r="BK245" s="87">
        <f t="shared" si="298"/>
        <v>5.7300000000000073E-2</v>
      </c>
      <c r="BL245" s="87">
        <f t="shared" si="298"/>
        <v>5.4999999999999993E-2</v>
      </c>
      <c r="BM245" s="87">
        <f t="shared" si="298"/>
        <v>5.5500000000000049E-2</v>
      </c>
      <c r="BN245" s="87">
        <f t="shared" si="298"/>
        <v>5.2799999999999958E-2</v>
      </c>
      <c r="BO245" s="87">
        <f t="shared" si="298"/>
        <v>4.9699999999999966E-2</v>
      </c>
      <c r="BP245" s="87">
        <f t="shared" si="298"/>
        <v>4.9200000000000021E-2</v>
      </c>
      <c r="BQ245" s="87">
        <f t="shared" si="298"/>
        <v>4.9200000000000133E-2</v>
      </c>
      <c r="BR245" s="87">
        <f t="shared" si="298"/>
        <v>4.7900000000000054E-2</v>
      </c>
      <c r="BS245" s="87">
        <f t="shared" si="298"/>
        <v>4.610000000000003E-2</v>
      </c>
      <c r="BT245" s="87">
        <f t="shared" si="298"/>
        <v>4.4499999999999984E-2</v>
      </c>
      <c r="BU245" s="87">
        <f t="shared" si="298"/>
        <v>4.2399999999999993E-2</v>
      </c>
      <c r="BV245" s="87">
        <f t="shared" si="298"/>
        <v>3.7299999999999889E-2</v>
      </c>
      <c r="BW245" s="87">
        <f t="shared" si="298"/>
        <v>3.3000000000000029E-2</v>
      </c>
      <c r="BX245" s="87">
        <f t="shared" si="298"/>
        <v>3.1099999999999905E-2</v>
      </c>
      <c r="BY245" s="87">
        <f t="shared" si="298"/>
        <v>2.8900000000000037E-2</v>
      </c>
      <c r="BZ245" s="87">
        <f t="shared" si="298"/>
        <v>2.8299999999999881E-2</v>
      </c>
      <c r="CA245" s="87">
        <f t="shared" si="298"/>
        <v>3.1000000000000028E-2</v>
      </c>
      <c r="CB245" s="87">
        <f t="shared" si="298"/>
        <v>3.180000000000005E-2</v>
      </c>
      <c r="CC245" s="87">
        <f t="shared" si="298"/>
        <v>3.2999999999999918E-2</v>
      </c>
      <c r="CD245" s="87">
        <f t="shared" si="298"/>
        <v>3.5300000000000109E-2</v>
      </c>
      <c r="CE245" s="87">
        <f t="shared" si="298"/>
        <v>3.839999999999999E-2</v>
      </c>
      <c r="CF245" s="87">
        <f t="shared" si="298"/>
        <v>4.1999999999999926E-2</v>
      </c>
      <c r="CG245" s="87">
        <f t="shared" si="298"/>
        <v>4.5399999999999996E-2</v>
      </c>
      <c r="CH245" s="87">
        <f t="shared" si="298"/>
        <v>4.9700000000000077E-2</v>
      </c>
      <c r="CI245" s="87">
        <f t="shared" si="298"/>
        <v>5.4300000000000015E-2</v>
      </c>
      <c r="CJ245" s="87">
        <f t="shared" si="298"/>
        <v>5.7400000000000007E-2</v>
      </c>
      <c r="CK245" s="87">
        <f t="shared" ref="CK245:EO245" si="299">IF(ABS((1-CK244-CK243)-CK240/CK241)&gt;0.0002,"ERR",1-CK244-CK243)</f>
        <v>6.1600000000000099E-2</v>
      </c>
      <c r="CL245" s="87">
        <f t="shared" si="299"/>
        <v>6.6599999999999993E-2</v>
      </c>
      <c r="CM245" s="87">
        <f t="shared" si="299"/>
        <v>7.1099999999999941E-2</v>
      </c>
      <c r="CN245" s="87">
        <f t="shared" si="299"/>
        <v>7.5799999999999979E-2</v>
      </c>
      <c r="CO245" s="87">
        <f t="shared" si="299"/>
        <v>8.1699999999999995E-2</v>
      </c>
      <c r="CP245" s="87">
        <f t="shared" si="299"/>
        <v>8.7400000000000033E-2</v>
      </c>
      <c r="CQ245" s="87">
        <f t="shared" si="299"/>
        <v>9.3399999999999928E-2</v>
      </c>
      <c r="CR245" s="87">
        <f t="shared" si="299"/>
        <v>0.10009999999999997</v>
      </c>
      <c r="CS245" s="87">
        <f t="shared" si="299"/>
        <v>0.10520000000000007</v>
      </c>
      <c r="CT245" s="87">
        <f t="shared" si="299"/>
        <v>0.10919999999999996</v>
      </c>
      <c r="CU245" s="87">
        <f t="shared" si="299"/>
        <v>0.1127999999999999</v>
      </c>
      <c r="CV245" s="87">
        <f t="shared" si="299"/>
        <v>0.11550000000000005</v>
      </c>
      <c r="CW245" s="87">
        <f t="shared" si="299"/>
        <v>0.1179</v>
      </c>
      <c r="CX245" s="87">
        <f t="shared" si="299"/>
        <v>0.12080000000000002</v>
      </c>
      <c r="CY245" s="87">
        <f t="shared" si="299"/>
        <v>0.12269999999999992</v>
      </c>
      <c r="CZ245" s="87">
        <f t="shared" si="299"/>
        <v>0.12540000000000007</v>
      </c>
      <c r="DA245" s="87">
        <f t="shared" si="299"/>
        <v>0.12890000000000001</v>
      </c>
      <c r="DB245" s="87">
        <f t="shared" si="299"/>
        <v>0.1321</v>
      </c>
      <c r="DC245" s="87">
        <f t="shared" si="299"/>
        <v>0.13530000000000009</v>
      </c>
      <c r="DD245" s="87">
        <f t="shared" si="299"/>
        <v>0.13949999999999996</v>
      </c>
      <c r="DE245" s="87">
        <f t="shared" si="299"/>
        <v>0.14280000000000004</v>
      </c>
      <c r="DF245" s="87">
        <f t="shared" si="299"/>
        <v>0.14600000000000002</v>
      </c>
      <c r="DG245" s="87">
        <f t="shared" si="299"/>
        <v>0.1493000000000001</v>
      </c>
      <c r="DH245" s="87">
        <f t="shared" si="299"/>
        <v>0.15180000000000005</v>
      </c>
      <c r="DI245" s="87">
        <f t="shared" si="299"/>
        <v>0.15410000000000001</v>
      </c>
      <c r="DJ245" s="87">
        <f t="shared" si="299"/>
        <v>0.1573</v>
      </c>
      <c r="DK245" s="87">
        <f t="shared" si="299"/>
        <v>0.15900000000000003</v>
      </c>
      <c r="DL245" s="87">
        <f t="shared" si="299"/>
        <v>0.16180000000000005</v>
      </c>
      <c r="DM245" s="87">
        <f t="shared" si="299"/>
        <v>0.1653</v>
      </c>
      <c r="DN245" s="87">
        <f t="shared" si="299"/>
        <v>0.16830000000000001</v>
      </c>
      <c r="DO245" s="87">
        <f t="shared" si="299"/>
        <v>0.17159999999999997</v>
      </c>
      <c r="DP245" s="87">
        <f t="shared" si="299"/>
        <v>0.17600000000000005</v>
      </c>
      <c r="DQ245" s="87">
        <f t="shared" si="299"/>
        <v>0.17940000000000011</v>
      </c>
      <c r="DR245" s="87">
        <f t="shared" si="299"/>
        <v>0.18240000000000001</v>
      </c>
      <c r="DS245" s="87">
        <f t="shared" si="299"/>
        <v>0.1855</v>
      </c>
      <c r="DT245" s="87">
        <f t="shared" si="299"/>
        <v>0.18730000000000002</v>
      </c>
      <c r="DU245" s="87">
        <f t="shared" si="299"/>
        <v>0.18880000000000008</v>
      </c>
      <c r="DV245" s="87">
        <f t="shared" si="299"/>
        <v>0.1916000000000001</v>
      </c>
      <c r="DW245" s="87">
        <f t="shared" si="299"/>
        <v>0.19280000000000008</v>
      </c>
      <c r="DX245" s="87">
        <f t="shared" si="299"/>
        <v>0.19520000000000004</v>
      </c>
      <c r="DY245" s="87">
        <f t="shared" si="299"/>
        <v>0.19879999999999998</v>
      </c>
      <c r="DZ245" s="87">
        <f t="shared" si="299"/>
        <v>0.2016</v>
      </c>
      <c r="EA245" s="87">
        <f t="shared" si="299"/>
        <v>0.20450000000000002</v>
      </c>
      <c r="EB245" s="87">
        <f t="shared" si="299"/>
        <v>0.20890000000000009</v>
      </c>
      <c r="EC245" s="87">
        <f t="shared" si="299"/>
        <v>0.21189999999999998</v>
      </c>
      <c r="ED245" s="87">
        <f t="shared" si="299"/>
        <v>0.2147</v>
      </c>
      <c r="EE245" s="87">
        <f t="shared" si="299"/>
        <v>0.21749999999999997</v>
      </c>
      <c r="EF245" s="87">
        <f t="shared" si="299"/>
        <v>0.21889999999999998</v>
      </c>
      <c r="EG245" s="87">
        <f t="shared" si="299"/>
        <v>0.21999999999999997</v>
      </c>
      <c r="EH245" s="87">
        <f t="shared" si="299"/>
        <v>0.22270000000000001</v>
      </c>
      <c r="EI245" s="87">
        <f t="shared" si="299"/>
        <v>0.22450000000000003</v>
      </c>
      <c r="EJ245" s="87">
        <f t="shared" si="299"/>
        <v>0.2256999999999999</v>
      </c>
      <c r="EK245" s="87">
        <f t="shared" si="299"/>
        <v>0.22929999999999995</v>
      </c>
      <c r="EL245" s="87">
        <f t="shared" si="299"/>
        <v>0.23199999999999987</v>
      </c>
      <c r="EM245" s="87">
        <f t="shared" si="299"/>
        <v>0.23470000000000002</v>
      </c>
      <c r="EN245" s="87">
        <f t="shared" si="299"/>
        <v>0.23900000000000005</v>
      </c>
      <c r="EO245" s="87">
        <f t="shared" si="299"/>
        <v>0.24169999999999997</v>
      </c>
      <c r="EP245" s="9"/>
      <c r="EQ245" s="88">
        <f>M245</f>
        <v>0</v>
      </c>
      <c r="ER245" s="88">
        <f>Y245</f>
        <v>1.2900000000000078E-2</v>
      </c>
      <c r="ES245" s="88">
        <f>AK245</f>
        <v>2.5400000000000034E-2</v>
      </c>
      <c r="ET245" s="88">
        <f>AW245</f>
        <v>5.3799999999999959E-2</v>
      </c>
      <c r="EU245" s="88">
        <f>BI245</f>
        <v>5.9300000000000019E-2</v>
      </c>
      <c r="EV245" s="88">
        <f>BU245</f>
        <v>4.2399999999999993E-2</v>
      </c>
      <c r="EW245" s="88">
        <f>CG245</f>
        <v>4.5399999999999996E-2</v>
      </c>
      <c r="EX245" s="88">
        <f>CS245</f>
        <v>0.10520000000000007</v>
      </c>
      <c r="EY245" s="88">
        <f>DE245</f>
        <v>0.14280000000000004</v>
      </c>
      <c r="EZ245" s="88">
        <f>DQ245</f>
        <v>0.17940000000000011</v>
      </c>
      <c r="FA245" s="88">
        <f>EC245</f>
        <v>0.21189999999999998</v>
      </c>
      <c r="FB245" s="88">
        <f>EO245</f>
        <v>0.24169999999999997</v>
      </c>
    </row>
    <row r="246" spans="1:158">
      <c r="A246" s="119" t="s">
        <v>139</v>
      </c>
      <c r="Y246" s="121">
        <f t="shared" ref="Y246:BD246" si="300">SUM(Y243:Y245)</f>
        <v>1</v>
      </c>
      <c r="Z246" s="121">
        <f t="shared" si="300"/>
        <v>1</v>
      </c>
      <c r="AA246" s="121">
        <f t="shared" si="300"/>
        <v>1</v>
      </c>
      <c r="AB246" s="121">
        <f t="shared" si="300"/>
        <v>1</v>
      </c>
      <c r="AC246" s="121">
        <f t="shared" si="300"/>
        <v>1</v>
      </c>
      <c r="AD246" s="121">
        <f t="shared" si="300"/>
        <v>1</v>
      </c>
      <c r="AE246" s="121">
        <f t="shared" si="300"/>
        <v>0.99999999999999989</v>
      </c>
      <c r="AF246" s="121">
        <f t="shared" si="300"/>
        <v>0.99999999999999989</v>
      </c>
      <c r="AG246" s="121">
        <f t="shared" si="300"/>
        <v>0.99999999999999989</v>
      </c>
      <c r="AH246" s="121">
        <f t="shared" si="300"/>
        <v>1</v>
      </c>
      <c r="AI246" s="121">
        <f t="shared" si="300"/>
        <v>1</v>
      </c>
      <c r="AJ246" s="121">
        <f t="shared" si="300"/>
        <v>1</v>
      </c>
      <c r="AK246" s="121">
        <f t="shared" si="300"/>
        <v>1</v>
      </c>
      <c r="AL246" s="121">
        <f t="shared" si="300"/>
        <v>1</v>
      </c>
      <c r="AM246" s="121">
        <f t="shared" si="300"/>
        <v>1</v>
      </c>
      <c r="AN246" s="121">
        <f t="shared" si="300"/>
        <v>1</v>
      </c>
      <c r="AO246" s="121">
        <f t="shared" si="300"/>
        <v>1</v>
      </c>
      <c r="AP246" s="121">
        <f t="shared" si="300"/>
        <v>1</v>
      </c>
      <c r="AQ246" s="121">
        <f t="shared" si="300"/>
        <v>1</v>
      </c>
      <c r="AR246" s="121">
        <f t="shared" si="300"/>
        <v>1</v>
      </c>
      <c r="AS246" s="121">
        <f t="shared" si="300"/>
        <v>1</v>
      </c>
      <c r="AT246" s="121">
        <f t="shared" si="300"/>
        <v>1</v>
      </c>
      <c r="AU246" s="121">
        <f t="shared" si="300"/>
        <v>1</v>
      </c>
      <c r="AV246" s="121">
        <f t="shared" si="300"/>
        <v>1</v>
      </c>
      <c r="AW246" s="121">
        <f t="shared" si="300"/>
        <v>0.99999999999999989</v>
      </c>
      <c r="AX246" s="121">
        <f t="shared" si="300"/>
        <v>1</v>
      </c>
      <c r="AY246" s="121">
        <f t="shared" si="300"/>
        <v>1</v>
      </c>
      <c r="AZ246" s="121">
        <f t="shared" si="300"/>
        <v>1</v>
      </c>
      <c r="BA246" s="121">
        <f t="shared" si="300"/>
        <v>1</v>
      </c>
      <c r="BB246" s="121">
        <f t="shared" si="300"/>
        <v>1</v>
      </c>
      <c r="BC246" s="121">
        <f t="shared" si="300"/>
        <v>1</v>
      </c>
      <c r="BD246" s="121">
        <f t="shared" si="300"/>
        <v>1</v>
      </c>
      <c r="BE246" s="121">
        <f t="shared" ref="BE246:DP246" si="301">SUM(BE243:BE245)</f>
        <v>1</v>
      </c>
      <c r="BF246" s="121">
        <f t="shared" si="301"/>
        <v>1</v>
      </c>
      <c r="BG246" s="121">
        <f t="shared" si="301"/>
        <v>0.99999999999999989</v>
      </c>
      <c r="BH246" s="121">
        <f t="shared" si="301"/>
        <v>1</v>
      </c>
      <c r="BI246" s="121">
        <f t="shared" si="301"/>
        <v>1</v>
      </c>
      <c r="BJ246" s="121">
        <f t="shared" si="301"/>
        <v>1</v>
      </c>
      <c r="BK246" s="121">
        <f t="shared" si="301"/>
        <v>1</v>
      </c>
      <c r="BL246" s="121">
        <f t="shared" si="301"/>
        <v>1</v>
      </c>
      <c r="BM246" s="121">
        <f t="shared" si="301"/>
        <v>1</v>
      </c>
      <c r="BN246" s="121">
        <f t="shared" si="301"/>
        <v>1</v>
      </c>
      <c r="BO246" s="121">
        <f t="shared" si="301"/>
        <v>1</v>
      </c>
      <c r="BP246" s="121">
        <f t="shared" si="301"/>
        <v>1</v>
      </c>
      <c r="BQ246" s="121">
        <f t="shared" si="301"/>
        <v>1</v>
      </c>
      <c r="BR246" s="121">
        <f t="shared" si="301"/>
        <v>1</v>
      </c>
      <c r="BS246" s="121">
        <f t="shared" si="301"/>
        <v>1</v>
      </c>
      <c r="BT246" s="121">
        <f t="shared" si="301"/>
        <v>1</v>
      </c>
      <c r="BU246" s="121">
        <f t="shared" si="301"/>
        <v>1</v>
      </c>
      <c r="BV246" s="121">
        <f t="shared" si="301"/>
        <v>1</v>
      </c>
      <c r="BW246" s="121">
        <f t="shared" si="301"/>
        <v>1</v>
      </c>
      <c r="BX246" s="121">
        <f t="shared" si="301"/>
        <v>1</v>
      </c>
      <c r="BY246" s="121">
        <f t="shared" si="301"/>
        <v>1</v>
      </c>
      <c r="BZ246" s="121">
        <f t="shared" si="301"/>
        <v>0.99999999999999989</v>
      </c>
      <c r="CA246" s="121">
        <f t="shared" si="301"/>
        <v>1</v>
      </c>
      <c r="CB246" s="121">
        <f t="shared" si="301"/>
        <v>1</v>
      </c>
      <c r="CC246" s="121">
        <f t="shared" si="301"/>
        <v>1</v>
      </c>
      <c r="CD246" s="121">
        <f t="shared" si="301"/>
        <v>1</v>
      </c>
      <c r="CE246" s="121">
        <f t="shared" si="301"/>
        <v>1</v>
      </c>
      <c r="CF246" s="121">
        <f t="shared" si="301"/>
        <v>1</v>
      </c>
      <c r="CG246" s="121">
        <f t="shared" si="301"/>
        <v>0.99999999999999989</v>
      </c>
      <c r="CH246" s="121">
        <f t="shared" si="301"/>
        <v>1</v>
      </c>
      <c r="CI246" s="121">
        <f t="shared" si="301"/>
        <v>1</v>
      </c>
      <c r="CJ246" s="121">
        <f t="shared" si="301"/>
        <v>1</v>
      </c>
      <c r="CK246" s="121">
        <f t="shared" si="301"/>
        <v>1</v>
      </c>
      <c r="CL246" s="121">
        <f t="shared" si="301"/>
        <v>1</v>
      </c>
      <c r="CM246" s="121">
        <f t="shared" si="301"/>
        <v>1</v>
      </c>
      <c r="CN246" s="121">
        <f t="shared" si="301"/>
        <v>0.99999999999999989</v>
      </c>
      <c r="CO246" s="121">
        <f t="shared" si="301"/>
        <v>1</v>
      </c>
      <c r="CP246" s="121">
        <f t="shared" si="301"/>
        <v>1</v>
      </c>
      <c r="CQ246" s="121">
        <f t="shared" si="301"/>
        <v>1</v>
      </c>
      <c r="CR246" s="121">
        <f t="shared" si="301"/>
        <v>0.99999999999999989</v>
      </c>
      <c r="CS246" s="121">
        <f t="shared" si="301"/>
        <v>1</v>
      </c>
      <c r="CT246" s="121">
        <f t="shared" si="301"/>
        <v>1</v>
      </c>
      <c r="CU246" s="121">
        <f t="shared" si="301"/>
        <v>0.99999999999999989</v>
      </c>
      <c r="CV246" s="121">
        <f t="shared" si="301"/>
        <v>1</v>
      </c>
      <c r="CW246" s="121">
        <f t="shared" si="301"/>
        <v>1</v>
      </c>
      <c r="CX246" s="121">
        <f t="shared" si="301"/>
        <v>1</v>
      </c>
      <c r="CY246" s="121">
        <f t="shared" si="301"/>
        <v>0.99999999999999989</v>
      </c>
      <c r="CZ246" s="121">
        <f t="shared" si="301"/>
        <v>1</v>
      </c>
      <c r="DA246" s="121">
        <f t="shared" si="301"/>
        <v>1</v>
      </c>
      <c r="DB246" s="121">
        <f t="shared" si="301"/>
        <v>1</v>
      </c>
      <c r="DC246" s="121">
        <f t="shared" si="301"/>
        <v>1</v>
      </c>
      <c r="DD246" s="121">
        <f t="shared" si="301"/>
        <v>1</v>
      </c>
      <c r="DE246" s="121">
        <f t="shared" si="301"/>
        <v>1</v>
      </c>
      <c r="DF246" s="121">
        <f t="shared" si="301"/>
        <v>1</v>
      </c>
      <c r="DG246" s="121">
        <f t="shared" si="301"/>
        <v>1</v>
      </c>
      <c r="DH246" s="121">
        <f t="shared" si="301"/>
        <v>1</v>
      </c>
      <c r="DI246" s="121">
        <f t="shared" si="301"/>
        <v>1</v>
      </c>
      <c r="DJ246" s="121">
        <f t="shared" si="301"/>
        <v>1</v>
      </c>
      <c r="DK246" s="121">
        <f t="shared" si="301"/>
        <v>1</v>
      </c>
      <c r="DL246" s="121">
        <f t="shared" si="301"/>
        <v>1</v>
      </c>
      <c r="DM246" s="121">
        <f t="shared" si="301"/>
        <v>1</v>
      </c>
      <c r="DN246" s="121">
        <f t="shared" si="301"/>
        <v>1</v>
      </c>
      <c r="DO246" s="121">
        <f t="shared" si="301"/>
        <v>1</v>
      </c>
      <c r="DP246" s="121">
        <f t="shared" si="301"/>
        <v>1</v>
      </c>
      <c r="DQ246" s="121">
        <f t="shared" ref="DQ246:EO246" si="302">SUM(DQ243:DQ245)</f>
        <v>1</v>
      </c>
      <c r="DR246" s="121">
        <f t="shared" si="302"/>
        <v>1</v>
      </c>
      <c r="DS246" s="121">
        <f t="shared" si="302"/>
        <v>1</v>
      </c>
      <c r="DT246" s="121">
        <f t="shared" si="302"/>
        <v>1</v>
      </c>
      <c r="DU246" s="121">
        <f t="shared" si="302"/>
        <v>1</v>
      </c>
      <c r="DV246" s="121">
        <f t="shared" si="302"/>
        <v>1</v>
      </c>
      <c r="DW246" s="121">
        <f t="shared" si="302"/>
        <v>1</v>
      </c>
      <c r="DX246" s="121">
        <f t="shared" si="302"/>
        <v>1</v>
      </c>
      <c r="DY246" s="121">
        <f t="shared" si="302"/>
        <v>0.99999999999999989</v>
      </c>
      <c r="DZ246" s="121">
        <f t="shared" si="302"/>
        <v>1</v>
      </c>
      <c r="EA246" s="121">
        <f t="shared" si="302"/>
        <v>1</v>
      </c>
      <c r="EB246" s="121">
        <f t="shared" si="302"/>
        <v>1</v>
      </c>
      <c r="EC246" s="121">
        <f t="shared" si="302"/>
        <v>1</v>
      </c>
      <c r="ED246" s="121">
        <f t="shared" si="302"/>
        <v>1</v>
      </c>
      <c r="EE246" s="121">
        <f t="shared" si="302"/>
        <v>1</v>
      </c>
      <c r="EF246" s="121">
        <f t="shared" si="302"/>
        <v>0.99999999999999989</v>
      </c>
      <c r="EG246" s="121">
        <f t="shared" si="302"/>
        <v>1</v>
      </c>
      <c r="EH246" s="121">
        <f t="shared" si="302"/>
        <v>0.99999999999999989</v>
      </c>
      <c r="EI246" s="121">
        <f t="shared" si="302"/>
        <v>1</v>
      </c>
      <c r="EJ246" s="121">
        <f t="shared" si="302"/>
        <v>0.99999999999999989</v>
      </c>
      <c r="EK246" s="121">
        <f t="shared" si="302"/>
        <v>1</v>
      </c>
      <c r="EL246" s="121">
        <f t="shared" si="302"/>
        <v>0.99999999999999989</v>
      </c>
      <c r="EM246" s="121">
        <f t="shared" si="302"/>
        <v>1</v>
      </c>
      <c r="EN246" s="121">
        <f t="shared" si="302"/>
        <v>1</v>
      </c>
      <c r="EO246" s="121">
        <f t="shared" si="302"/>
        <v>1</v>
      </c>
      <c r="EP246" s="9"/>
      <c r="EQ246" s="122">
        <f>M246</f>
        <v>0</v>
      </c>
      <c r="ER246" s="122">
        <f>Y246</f>
        <v>1</v>
      </c>
      <c r="ES246" s="122">
        <f>AK246</f>
        <v>1</v>
      </c>
      <c r="ET246" s="122">
        <f>AW246</f>
        <v>0.99999999999999989</v>
      </c>
      <c r="EU246" s="122">
        <f>BI246</f>
        <v>1</v>
      </c>
      <c r="EV246" s="122">
        <f>BU246</f>
        <v>1</v>
      </c>
      <c r="EW246" s="122">
        <f>CG246</f>
        <v>0.99999999999999989</v>
      </c>
      <c r="EX246" s="122">
        <f>CS246</f>
        <v>1</v>
      </c>
      <c r="EY246" s="122">
        <f>DE246</f>
        <v>1</v>
      </c>
      <c r="EZ246" s="122">
        <f>DQ246</f>
        <v>1</v>
      </c>
      <c r="FA246" s="122">
        <f>EC246</f>
        <v>1</v>
      </c>
      <c r="FB246" s="122">
        <f>EO246</f>
        <v>1</v>
      </c>
    </row>
    <row r="247" spans="1:158">
      <c r="A247" s="126" t="s">
        <v>144</v>
      </c>
      <c r="Y247" s="127">
        <f>+Y244+Y245</f>
        <v>0.50550000000000006</v>
      </c>
      <c r="Z247" s="127">
        <f t="shared" ref="Z247:CK247" si="303">+Z244+Z245</f>
        <v>0.50419999999999998</v>
      </c>
      <c r="AA247" s="127">
        <f t="shared" si="303"/>
        <v>0.503</v>
      </c>
      <c r="AB247" s="127">
        <f t="shared" si="303"/>
        <v>0.49670000000000009</v>
      </c>
      <c r="AC247" s="127">
        <f t="shared" si="303"/>
        <v>0.49030000000000001</v>
      </c>
      <c r="AD247" s="127">
        <f t="shared" si="303"/>
        <v>0.49</v>
      </c>
      <c r="AE247" s="127">
        <f t="shared" si="303"/>
        <v>0.48679999999999995</v>
      </c>
      <c r="AF247" s="127">
        <f t="shared" si="303"/>
        <v>0.48489999999999994</v>
      </c>
      <c r="AG247" s="127">
        <f t="shared" si="303"/>
        <v>0.44839999999999997</v>
      </c>
      <c r="AH247" s="127">
        <f t="shared" si="303"/>
        <v>0.49840000000000001</v>
      </c>
      <c r="AI247" s="127">
        <f t="shared" si="303"/>
        <v>0.498</v>
      </c>
      <c r="AJ247" s="127">
        <f t="shared" si="303"/>
        <v>0.50259999999999994</v>
      </c>
      <c r="AK247" s="127">
        <f t="shared" si="303"/>
        <v>0.50760000000000005</v>
      </c>
      <c r="AL247" s="127">
        <f t="shared" si="303"/>
        <v>0.50580000000000003</v>
      </c>
      <c r="AM247" s="127">
        <f t="shared" si="303"/>
        <v>0.50940000000000007</v>
      </c>
      <c r="AN247" s="127">
        <f t="shared" si="303"/>
        <v>0.50869999999999993</v>
      </c>
      <c r="AO247" s="127">
        <f t="shared" si="303"/>
        <v>0.50460000000000005</v>
      </c>
      <c r="AP247" s="127">
        <f t="shared" si="303"/>
        <v>0.50449999999999995</v>
      </c>
      <c r="AQ247" s="127">
        <f t="shared" si="303"/>
        <v>0.50249999999999995</v>
      </c>
      <c r="AR247" s="127">
        <f t="shared" si="303"/>
        <v>0.50219999999999998</v>
      </c>
      <c r="AS247" s="127">
        <f t="shared" si="303"/>
        <v>0.50609999999999999</v>
      </c>
      <c r="AT247" s="127">
        <f t="shared" si="303"/>
        <v>0.50369999999999993</v>
      </c>
      <c r="AU247" s="127">
        <f t="shared" si="303"/>
        <v>0.50440000000000007</v>
      </c>
      <c r="AV247" s="127">
        <f t="shared" si="303"/>
        <v>0.48180000000000006</v>
      </c>
      <c r="AW247" s="127">
        <f t="shared" si="303"/>
        <v>0.48269999999999996</v>
      </c>
      <c r="AX247" s="127">
        <f t="shared" si="303"/>
        <v>0.4854</v>
      </c>
      <c r="AY247" s="127">
        <f t="shared" si="303"/>
        <v>0.48999999999999994</v>
      </c>
      <c r="AZ247" s="127">
        <f t="shared" si="303"/>
        <v>0.48680000000000001</v>
      </c>
      <c r="BA247" s="127">
        <f t="shared" si="303"/>
        <v>0.53010000000000002</v>
      </c>
      <c r="BB247" s="127">
        <f t="shared" si="303"/>
        <v>0.53</v>
      </c>
      <c r="BC247" s="127">
        <f t="shared" si="303"/>
        <v>0.52610000000000001</v>
      </c>
      <c r="BD247" s="127">
        <f t="shared" si="303"/>
        <v>0.52469999999999994</v>
      </c>
      <c r="BE247" s="127">
        <f t="shared" si="303"/>
        <v>0.52229999999999999</v>
      </c>
      <c r="BF247" s="127">
        <f t="shared" si="303"/>
        <v>0.5202</v>
      </c>
      <c r="BG247" s="127">
        <f t="shared" si="303"/>
        <v>0.51709999999999989</v>
      </c>
      <c r="BH247" s="127">
        <f t="shared" si="303"/>
        <v>0.51870000000000005</v>
      </c>
      <c r="BI247" s="127">
        <f t="shared" si="303"/>
        <v>0.51800000000000002</v>
      </c>
      <c r="BJ247" s="127">
        <f t="shared" si="303"/>
        <v>0.51670000000000005</v>
      </c>
      <c r="BK247" s="127">
        <f t="shared" si="303"/>
        <v>0.51540000000000008</v>
      </c>
      <c r="BL247" s="127">
        <f t="shared" si="303"/>
        <v>0.50849999999999995</v>
      </c>
      <c r="BM247" s="127">
        <f t="shared" si="303"/>
        <v>0.50550000000000006</v>
      </c>
      <c r="BN247" s="127">
        <f t="shared" si="303"/>
        <v>0.47169999999999995</v>
      </c>
      <c r="BO247" s="127">
        <f t="shared" si="303"/>
        <v>0.46789999999999998</v>
      </c>
      <c r="BP247" s="127">
        <f t="shared" si="303"/>
        <v>0.46650000000000003</v>
      </c>
      <c r="BQ247" s="127">
        <f t="shared" si="303"/>
        <v>0.46930000000000011</v>
      </c>
      <c r="BR247" s="127">
        <f t="shared" si="303"/>
        <v>0.46750000000000003</v>
      </c>
      <c r="BS247" s="127">
        <f t="shared" si="303"/>
        <v>0.46640000000000004</v>
      </c>
      <c r="BT247" s="127">
        <f t="shared" si="303"/>
        <v>0.46909999999999996</v>
      </c>
      <c r="BU247" s="127">
        <f t="shared" si="303"/>
        <v>0.46679999999999999</v>
      </c>
      <c r="BV247" s="127">
        <f t="shared" si="303"/>
        <v>0.46419999999999989</v>
      </c>
      <c r="BW247" s="127">
        <f t="shared" si="303"/>
        <v>0.46330000000000005</v>
      </c>
      <c r="BX247" s="127">
        <f t="shared" si="303"/>
        <v>0.4620999999999999</v>
      </c>
      <c r="BY247" s="127">
        <f t="shared" si="303"/>
        <v>0.46160000000000001</v>
      </c>
      <c r="BZ247" s="127">
        <f t="shared" si="303"/>
        <v>0.45699999999999991</v>
      </c>
      <c r="CA247" s="127">
        <f t="shared" si="303"/>
        <v>0.45620000000000005</v>
      </c>
      <c r="CB247" s="127">
        <f t="shared" si="303"/>
        <v>0.45320000000000005</v>
      </c>
      <c r="CC247" s="127">
        <f t="shared" si="303"/>
        <v>0.45389999999999991</v>
      </c>
      <c r="CD247" s="127">
        <f t="shared" si="303"/>
        <v>0.45130000000000009</v>
      </c>
      <c r="CE247" s="127">
        <f t="shared" si="303"/>
        <v>0.45319999999999999</v>
      </c>
      <c r="CF247" s="127">
        <f t="shared" si="303"/>
        <v>0.45709999999999995</v>
      </c>
      <c r="CG247" s="127">
        <f t="shared" si="303"/>
        <v>0.45839999999999997</v>
      </c>
      <c r="CH247" s="127">
        <f t="shared" si="303"/>
        <v>0.45970000000000005</v>
      </c>
      <c r="CI247" s="127">
        <f t="shared" si="303"/>
        <v>0.46060000000000001</v>
      </c>
      <c r="CJ247" s="127">
        <f t="shared" si="303"/>
        <v>0.45890000000000003</v>
      </c>
      <c r="CK247" s="127">
        <f t="shared" si="303"/>
        <v>0.45750000000000007</v>
      </c>
      <c r="CL247" s="127">
        <f t="shared" ref="CL247:EO247" si="304">+CL244+CL245</f>
        <v>0.45939999999999998</v>
      </c>
      <c r="CM247" s="127">
        <f t="shared" si="304"/>
        <v>0.45949999999999996</v>
      </c>
      <c r="CN247" s="127">
        <f t="shared" si="304"/>
        <v>0.45829999999999999</v>
      </c>
      <c r="CO247" s="127">
        <f t="shared" si="304"/>
        <v>0.46260000000000001</v>
      </c>
      <c r="CP247" s="127">
        <f t="shared" si="304"/>
        <v>0.46510000000000001</v>
      </c>
      <c r="CQ247" s="127">
        <f t="shared" si="304"/>
        <v>0.46819999999999995</v>
      </c>
      <c r="CR247" s="127">
        <f t="shared" si="304"/>
        <v>0.47439999999999999</v>
      </c>
      <c r="CS247" s="127">
        <f t="shared" si="304"/>
        <v>0.47690000000000005</v>
      </c>
      <c r="CT247" s="127">
        <f t="shared" si="304"/>
        <v>0.47809999999999997</v>
      </c>
      <c r="CU247" s="127">
        <f t="shared" si="304"/>
        <v>0.47899999999999993</v>
      </c>
      <c r="CV247" s="127">
        <f t="shared" si="304"/>
        <v>0.47740000000000005</v>
      </c>
      <c r="CW247" s="127">
        <f t="shared" si="304"/>
        <v>0.47520000000000001</v>
      </c>
      <c r="CX247" s="127">
        <f t="shared" si="304"/>
        <v>0.47600000000000003</v>
      </c>
      <c r="CY247" s="127">
        <f t="shared" si="304"/>
        <v>0.47279999999999994</v>
      </c>
      <c r="CZ247" s="127">
        <f t="shared" si="304"/>
        <v>0.47280000000000005</v>
      </c>
      <c r="DA247" s="127">
        <f t="shared" si="304"/>
        <v>0.4758</v>
      </c>
      <c r="DB247" s="127">
        <f t="shared" si="304"/>
        <v>0.47699999999999998</v>
      </c>
      <c r="DC247" s="127">
        <f t="shared" si="304"/>
        <v>0.47850000000000009</v>
      </c>
      <c r="DD247" s="127">
        <f t="shared" si="304"/>
        <v>0.48319999999999996</v>
      </c>
      <c r="DE247" s="127">
        <f t="shared" si="304"/>
        <v>0.48470000000000002</v>
      </c>
      <c r="DF247" s="127">
        <f t="shared" si="304"/>
        <v>0.48550000000000004</v>
      </c>
      <c r="DG247" s="127">
        <f t="shared" si="304"/>
        <v>0.48640000000000011</v>
      </c>
      <c r="DH247" s="127">
        <f t="shared" si="304"/>
        <v>0.48470000000000002</v>
      </c>
      <c r="DI247" s="127">
        <f t="shared" si="304"/>
        <v>0.48250000000000004</v>
      </c>
      <c r="DJ247" s="127">
        <f t="shared" si="304"/>
        <v>0.48349999999999999</v>
      </c>
      <c r="DK247" s="127">
        <f t="shared" si="304"/>
        <v>0.48040000000000005</v>
      </c>
      <c r="DL247" s="127">
        <f t="shared" si="304"/>
        <v>0.48050000000000004</v>
      </c>
      <c r="DM247" s="127">
        <f t="shared" si="304"/>
        <v>0.48349999999999999</v>
      </c>
      <c r="DN247" s="127">
        <f t="shared" si="304"/>
        <v>0.48460000000000003</v>
      </c>
      <c r="DO247" s="127">
        <f t="shared" si="304"/>
        <v>0.48619999999999997</v>
      </c>
      <c r="DP247" s="127">
        <f t="shared" si="304"/>
        <v>0.49100000000000005</v>
      </c>
      <c r="DQ247" s="127">
        <f t="shared" si="304"/>
        <v>0.49260000000000009</v>
      </c>
      <c r="DR247" s="127">
        <f t="shared" si="304"/>
        <v>0.49340000000000001</v>
      </c>
      <c r="DS247" s="127">
        <f t="shared" si="304"/>
        <v>0.49440000000000001</v>
      </c>
      <c r="DT247" s="127">
        <f t="shared" si="304"/>
        <v>0.4924</v>
      </c>
      <c r="DU247" s="127">
        <f t="shared" si="304"/>
        <v>0.48990000000000006</v>
      </c>
      <c r="DV247" s="127">
        <f t="shared" si="304"/>
        <v>0.49060000000000009</v>
      </c>
      <c r="DW247" s="127">
        <f t="shared" si="304"/>
        <v>0.4875000000000001</v>
      </c>
      <c r="DX247" s="127">
        <f t="shared" si="304"/>
        <v>0.48750000000000004</v>
      </c>
      <c r="DY247" s="127">
        <f t="shared" si="304"/>
        <v>0.49049999999999999</v>
      </c>
      <c r="DZ247" s="127">
        <f t="shared" si="304"/>
        <v>0.49159999999999998</v>
      </c>
      <c r="EA247" s="127">
        <f t="shared" si="304"/>
        <v>0.49299999999999999</v>
      </c>
      <c r="EB247" s="127">
        <f t="shared" si="304"/>
        <v>0.49780000000000008</v>
      </c>
      <c r="EC247" s="127">
        <f t="shared" si="304"/>
        <v>0.49919999999999998</v>
      </c>
      <c r="ED247" s="127">
        <f t="shared" si="304"/>
        <v>0.49990000000000001</v>
      </c>
      <c r="EE247" s="127">
        <f t="shared" si="304"/>
        <v>0.50069999999999992</v>
      </c>
      <c r="EF247" s="127">
        <f t="shared" si="304"/>
        <v>0.49859999999999999</v>
      </c>
      <c r="EG247" s="127">
        <f t="shared" si="304"/>
        <v>0.49589999999999995</v>
      </c>
      <c r="EH247" s="127">
        <f t="shared" si="304"/>
        <v>0.49659999999999999</v>
      </c>
      <c r="EI247" s="127">
        <f t="shared" si="304"/>
        <v>0.49550000000000005</v>
      </c>
      <c r="EJ247" s="127">
        <f t="shared" si="304"/>
        <v>0.49339999999999989</v>
      </c>
      <c r="EK247" s="127">
        <f t="shared" si="304"/>
        <v>0.49639999999999995</v>
      </c>
      <c r="EL247" s="127">
        <f t="shared" si="304"/>
        <v>0.4973999999999999</v>
      </c>
      <c r="EM247" s="127">
        <f t="shared" si="304"/>
        <v>0.49880000000000002</v>
      </c>
      <c r="EN247" s="127">
        <f t="shared" si="304"/>
        <v>0.50340000000000007</v>
      </c>
      <c r="EO247" s="127">
        <f t="shared" si="304"/>
        <v>0.50469999999999993</v>
      </c>
      <c r="EP247" s="9"/>
      <c r="EQ247" s="9"/>
      <c r="ER247" s="9"/>
      <c r="EU247" s="101"/>
    </row>
    <row r="248" spans="1:158"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U248" s="101"/>
    </row>
    <row r="249" spans="1:158">
      <c r="A249" s="94" t="s">
        <v>145</v>
      </c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U249" s="101"/>
    </row>
    <row r="250" spans="1:158">
      <c r="A250" s="118" t="s">
        <v>134</v>
      </c>
      <c r="Y250" s="36">
        <f t="shared" ref="Y250:CJ250" si="305">AVERAGE(M217:Y217)</f>
        <v>2257752.6458992306</v>
      </c>
      <c r="Z250" s="36">
        <f t="shared" si="305"/>
        <v>2259103.1597953844</v>
      </c>
      <c r="AA250" s="36">
        <f>AVERAGE(O217:AA217)</f>
        <v>2260296.2640392305</v>
      </c>
      <c r="AB250" s="36">
        <f t="shared" si="305"/>
        <v>2266328.0324176927</v>
      </c>
      <c r="AC250" s="36">
        <f t="shared" si="305"/>
        <v>2272672.6198999998</v>
      </c>
      <c r="AD250" s="36">
        <f t="shared" si="305"/>
        <v>2275364.0365223074</v>
      </c>
      <c r="AE250" s="36">
        <f t="shared" si="305"/>
        <v>2279674.339740769</v>
      </c>
      <c r="AF250" s="36">
        <f t="shared" si="305"/>
        <v>2282907.4578761533</v>
      </c>
      <c r="AG250" s="36">
        <f t="shared" si="305"/>
        <v>2282986.6255284613</v>
      </c>
      <c r="AH250" s="36">
        <f t="shared" si="305"/>
        <v>2284213.035831538</v>
      </c>
      <c r="AI250" s="36">
        <f t="shared" si="305"/>
        <v>2286162.7783369226</v>
      </c>
      <c r="AJ250" s="36">
        <f t="shared" si="305"/>
        <v>2292320.9886907693</v>
      </c>
      <c r="AK250" s="36">
        <f t="shared" si="305"/>
        <v>2297954.9167276924</v>
      </c>
      <c r="AL250" s="36">
        <f t="shared" si="305"/>
        <v>2305570.8081192304</v>
      </c>
      <c r="AM250" s="36">
        <f t="shared" si="305"/>
        <v>2310073.3930123076</v>
      </c>
      <c r="AN250" s="36">
        <f t="shared" si="305"/>
        <v>2314476.62537</v>
      </c>
      <c r="AO250" s="36">
        <f t="shared" si="305"/>
        <v>2317497.4460015381</v>
      </c>
      <c r="AP250" s="36">
        <f t="shared" si="305"/>
        <v>2316604.3847007691</v>
      </c>
      <c r="AQ250" s="36">
        <f t="shared" si="305"/>
        <v>2317844.5611330769</v>
      </c>
      <c r="AR250" s="36">
        <f t="shared" si="305"/>
        <v>2317839.6533992309</v>
      </c>
      <c r="AS250" s="36">
        <f t="shared" si="305"/>
        <v>2313890.7909592311</v>
      </c>
      <c r="AT250" s="36">
        <f t="shared" si="305"/>
        <v>2314286.4590900005</v>
      </c>
      <c r="AU250" s="36">
        <f t="shared" si="305"/>
        <v>2316666.455344616</v>
      </c>
      <c r="AV250" s="36">
        <f t="shared" si="305"/>
        <v>2316352.2957838466</v>
      </c>
      <c r="AW250" s="36">
        <f t="shared" si="305"/>
        <v>2321272.9744023085</v>
      </c>
      <c r="AX250" s="36">
        <f t="shared" si="305"/>
        <v>2330030.0165692312</v>
      </c>
      <c r="AY250" s="36">
        <f t="shared" si="305"/>
        <v>2336351.1574438466</v>
      </c>
      <c r="AZ250" s="36">
        <f t="shared" si="305"/>
        <v>2349516.7865307699</v>
      </c>
      <c r="BA250" s="36">
        <f t="shared" si="305"/>
        <v>2366980.0898407693</v>
      </c>
      <c r="BB250" s="36">
        <f t="shared" si="305"/>
        <v>2381215.0988630773</v>
      </c>
      <c r="BC250" s="36">
        <f t="shared" si="305"/>
        <v>2397716.913189231</v>
      </c>
      <c r="BD250" s="36">
        <f t="shared" si="305"/>
        <v>2412300.7903161542</v>
      </c>
      <c r="BE250" s="36">
        <f t="shared" si="305"/>
        <v>2427065.5510207694</v>
      </c>
      <c r="BF250" s="36">
        <f t="shared" si="305"/>
        <v>2446442.9260769235</v>
      </c>
      <c r="BG250" s="36">
        <f t="shared" si="305"/>
        <v>2465728.8036092315</v>
      </c>
      <c r="BH250" s="36">
        <f t="shared" si="305"/>
        <v>2482871.8687523077</v>
      </c>
      <c r="BI250" s="36">
        <f t="shared" si="305"/>
        <v>2501750.0277569229</v>
      </c>
      <c r="BJ250" s="36">
        <f t="shared" si="305"/>
        <v>2519493.9955023075</v>
      </c>
      <c r="BK250" s="36">
        <f t="shared" si="305"/>
        <v>2537061.8580569229</v>
      </c>
      <c r="BL250" s="36">
        <f t="shared" si="305"/>
        <v>2560276.0693115378</v>
      </c>
      <c r="BM250" s="36">
        <f t="shared" si="305"/>
        <v>2581375.886717692</v>
      </c>
      <c r="BN250" s="36">
        <f t="shared" si="305"/>
        <v>2627722.8239330766</v>
      </c>
      <c r="BO250" s="36">
        <f t="shared" si="305"/>
        <v>2675844.4655046156</v>
      </c>
      <c r="BP250" s="36">
        <f t="shared" si="305"/>
        <v>2721684.7261830769</v>
      </c>
      <c r="BQ250" s="36">
        <f t="shared" si="305"/>
        <v>2764122.1923107686</v>
      </c>
      <c r="BR250" s="36">
        <f t="shared" si="305"/>
        <v>2806493.5741230766</v>
      </c>
      <c r="BS250" s="36">
        <f t="shared" si="305"/>
        <v>2847798.2358730766</v>
      </c>
      <c r="BT250" s="36">
        <f t="shared" si="305"/>
        <v>2883586.0552946152</v>
      </c>
      <c r="BU250" s="36">
        <f t="shared" si="305"/>
        <v>2921786.6576253846</v>
      </c>
      <c r="BV250" s="36">
        <f t="shared" si="305"/>
        <v>2960306.2137584616</v>
      </c>
      <c r="BW250" s="36">
        <f t="shared" si="305"/>
        <v>2996654.3900130773</v>
      </c>
      <c r="BX250" s="36">
        <f t="shared" si="305"/>
        <v>3032521.9856053847</v>
      </c>
      <c r="BY250" s="36">
        <f t="shared" si="305"/>
        <v>3062756.4752776921</v>
      </c>
      <c r="BZ250" s="36">
        <f t="shared" si="305"/>
        <v>3094398.9967769231</v>
      </c>
      <c r="CA250" s="36">
        <f t="shared" si="305"/>
        <v>3097660.4763261536</v>
      </c>
      <c r="CB250" s="36">
        <f t="shared" si="305"/>
        <v>3102370.1092438465</v>
      </c>
      <c r="CC250" s="36">
        <f t="shared" si="305"/>
        <v>3105901.8768946151</v>
      </c>
      <c r="CD250" s="36">
        <f t="shared" si="305"/>
        <v>3116383.8633469236</v>
      </c>
      <c r="CE250" s="36">
        <f t="shared" si="305"/>
        <v>3125618.1762992311</v>
      </c>
      <c r="CF250" s="36">
        <f t="shared" si="305"/>
        <v>3132773.0361461542</v>
      </c>
      <c r="CG250" s="36">
        <f t="shared" si="305"/>
        <v>3144194.6478896239</v>
      </c>
      <c r="CH250" s="36">
        <f t="shared" si="305"/>
        <v>3155689.8455000925</v>
      </c>
      <c r="CI250" s="36">
        <f t="shared" si="305"/>
        <v>3169463.6579981344</v>
      </c>
      <c r="CJ250" s="36">
        <f t="shared" si="305"/>
        <v>3188456.9674884677</v>
      </c>
      <c r="CK250" s="36">
        <f t="shared" ref="CK250:EO250" si="306">AVERAGE(BY217:CK217)</f>
        <v>3211635.9095473494</v>
      </c>
      <c r="CL250" s="36">
        <f t="shared" si="306"/>
        <v>3236641.9515410024</v>
      </c>
      <c r="CM250" s="36">
        <f t="shared" si="306"/>
        <v>3260344.8526813877</v>
      </c>
      <c r="CN250" s="36">
        <f t="shared" si="306"/>
        <v>3286320.390628757</v>
      </c>
      <c r="CO250" s="36">
        <f t="shared" si="306"/>
        <v>3307777.818924759</v>
      </c>
      <c r="CP250" s="36">
        <f t="shared" si="306"/>
        <v>3330254.0423880764</v>
      </c>
      <c r="CQ250" s="36">
        <f t="shared" si="306"/>
        <v>3349200.6690343292</v>
      </c>
      <c r="CR250" s="36">
        <f t="shared" si="306"/>
        <v>3365463.606326242</v>
      </c>
      <c r="CS250" s="36">
        <f t="shared" si="306"/>
        <v>3384330.5455973875</v>
      </c>
      <c r="CT250" s="36">
        <f t="shared" si="306"/>
        <v>3403941.6868306175</v>
      </c>
      <c r="CU250" s="36">
        <f t="shared" si="306"/>
        <v>3423782.0021702223</v>
      </c>
      <c r="CV250" s="36">
        <f t="shared" si="306"/>
        <v>3445817.8638433907</v>
      </c>
      <c r="CW250" s="36">
        <f t="shared" si="306"/>
        <v>3468721.2359070722</v>
      </c>
      <c r="CX250" s="36">
        <f t="shared" si="306"/>
        <v>3488497.3398319623</v>
      </c>
      <c r="CY250" s="36">
        <f t="shared" si="306"/>
        <v>3512999.273826018</v>
      </c>
      <c r="CZ250" s="36">
        <f t="shared" si="306"/>
        <v>3536727.5979603161</v>
      </c>
      <c r="DA250" s="36">
        <f t="shared" si="306"/>
        <v>3554716.6367216702</v>
      </c>
      <c r="DB250" s="36">
        <f t="shared" si="306"/>
        <v>3574707.2818567012</v>
      </c>
      <c r="DC250" s="36">
        <f t="shared" si="306"/>
        <v>3594318.7308631884</v>
      </c>
      <c r="DD250" s="36">
        <f t="shared" si="306"/>
        <v>3610355.1295379782</v>
      </c>
      <c r="DE250" s="36">
        <f t="shared" si="306"/>
        <v>3629902.2572871465</v>
      </c>
      <c r="DF250" s="36">
        <f t="shared" si="306"/>
        <v>3650325.6421735315</v>
      </c>
      <c r="DG250" s="36">
        <f t="shared" si="306"/>
        <v>3670895.7361706924</v>
      </c>
      <c r="DH250" s="36">
        <f t="shared" si="306"/>
        <v>3694601.8465630808</v>
      </c>
      <c r="DI250" s="36">
        <f t="shared" si="306"/>
        <v>3719479.3108491753</v>
      </c>
      <c r="DJ250" s="36">
        <f t="shared" si="306"/>
        <v>3741189.6331473016</v>
      </c>
      <c r="DK250" s="36">
        <f t="shared" si="306"/>
        <v>3768024.1388122914</v>
      </c>
      <c r="DL250" s="36">
        <f t="shared" si="306"/>
        <v>3791502.9946020893</v>
      </c>
      <c r="DM250" s="36">
        <f t="shared" si="306"/>
        <v>3811578.0864671823</v>
      </c>
      <c r="DN250" s="36">
        <f t="shared" si="306"/>
        <v>3833990.508712796</v>
      </c>
      <c r="DO250" s="36">
        <f t="shared" si="306"/>
        <v>3856022.6818336649</v>
      </c>
      <c r="DP250" s="36">
        <f t="shared" si="306"/>
        <v>3874196.3399860854</v>
      </c>
      <c r="DQ250" s="36">
        <f t="shared" si="306"/>
        <v>3896204.4997532191</v>
      </c>
      <c r="DR250" s="36">
        <f t="shared" si="306"/>
        <v>3919191.1171758822</v>
      </c>
      <c r="DS250" s="36">
        <f t="shared" si="306"/>
        <v>3942162.9543340686</v>
      </c>
      <c r="DT250" s="36">
        <f t="shared" si="306"/>
        <v>3968719.723478057</v>
      </c>
      <c r="DU250" s="36">
        <f t="shared" si="306"/>
        <v>3996444.7776273931</v>
      </c>
      <c r="DV250" s="36">
        <f t="shared" si="306"/>
        <v>4020621.2699573659</v>
      </c>
      <c r="DW250" s="36">
        <f t="shared" si="306"/>
        <v>4050043.0618457887</v>
      </c>
      <c r="DX250" s="36">
        <f t="shared" si="306"/>
        <v>4075879.1666828371</v>
      </c>
      <c r="DY250" s="36">
        <f t="shared" si="306"/>
        <v>4097977.504817951</v>
      </c>
      <c r="DZ250" s="36">
        <f t="shared" si="306"/>
        <v>4122603.9421940814</v>
      </c>
      <c r="EA250" s="36">
        <f t="shared" si="306"/>
        <v>4146780.522605489</v>
      </c>
      <c r="EB250" s="36">
        <f t="shared" si="306"/>
        <v>4166770.5888674925</v>
      </c>
      <c r="EC250" s="36">
        <f t="shared" si="306"/>
        <v>4190916.0465331478</v>
      </c>
      <c r="ED250" s="36">
        <f t="shared" si="306"/>
        <v>4216141.0007342789</v>
      </c>
      <c r="EE250" s="36">
        <f t="shared" si="306"/>
        <v>4241534.1038807975</v>
      </c>
      <c r="EF250" s="36">
        <f t="shared" si="306"/>
        <v>4271080.7209116528</v>
      </c>
      <c r="EG250" s="36">
        <f t="shared" si="306"/>
        <v>4301993.1689615594</v>
      </c>
      <c r="EH250" s="36">
        <f t="shared" si="306"/>
        <v>4329184.7983850921</v>
      </c>
      <c r="EI250" s="36">
        <f t="shared" si="306"/>
        <v>4359096.8845385676</v>
      </c>
      <c r="EJ250" s="36">
        <f t="shared" si="306"/>
        <v>4388125.3484878102</v>
      </c>
      <c r="EK250" s="36">
        <f t="shared" si="306"/>
        <v>4413182.0311569413</v>
      </c>
      <c r="EL250" s="36">
        <f t="shared" si="306"/>
        <v>4440965.1461607683</v>
      </c>
      <c r="EM250" s="36">
        <f t="shared" si="306"/>
        <v>4468262.8778216718</v>
      </c>
      <c r="EN250" s="36">
        <f t="shared" si="306"/>
        <v>4491068.8297125865</v>
      </c>
      <c r="EO250" s="36">
        <f t="shared" si="306"/>
        <v>4518382.8446941311</v>
      </c>
      <c r="EP250" s="9"/>
      <c r="EQ250" s="86">
        <f>M250</f>
        <v>0</v>
      </c>
      <c r="ER250" s="86">
        <f>Y250</f>
        <v>2257752.6458992306</v>
      </c>
      <c r="ES250" s="86">
        <f>AK250</f>
        <v>2297954.9167276924</v>
      </c>
      <c r="ET250" s="86">
        <f>AW250</f>
        <v>2321272.9744023085</v>
      </c>
      <c r="EU250" s="86">
        <f>BI250</f>
        <v>2501750.0277569229</v>
      </c>
      <c r="EV250" s="86">
        <f>BU250</f>
        <v>2921786.6576253846</v>
      </c>
      <c r="EW250" s="86">
        <f>CG250</f>
        <v>3144194.6478896239</v>
      </c>
      <c r="EX250" s="86">
        <f>CS250</f>
        <v>3384330.5455973875</v>
      </c>
      <c r="EY250" s="86">
        <f>DE250</f>
        <v>3629902.2572871465</v>
      </c>
      <c r="EZ250" s="86">
        <f>DQ250</f>
        <v>3896204.4997532191</v>
      </c>
      <c r="FA250" s="86">
        <f>EC250</f>
        <v>4190916.0465331478</v>
      </c>
      <c r="FB250" s="86">
        <f>EO250</f>
        <v>4518382.8446941311</v>
      </c>
    </row>
    <row r="251" spans="1:158">
      <c r="A251" s="118" t="s">
        <v>135</v>
      </c>
      <c r="Y251" s="36">
        <f t="shared" ref="Y251:CF251" si="307">Y177</f>
        <v>2169611.7327192309</v>
      </c>
      <c r="Z251" s="36">
        <f t="shared" si="307"/>
        <v>2169625.1956247012</v>
      </c>
      <c r="AA251" s="36">
        <f t="shared" si="307"/>
        <v>2169638.6585296574</v>
      </c>
      <c r="AB251" s="36">
        <f t="shared" si="307"/>
        <v>2169652.1214346155</v>
      </c>
      <c r="AC251" s="36">
        <f t="shared" si="307"/>
        <v>2169660.547706496</v>
      </c>
      <c r="AD251" s="36">
        <f t="shared" si="307"/>
        <v>2169674.0106114526</v>
      </c>
      <c r="AE251" s="36">
        <f t="shared" si="307"/>
        <v>2169687.4735164102</v>
      </c>
      <c r="AF251" s="36">
        <f t="shared" si="307"/>
        <v>2168931.7056521368</v>
      </c>
      <c r="AG251" s="36">
        <f t="shared" si="307"/>
        <v>2141252.726249401</v>
      </c>
      <c r="AH251" s="36">
        <f t="shared" si="307"/>
        <v>2144244.0413082046</v>
      </c>
      <c r="AI251" s="36">
        <f t="shared" si="307"/>
        <v>2147230.4603493162</v>
      </c>
      <c r="AJ251" s="36">
        <f t="shared" si="307"/>
        <v>2150222.0566388885</v>
      </c>
      <c r="AK251" s="36">
        <f t="shared" si="307"/>
        <v>2153213.7935438459</v>
      </c>
      <c r="AL251" s="36">
        <f t="shared" si="307"/>
        <v>2156205.6710641878</v>
      </c>
      <c r="AM251" s="36">
        <f t="shared" si="307"/>
        <v>2159197.6891999142</v>
      </c>
      <c r="AN251" s="36">
        <f t="shared" si="307"/>
        <v>2162012.6704125637</v>
      </c>
      <c r="AO251" s="36">
        <f t="shared" si="307"/>
        <v>2164822.7556075212</v>
      </c>
      <c r="AP251" s="36">
        <f t="shared" si="307"/>
        <v>2167638.0180509398</v>
      </c>
      <c r="AQ251" s="36">
        <f t="shared" si="307"/>
        <v>2170453.4211097434</v>
      </c>
      <c r="AR251" s="36">
        <f t="shared" si="307"/>
        <v>2173268.9647839312</v>
      </c>
      <c r="AS251" s="36">
        <f t="shared" si="307"/>
        <v>2176853.8798427349</v>
      </c>
      <c r="AT251" s="36">
        <f t="shared" si="307"/>
        <v>2207362.1470553847</v>
      </c>
      <c r="AU251" s="36">
        <f t="shared" si="307"/>
        <v>2207195.2237888034</v>
      </c>
      <c r="AV251" s="36">
        <f t="shared" si="307"/>
        <v>2187802.5679245298</v>
      </c>
      <c r="AW251" s="36">
        <f t="shared" si="307"/>
        <v>2168410.4569320511</v>
      </c>
      <c r="AX251" s="36">
        <f t="shared" si="307"/>
        <v>2149018.2097216239</v>
      </c>
      <c r="AY251" s="36">
        <f t="shared" si="307"/>
        <v>2129625.8262932478</v>
      </c>
      <c r="AZ251" s="36">
        <f t="shared" si="307"/>
        <v>2110233.3066469231</v>
      </c>
      <c r="BA251" s="36">
        <f t="shared" si="307"/>
        <v>2129402.2233119658</v>
      </c>
      <c r="BB251" s="36">
        <f t="shared" si="307"/>
        <v>2148576.2412468377</v>
      </c>
      <c r="BC251" s="36">
        <f t="shared" si="307"/>
        <v>2167750.323818462</v>
      </c>
      <c r="BD251" s="36">
        <f t="shared" si="307"/>
        <v>2186924.4710268378</v>
      </c>
      <c r="BE251" s="36">
        <f t="shared" si="307"/>
        <v>2206098.6828719662</v>
      </c>
      <c r="BF251" s="36">
        <f t="shared" si="307"/>
        <v>2225272.9593538465</v>
      </c>
      <c r="BG251" s="36">
        <f t="shared" si="307"/>
        <v>2244442.2639717092</v>
      </c>
      <c r="BH251" s="36">
        <f t="shared" si="307"/>
        <v>2263616.6698594019</v>
      </c>
      <c r="BI251" s="36">
        <f t="shared" si="307"/>
        <v>2302021.9096146156</v>
      </c>
      <c r="BJ251" s="36">
        <f t="shared" si="307"/>
        <v>2340426.6691347864</v>
      </c>
      <c r="BK251" s="36">
        <f t="shared" si="307"/>
        <v>2378831.6295096581</v>
      </c>
      <c r="BL251" s="36">
        <f t="shared" si="307"/>
        <v>2417236.7907392308</v>
      </c>
      <c r="BM251" s="36">
        <f t="shared" si="307"/>
        <v>2455642.1528235045</v>
      </c>
      <c r="BN251" s="36">
        <f t="shared" si="307"/>
        <v>2455663.3207716239</v>
      </c>
      <c r="BO251" s="36">
        <f t="shared" si="307"/>
        <v>2455684.4887197437</v>
      </c>
      <c r="BP251" s="36">
        <f t="shared" si="307"/>
        <v>2455705.656667863</v>
      </c>
      <c r="BQ251" s="36">
        <f t="shared" si="307"/>
        <v>2455726.8246159833</v>
      </c>
      <c r="BR251" s="36">
        <f t="shared" si="307"/>
        <v>2455747.9925641026</v>
      </c>
      <c r="BS251" s="36">
        <f t="shared" si="307"/>
        <v>2455769.1605122224</v>
      </c>
      <c r="BT251" s="36">
        <f t="shared" si="307"/>
        <v>2455795.364961111</v>
      </c>
      <c r="BU251" s="36">
        <f t="shared" si="307"/>
        <v>2455821.56941</v>
      </c>
      <c r="BV251" s="36">
        <f t="shared" si="307"/>
        <v>2455775.6445805128</v>
      </c>
      <c r="BW251" s="36">
        <f t="shared" si="307"/>
        <v>2455729.8981649573</v>
      </c>
      <c r="BX251" s="36">
        <f t="shared" si="307"/>
        <v>2455684.3301633331</v>
      </c>
      <c r="BY251" s="36">
        <f t="shared" si="307"/>
        <v>2455638.9405756406</v>
      </c>
      <c r="BZ251" s="36">
        <f t="shared" si="307"/>
        <v>2455593.7294018799</v>
      </c>
      <c r="CA251" s="36">
        <f t="shared" si="307"/>
        <v>2455548.6966420515</v>
      </c>
      <c r="CB251" s="36">
        <f t="shared" si="307"/>
        <v>2455503.8422961542</v>
      </c>
      <c r="CC251" s="36">
        <f t="shared" si="307"/>
        <v>2455459.1663641883</v>
      </c>
      <c r="CD251" s="36">
        <f t="shared" si="307"/>
        <v>2455414.6688461537</v>
      </c>
      <c r="CE251" s="36">
        <f t="shared" si="307"/>
        <v>2455370.3497420517</v>
      </c>
      <c r="CF251" s="36">
        <f t="shared" si="307"/>
        <v>2455326.2090518805</v>
      </c>
      <c r="CG251" s="36">
        <f>CG177</f>
        <v>2455282.2467756406</v>
      </c>
      <c r="CH251" s="36">
        <f t="shared" ref="CH251:EO251" si="308">CH177</f>
        <v>2455238.4629133334</v>
      </c>
      <c r="CI251" s="36">
        <f t="shared" si="308"/>
        <v>2455266.9867433333</v>
      </c>
      <c r="CJ251" s="36">
        <f t="shared" si="308"/>
        <v>2455295.5105733331</v>
      </c>
      <c r="CK251" s="36">
        <f t="shared" si="308"/>
        <v>2455324.034403333</v>
      </c>
      <c r="CL251" s="36">
        <f t="shared" si="308"/>
        <v>2455352.5582333333</v>
      </c>
      <c r="CM251" s="36">
        <f t="shared" si="308"/>
        <v>2455381.0820633331</v>
      </c>
      <c r="CN251" s="36">
        <f t="shared" si="308"/>
        <v>2455409.6058933334</v>
      </c>
      <c r="CO251" s="36">
        <f t="shared" si="308"/>
        <v>2455438.1297233338</v>
      </c>
      <c r="CP251" s="36">
        <f t="shared" si="308"/>
        <v>2455466.6535533336</v>
      </c>
      <c r="CQ251" s="36">
        <f t="shared" si="308"/>
        <v>2455495.1773833334</v>
      </c>
      <c r="CR251" s="36">
        <f t="shared" si="308"/>
        <v>2455523.7012133333</v>
      </c>
      <c r="CS251" s="36">
        <f t="shared" si="308"/>
        <v>2455552.2250433331</v>
      </c>
      <c r="CT251" s="36">
        <f t="shared" si="308"/>
        <v>2455580.7488733334</v>
      </c>
      <c r="CU251" s="36">
        <f t="shared" si="308"/>
        <v>2455609.2727033338</v>
      </c>
      <c r="CV251" s="36">
        <f t="shared" si="308"/>
        <v>2455637.7965333331</v>
      </c>
      <c r="CW251" s="36">
        <f t="shared" si="308"/>
        <v>2455666.3203633325</v>
      </c>
      <c r="CX251" s="36">
        <f t="shared" si="308"/>
        <v>2455694.8441933328</v>
      </c>
      <c r="CY251" s="36">
        <f t="shared" si="308"/>
        <v>2455723.3680233331</v>
      </c>
      <c r="CZ251" s="36">
        <f t="shared" si="308"/>
        <v>2455751.8918533335</v>
      </c>
      <c r="DA251" s="36">
        <f t="shared" si="308"/>
        <v>2455780.4156833338</v>
      </c>
      <c r="DB251" s="36">
        <f t="shared" si="308"/>
        <v>2455808.9395133336</v>
      </c>
      <c r="DC251" s="36">
        <f t="shared" si="308"/>
        <v>2455837.0290794875</v>
      </c>
      <c r="DD251" s="36">
        <f t="shared" si="308"/>
        <v>2455864.6843510261</v>
      </c>
      <c r="DE251" s="36">
        <f t="shared" si="308"/>
        <v>2455891.9053279487</v>
      </c>
      <c r="DF251" s="36">
        <f t="shared" si="308"/>
        <v>2455932.5920233335</v>
      </c>
      <c r="DG251" s="36">
        <f t="shared" si="308"/>
        <v>2455958.7634574999</v>
      </c>
      <c r="DH251" s="36">
        <f t="shared" si="308"/>
        <v>2455984.4644058333</v>
      </c>
      <c r="DI251" s="36">
        <f t="shared" si="308"/>
        <v>2456009.6948683332</v>
      </c>
      <c r="DJ251" s="36">
        <f t="shared" si="308"/>
        <v>2456034.4548450001</v>
      </c>
      <c r="DK251" s="36">
        <f t="shared" si="308"/>
        <v>2456058.7443358335</v>
      </c>
      <c r="DL251" s="36">
        <f t="shared" si="308"/>
        <v>2456082.5633408334</v>
      </c>
      <c r="DM251" s="36">
        <f t="shared" si="308"/>
        <v>2456105.9118600003</v>
      </c>
      <c r="DN251" s="36">
        <f t="shared" si="308"/>
        <v>2456128.7898933333</v>
      </c>
      <c r="DO251" s="36">
        <f t="shared" si="308"/>
        <v>2456151.6678933334</v>
      </c>
      <c r="DP251" s="36">
        <f t="shared" si="308"/>
        <v>2456174.5458933334</v>
      </c>
      <c r="DQ251" s="36">
        <f t="shared" si="308"/>
        <v>2456197.4238933329</v>
      </c>
      <c r="DR251" s="36">
        <f t="shared" si="308"/>
        <v>2456220.3018933334</v>
      </c>
      <c r="DS251" s="36">
        <f t="shared" si="308"/>
        <v>2456243.1798933335</v>
      </c>
      <c r="DT251" s="36">
        <f t="shared" si="308"/>
        <v>2456266.0578933335</v>
      </c>
      <c r="DU251" s="36">
        <f t="shared" si="308"/>
        <v>2456288.9358933331</v>
      </c>
      <c r="DV251" s="36">
        <f t="shared" si="308"/>
        <v>2456311.8138933335</v>
      </c>
      <c r="DW251" s="36">
        <f t="shared" si="308"/>
        <v>2456334.6918933336</v>
      </c>
      <c r="DX251" s="36">
        <f t="shared" si="308"/>
        <v>2456356.9855183335</v>
      </c>
      <c r="DY251" s="36">
        <f t="shared" si="308"/>
        <v>2456378.6947683333</v>
      </c>
      <c r="DZ251" s="36">
        <f t="shared" si="308"/>
        <v>2456399.8196433336</v>
      </c>
      <c r="EA251" s="36">
        <f t="shared" si="308"/>
        <v>2456420.3601433337</v>
      </c>
      <c r="EB251" s="36">
        <f t="shared" si="308"/>
        <v>2456440.3162683332</v>
      </c>
      <c r="EC251" s="36">
        <f t="shared" si="308"/>
        <v>2456459.6880183332</v>
      </c>
      <c r="ED251" s="36">
        <f t="shared" si="308"/>
        <v>2456478.475393333</v>
      </c>
      <c r="EE251" s="36">
        <f t="shared" si="308"/>
        <v>2456496.6783933332</v>
      </c>
      <c r="EF251" s="36">
        <f t="shared" si="308"/>
        <v>2456514.2970183333</v>
      </c>
      <c r="EG251" s="36">
        <f t="shared" si="308"/>
        <v>2456531.3312683334</v>
      </c>
      <c r="EH251" s="36">
        <f t="shared" si="308"/>
        <v>2456547.7811433333</v>
      </c>
      <c r="EI251" s="36">
        <f t="shared" si="308"/>
        <v>2456563.6466433331</v>
      </c>
      <c r="EJ251" s="36">
        <f t="shared" si="308"/>
        <v>2456579.5121433334</v>
      </c>
      <c r="EK251" s="36">
        <f t="shared" si="308"/>
        <v>2456595.3776433333</v>
      </c>
      <c r="EL251" s="36">
        <f t="shared" si="308"/>
        <v>2456611.2431433336</v>
      </c>
      <c r="EM251" s="36">
        <f t="shared" si="308"/>
        <v>2456627.1086433339</v>
      </c>
      <c r="EN251" s="36">
        <f t="shared" si="308"/>
        <v>2456642.9741433333</v>
      </c>
      <c r="EO251" s="36">
        <f t="shared" si="308"/>
        <v>2456658.8396433331</v>
      </c>
      <c r="EP251" s="9"/>
      <c r="EQ251" s="86">
        <f>M251</f>
        <v>0</v>
      </c>
      <c r="ER251" s="86">
        <f>Y251</f>
        <v>2169611.7327192309</v>
      </c>
      <c r="ES251" s="86">
        <f>AK251</f>
        <v>2153213.7935438459</v>
      </c>
      <c r="ET251" s="86">
        <f>AW251</f>
        <v>2168410.4569320511</v>
      </c>
      <c r="EU251" s="86">
        <f>BI251</f>
        <v>2302021.9096146156</v>
      </c>
      <c r="EV251" s="86">
        <f>BU251</f>
        <v>2455821.56941</v>
      </c>
      <c r="EW251" s="86">
        <f>CG251</f>
        <v>2455282.2467756406</v>
      </c>
      <c r="EX251" s="86">
        <f>CS251</f>
        <v>2455552.2250433331</v>
      </c>
      <c r="EY251" s="86">
        <f>DE251</f>
        <v>2455891.9053279487</v>
      </c>
      <c r="EZ251" s="86">
        <f>DQ251</f>
        <v>2456197.4238933329</v>
      </c>
      <c r="FA251" s="86">
        <f>EC251</f>
        <v>2456459.6880183332</v>
      </c>
      <c r="FB251" s="86">
        <f>EO251</f>
        <v>2456658.8396433331</v>
      </c>
    </row>
    <row r="252" spans="1:158">
      <c r="A252" s="119" t="s">
        <v>136</v>
      </c>
      <c r="Y252" s="95">
        <f t="shared" ref="Y252:CJ252" si="309">SUM(Y250:Y251)</f>
        <v>4427364.378618462</v>
      </c>
      <c r="Z252" s="95">
        <f t="shared" si="309"/>
        <v>4428728.3554200856</v>
      </c>
      <c r="AA252" s="95">
        <f t="shared" si="309"/>
        <v>4429934.9225688875</v>
      </c>
      <c r="AB252" s="95">
        <f t="shared" si="309"/>
        <v>4435980.1538523082</v>
      </c>
      <c r="AC252" s="95">
        <f t="shared" si="309"/>
        <v>4442333.1676064953</v>
      </c>
      <c r="AD252" s="95">
        <f t="shared" si="309"/>
        <v>4445038.0471337605</v>
      </c>
      <c r="AE252" s="95">
        <f t="shared" si="309"/>
        <v>4449361.8132571792</v>
      </c>
      <c r="AF252" s="95">
        <f t="shared" si="309"/>
        <v>4451839.1635282896</v>
      </c>
      <c r="AG252" s="95">
        <f t="shared" si="309"/>
        <v>4424239.3517778628</v>
      </c>
      <c r="AH252" s="95">
        <f t="shared" si="309"/>
        <v>4428457.0771397427</v>
      </c>
      <c r="AI252" s="95">
        <f t="shared" si="309"/>
        <v>4433393.2386862393</v>
      </c>
      <c r="AJ252" s="95">
        <f t="shared" si="309"/>
        <v>4442543.0453296583</v>
      </c>
      <c r="AK252" s="95">
        <f t="shared" si="309"/>
        <v>4451168.7102715382</v>
      </c>
      <c r="AL252" s="95">
        <f t="shared" si="309"/>
        <v>4461776.4791834187</v>
      </c>
      <c r="AM252" s="95">
        <f t="shared" si="309"/>
        <v>4469271.0822122218</v>
      </c>
      <c r="AN252" s="95">
        <f t="shared" si="309"/>
        <v>4476489.2957825642</v>
      </c>
      <c r="AO252" s="95">
        <f t="shared" si="309"/>
        <v>4482320.2016090592</v>
      </c>
      <c r="AP252" s="95">
        <f t="shared" si="309"/>
        <v>4484242.4027517084</v>
      </c>
      <c r="AQ252" s="95">
        <f t="shared" si="309"/>
        <v>4488297.9822428208</v>
      </c>
      <c r="AR252" s="95">
        <f t="shared" si="309"/>
        <v>4491108.6181831621</v>
      </c>
      <c r="AS252" s="95">
        <f t="shared" si="309"/>
        <v>4490744.6708019655</v>
      </c>
      <c r="AT252" s="95">
        <f t="shared" si="309"/>
        <v>4521648.6061453857</v>
      </c>
      <c r="AU252" s="95">
        <f t="shared" si="309"/>
        <v>4523861.6791334189</v>
      </c>
      <c r="AV252" s="95">
        <f t="shared" si="309"/>
        <v>4504154.8637083769</v>
      </c>
      <c r="AW252" s="95">
        <f t="shared" si="309"/>
        <v>4489683.4313343596</v>
      </c>
      <c r="AX252" s="95">
        <f t="shared" si="309"/>
        <v>4479048.2262908556</v>
      </c>
      <c r="AY252" s="95">
        <f t="shared" si="309"/>
        <v>4465976.9837370943</v>
      </c>
      <c r="AZ252" s="95">
        <f t="shared" si="309"/>
        <v>4459750.093177693</v>
      </c>
      <c r="BA252" s="95">
        <f t="shared" si="309"/>
        <v>4496382.3131527351</v>
      </c>
      <c r="BB252" s="95">
        <f t="shared" si="309"/>
        <v>4529791.3401099145</v>
      </c>
      <c r="BC252" s="95">
        <f t="shared" si="309"/>
        <v>4565467.2370076925</v>
      </c>
      <c r="BD252" s="95">
        <f t="shared" si="309"/>
        <v>4599225.2613429921</v>
      </c>
      <c r="BE252" s="95">
        <f t="shared" si="309"/>
        <v>4633164.2338927351</v>
      </c>
      <c r="BF252" s="95">
        <f t="shared" si="309"/>
        <v>4671715.88543077</v>
      </c>
      <c r="BG252" s="95">
        <f t="shared" si="309"/>
        <v>4710171.0675809402</v>
      </c>
      <c r="BH252" s="95">
        <f t="shared" si="309"/>
        <v>4746488.5386117101</v>
      </c>
      <c r="BI252" s="95">
        <f t="shared" si="309"/>
        <v>4803771.937371539</v>
      </c>
      <c r="BJ252" s="95">
        <f t="shared" si="309"/>
        <v>4859920.6646370944</v>
      </c>
      <c r="BK252" s="95">
        <f t="shared" si="309"/>
        <v>4915893.487566581</v>
      </c>
      <c r="BL252" s="95">
        <f t="shared" si="309"/>
        <v>4977512.8600507686</v>
      </c>
      <c r="BM252" s="95">
        <f t="shared" si="309"/>
        <v>5037018.0395411961</v>
      </c>
      <c r="BN252" s="95">
        <f t="shared" si="309"/>
        <v>5083386.1447047004</v>
      </c>
      <c r="BO252" s="95">
        <f t="shared" si="309"/>
        <v>5131528.9542243592</v>
      </c>
      <c r="BP252" s="95">
        <f t="shared" si="309"/>
        <v>5177390.3828509394</v>
      </c>
      <c r="BQ252" s="95">
        <f t="shared" si="309"/>
        <v>5219849.0169267524</v>
      </c>
      <c r="BR252" s="95">
        <f t="shared" si="309"/>
        <v>5262241.5666871797</v>
      </c>
      <c r="BS252" s="95">
        <f t="shared" si="309"/>
        <v>5303567.396385299</v>
      </c>
      <c r="BT252" s="95">
        <f t="shared" si="309"/>
        <v>5339381.4202557262</v>
      </c>
      <c r="BU252" s="95">
        <f t="shared" si="309"/>
        <v>5377608.2270353846</v>
      </c>
      <c r="BV252" s="95">
        <f t="shared" si="309"/>
        <v>5416081.8583389744</v>
      </c>
      <c r="BW252" s="95">
        <f t="shared" si="309"/>
        <v>5452384.2881780341</v>
      </c>
      <c r="BX252" s="95">
        <f t="shared" si="309"/>
        <v>5488206.3157687178</v>
      </c>
      <c r="BY252" s="95">
        <f t="shared" si="309"/>
        <v>5518395.4158533327</v>
      </c>
      <c r="BZ252" s="95">
        <f t="shared" si="309"/>
        <v>5549992.7261788025</v>
      </c>
      <c r="CA252" s="95">
        <f t="shared" si="309"/>
        <v>5553209.1729682051</v>
      </c>
      <c r="CB252" s="95">
        <f t="shared" si="309"/>
        <v>5557873.9515400007</v>
      </c>
      <c r="CC252" s="95">
        <f t="shared" si="309"/>
        <v>5561361.043258803</v>
      </c>
      <c r="CD252" s="95">
        <f t="shared" si="309"/>
        <v>5571798.5321930777</v>
      </c>
      <c r="CE252" s="95">
        <f t="shared" si="309"/>
        <v>5580988.5260412823</v>
      </c>
      <c r="CF252" s="95">
        <f t="shared" si="309"/>
        <v>5588099.2451980347</v>
      </c>
      <c r="CG252" s="95">
        <f t="shared" si="309"/>
        <v>5599476.8946652645</v>
      </c>
      <c r="CH252" s="95">
        <f t="shared" si="309"/>
        <v>5610928.3084134255</v>
      </c>
      <c r="CI252" s="95">
        <f t="shared" si="309"/>
        <v>5624730.6447414681</v>
      </c>
      <c r="CJ252" s="95">
        <f t="shared" si="309"/>
        <v>5643752.4780618008</v>
      </c>
      <c r="CK252" s="95">
        <f t="shared" ref="CK252:EO252" si="310">SUM(CK250:CK251)</f>
        <v>5666959.9439506829</v>
      </c>
      <c r="CL252" s="95">
        <f t="shared" si="310"/>
        <v>5691994.5097743357</v>
      </c>
      <c r="CM252" s="95">
        <f t="shared" si="310"/>
        <v>5715725.9347447213</v>
      </c>
      <c r="CN252" s="95">
        <f t="shared" si="310"/>
        <v>5741729.9965220904</v>
      </c>
      <c r="CO252" s="95">
        <f t="shared" si="310"/>
        <v>5763215.9486480933</v>
      </c>
      <c r="CP252" s="95">
        <f t="shared" si="310"/>
        <v>5785720.69594141</v>
      </c>
      <c r="CQ252" s="95">
        <f t="shared" si="310"/>
        <v>5804695.8464176627</v>
      </c>
      <c r="CR252" s="95">
        <f t="shared" si="310"/>
        <v>5820987.3075395748</v>
      </c>
      <c r="CS252" s="95">
        <f t="shared" si="310"/>
        <v>5839882.7706407206</v>
      </c>
      <c r="CT252" s="95">
        <f t="shared" si="310"/>
        <v>5859522.4357039509</v>
      </c>
      <c r="CU252" s="95">
        <f t="shared" si="310"/>
        <v>5879391.2748735566</v>
      </c>
      <c r="CV252" s="95">
        <f t="shared" si="310"/>
        <v>5901455.6603767239</v>
      </c>
      <c r="CW252" s="95">
        <f t="shared" si="310"/>
        <v>5924387.5562704047</v>
      </c>
      <c r="CX252" s="95">
        <f t="shared" si="310"/>
        <v>5944192.1840252951</v>
      </c>
      <c r="CY252" s="95">
        <f t="shared" si="310"/>
        <v>5968722.6418493511</v>
      </c>
      <c r="CZ252" s="95">
        <f t="shared" si="310"/>
        <v>5992479.48981365</v>
      </c>
      <c r="DA252" s="95">
        <f t="shared" si="310"/>
        <v>6010497.0524050035</v>
      </c>
      <c r="DB252" s="95">
        <f t="shared" si="310"/>
        <v>6030516.2213700349</v>
      </c>
      <c r="DC252" s="95">
        <f t="shared" si="310"/>
        <v>6050155.7599426759</v>
      </c>
      <c r="DD252" s="95">
        <f t="shared" si="310"/>
        <v>6066219.8138890043</v>
      </c>
      <c r="DE252" s="95">
        <f t="shared" si="310"/>
        <v>6085794.1626150953</v>
      </c>
      <c r="DF252" s="95">
        <f t="shared" si="310"/>
        <v>6106258.234196865</v>
      </c>
      <c r="DG252" s="95">
        <f t="shared" si="310"/>
        <v>6126854.4996281918</v>
      </c>
      <c r="DH252" s="95">
        <f t="shared" si="310"/>
        <v>6150586.3109689141</v>
      </c>
      <c r="DI252" s="95">
        <f t="shared" si="310"/>
        <v>6175489.0057175085</v>
      </c>
      <c r="DJ252" s="95">
        <f t="shared" si="310"/>
        <v>6197224.0879923012</v>
      </c>
      <c r="DK252" s="95">
        <f t="shared" si="310"/>
        <v>6224082.8831481244</v>
      </c>
      <c r="DL252" s="95">
        <f t="shared" si="310"/>
        <v>6247585.5579429232</v>
      </c>
      <c r="DM252" s="95">
        <f t="shared" si="310"/>
        <v>6267683.9983271826</v>
      </c>
      <c r="DN252" s="95">
        <f t="shared" si="310"/>
        <v>6290119.2986061294</v>
      </c>
      <c r="DO252" s="95">
        <f t="shared" si="310"/>
        <v>6312174.3497269982</v>
      </c>
      <c r="DP252" s="95">
        <f t="shared" si="310"/>
        <v>6330370.8858794188</v>
      </c>
      <c r="DQ252" s="95">
        <f t="shared" si="310"/>
        <v>6352401.9236465525</v>
      </c>
      <c r="DR252" s="95">
        <f t="shared" si="310"/>
        <v>6375411.4190692157</v>
      </c>
      <c r="DS252" s="95">
        <f t="shared" si="310"/>
        <v>6398406.1342274025</v>
      </c>
      <c r="DT252" s="95">
        <f t="shared" si="310"/>
        <v>6424985.7813713904</v>
      </c>
      <c r="DU252" s="95">
        <f t="shared" si="310"/>
        <v>6452733.7135207262</v>
      </c>
      <c r="DV252" s="95">
        <f t="shared" si="310"/>
        <v>6476933.0838506995</v>
      </c>
      <c r="DW252" s="95">
        <f t="shared" si="310"/>
        <v>6506377.7537391223</v>
      </c>
      <c r="DX252" s="95">
        <f t="shared" si="310"/>
        <v>6532236.1522011701</v>
      </c>
      <c r="DY252" s="95">
        <f t="shared" si="310"/>
        <v>6554356.1995862843</v>
      </c>
      <c r="DZ252" s="95">
        <f t="shared" si="310"/>
        <v>6579003.7618374154</v>
      </c>
      <c r="EA252" s="95">
        <f t="shared" si="310"/>
        <v>6603200.8827488227</v>
      </c>
      <c r="EB252" s="95">
        <f t="shared" si="310"/>
        <v>6623210.9051358253</v>
      </c>
      <c r="EC252" s="95">
        <f t="shared" si="310"/>
        <v>6647375.734551481</v>
      </c>
      <c r="ED252" s="95">
        <f t="shared" si="310"/>
        <v>6672619.4761276115</v>
      </c>
      <c r="EE252" s="95">
        <f t="shared" si="310"/>
        <v>6698030.7822741307</v>
      </c>
      <c r="EF252" s="95">
        <f t="shared" si="310"/>
        <v>6727595.0179299861</v>
      </c>
      <c r="EG252" s="95">
        <f t="shared" si="310"/>
        <v>6758524.5002298933</v>
      </c>
      <c r="EH252" s="95">
        <f t="shared" si="310"/>
        <v>6785732.5795284249</v>
      </c>
      <c r="EI252" s="95">
        <f t="shared" si="310"/>
        <v>6815660.5311819008</v>
      </c>
      <c r="EJ252" s="95">
        <f t="shared" si="310"/>
        <v>6844704.8606311437</v>
      </c>
      <c r="EK252" s="95">
        <f t="shared" si="310"/>
        <v>6869777.4088002741</v>
      </c>
      <c r="EL252" s="95">
        <f t="shared" si="310"/>
        <v>6897576.3893041015</v>
      </c>
      <c r="EM252" s="95">
        <f t="shared" si="310"/>
        <v>6924889.9864650052</v>
      </c>
      <c r="EN252" s="95">
        <f t="shared" si="310"/>
        <v>6947711.8038559202</v>
      </c>
      <c r="EO252" s="95">
        <f t="shared" si="310"/>
        <v>6975041.6843374642</v>
      </c>
      <c r="EP252" s="9"/>
      <c r="EQ252" s="120">
        <f>M252</f>
        <v>0</v>
      </c>
      <c r="ER252" s="120">
        <f>Y252</f>
        <v>4427364.378618462</v>
      </c>
      <c r="ES252" s="120">
        <f>AK252</f>
        <v>4451168.7102715382</v>
      </c>
      <c r="ET252" s="120">
        <f>AW252</f>
        <v>4489683.4313343596</v>
      </c>
      <c r="EU252" s="120">
        <f>BI252</f>
        <v>4803771.937371539</v>
      </c>
      <c r="EV252" s="120">
        <f>BU252</f>
        <v>5377608.2270353846</v>
      </c>
      <c r="EW252" s="120">
        <f>CG252</f>
        <v>5599476.8946652645</v>
      </c>
      <c r="EX252" s="120">
        <f>CS252</f>
        <v>5839882.7706407206</v>
      </c>
      <c r="EY252" s="120">
        <f>DE252</f>
        <v>6085794.1626150953</v>
      </c>
      <c r="EZ252" s="120">
        <f>DQ252</f>
        <v>6352401.9236465525</v>
      </c>
      <c r="FA252" s="120">
        <f>EC252</f>
        <v>6647375.734551481</v>
      </c>
      <c r="FB252" s="120">
        <f>EO252</f>
        <v>6975041.6843374642</v>
      </c>
    </row>
    <row r="253" spans="1:158">
      <c r="Z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U253" s="101"/>
    </row>
    <row r="254" spans="1:158">
      <c r="A254" s="118" t="s">
        <v>137</v>
      </c>
      <c r="Y254" s="87">
        <f t="shared" ref="Y254:CF254" si="311">ROUND(+Y250/Y$252,4)</f>
        <v>0.51</v>
      </c>
      <c r="Z254" s="87">
        <f t="shared" si="311"/>
        <v>0.5101</v>
      </c>
      <c r="AA254" s="87">
        <f t="shared" si="311"/>
        <v>0.51019999999999999</v>
      </c>
      <c r="AB254" s="87">
        <f t="shared" si="311"/>
        <v>0.51090000000000002</v>
      </c>
      <c r="AC254" s="87">
        <f t="shared" si="311"/>
        <v>0.51160000000000005</v>
      </c>
      <c r="AD254" s="87">
        <f t="shared" si="311"/>
        <v>0.51190000000000002</v>
      </c>
      <c r="AE254" s="87">
        <f t="shared" si="311"/>
        <v>0.51239999999999997</v>
      </c>
      <c r="AF254" s="87">
        <f t="shared" si="311"/>
        <v>0.51280000000000003</v>
      </c>
      <c r="AG254" s="87">
        <f t="shared" si="311"/>
        <v>0.51600000000000001</v>
      </c>
      <c r="AH254" s="87">
        <f t="shared" si="311"/>
        <v>0.51580000000000004</v>
      </c>
      <c r="AI254" s="87">
        <f t="shared" si="311"/>
        <v>0.51570000000000005</v>
      </c>
      <c r="AJ254" s="87">
        <f t="shared" si="311"/>
        <v>0.51600000000000001</v>
      </c>
      <c r="AK254" s="87">
        <f t="shared" si="311"/>
        <v>0.51629999999999998</v>
      </c>
      <c r="AL254" s="87">
        <f t="shared" si="311"/>
        <v>0.51670000000000005</v>
      </c>
      <c r="AM254" s="87">
        <f t="shared" si="311"/>
        <v>0.51690000000000003</v>
      </c>
      <c r="AN254" s="87">
        <f t="shared" si="311"/>
        <v>0.51700000000000002</v>
      </c>
      <c r="AO254" s="87">
        <f t="shared" si="311"/>
        <v>0.51700000000000002</v>
      </c>
      <c r="AP254" s="87">
        <f t="shared" si="311"/>
        <v>0.51659999999999995</v>
      </c>
      <c r="AQ254" s="87">
        <f t="shared" si="311"/>
        <v>0.51639999999999997</v>
      </c>
      <c r="AR254" s="87">
        <f t="shared" si="311"/>
        <v>0.5161</v>
      </c>
      <c r="AS254" s="87">
        <f t="shared" si="311"/>
        <v>0.51529999999999998</v>
      </c>
      <c r="AT254" s="87">
        <f t="shared" si="311"/>
        <v>0.51180000000000003</v>
      </c>
      <c r="AU254" s="87">
        <f t="shared" si="311"/>
        <v>0.5121</v>
      </c>
      <c r="AV254" s="87">
        <f t="shared" si="311"/>
        <v>0.51429999999999998</v>
      </c>
      <c r="AW254" s="87">
        <f t="shared" si="311"/>
        <v>0.51700000000000002</v>
      </c>
      <c r="AX254" s="87">
        <f t="shared" si="311"/>
        <v>0.5202</v>
      </c>
      <c r="AY254" s="87">
        <f t="shared" si="311"/>
        <v>0.52310000000000001</v>
      </c>
      <c r="AZ254" s="87">
        <f t="shared" si="311"/>
        <v>0.52680000000000005</v>
      </c>
      <c r="BA254" s="87">
        <f t="shared" si="311"/>
        <v>0.52639999999999998</v>
      </c>
      <c r="BB254" s="87">
        <f t="shared" si="311"/>
        <v>0.52569999999999995</v>
      </c>
      <c r="BC254" s="87">
        <f t="shared" si="311"/>
        <v>0.5252</v>
      </c>
      <c r="BD254" s="87">
        <f t="shared" si="311"/>
        <v>0.52449999999999997</v>
      </c>
      <c r="BE254" s="87">
        <f t="shared" si="311"/>
        <v>0.52380000000000004</v>
      </c>
      <c r="BF254" s="87">
        <f t="shared" si="311"/>
        <v>0.52370000000000005</v>
      </c>
      <c r="BG254" s="87">
        <f t="shared" si="311"/>
        <v>0.52349999999999997</v>
      </c>
      <c r="BH254" s="87">
        <f t="shared" si="311"/>
        <v>0.52310000000000001</v>
      </c>
      <c r="BI254" s="87">
        <f t="shared" si="311"/>
        <v>0.52080000000000004</v>
      </c>
      <c r="BJ254" s="87">
        <f t="shared" si="311"/>
        <v>0.51839999999999997</v>
      </c>
      <c r="BK254" s="87">
        <f t="shared" si="311"/>
        <v>0.5161</v>
      </c>
      <c r="BL254" s="87">
        <f t="shared" si="311"/>
        <v>0.51439999999999997</v>
      </c>
      <c r="BM254" s="87">
        <f t="shared" si="311"/>
        <v>0.51249999999999996</v>
      </c>
      <c r="BN254" s="87">
        <f t="shared" si="311"/>
        <v>0.51690000000000003</v>
      </c>
      <c r="BO254" s="87">
        <f t="shared" si="311"/>
        <v>0.52149999999999996</v>
      </c>
      <c r="BP254" s="87">
        <f t="shared" si="311"/>
        <v>0.52569999999999995</v>
      </c>
      <c r="BQ254" s="87">
        <f t="shared" si="311"/>
        <v>0.52949999999999997</v>
      </c>
      <c r="BR254" s="87">
        <f t="shared" si="311"/>
        <v>0.5333</v>
      </c>
      <c r="BS254" s="87">
        <f t="shared" si="311"/>
        <v>0.53700000000000003</v>
      </c>
      <c r="BT254" s="87">
        <f t="shared" si="311"/>
        <v>0.54010000000000002</v>
      </c>
      <c r="BU254" s="87">
        <f t="shared" si="311"/>
        <v>0.54330000000000001</v>
      </c>
      <c r="BV254" s="87">
        <f t="shared" si="311"/>
        <v>0.54659999999999997</v>
      </c>
      <c r="BW254" s="87">
        <f t="shared" si="311"/>
        <v>0.54959999999999998</v>
      </c>
      <c r="BX254" s="87">
        <f t="shared" si="311"/>
        <v>0.55259999999999998</v>
      </c>
      <c r="BY254" s="87">
        <f t="shared" si="311"/>
        <v>0.55500000000000005</v>
      </c>
      <c r="BZ254" s="87">
        <f t="shared" si="311"/>
        <v>0.55759999999999998</v>
      </c>
      <c r="CA254" s="87">
        <f t="shared" si="311"/>
        <v>0.55779999999999996</v>
      </c>
      <c r="CB254" s="87">
        <f t="shared" si="311"/>
        <v>0.55820000000000003</v>
      </c>
      <c r="CC254" s="87">
        <f t="shared" si="311"/>
        <v>0.5585</v>
      </c>
      <c r="CD254" s="87">
        <f t="shared" si="311"/>
        <v>0.55930000000000002</v>
      </c>
      <c r="CE254" s="87">
        <f t="shared" si="311"/>
        <v>0.56000000000000005</v>
      </c>
      <c r="CF254" s="87">
        <f t="shared" si="311"/>
        <v>0.56059999999999999</v>
      </c>
      <c r="CG254" s="87">
        <f>ROUND(+CG250/CG$252,4)</f>
        <v>0.5615</v>
      </c>
      <c r="CH254" s="87">
        <f t="shared" ref="CH254:EO254" si="312">ROUND(+CH250/CH$252,4)</f>
        <v>0.56240000000000001</v>
      </c>
      <c r="CI254" s="87">
        <f t="shared" si="312"/>
        <v>0.5635</v>
      </c>
      <c r="CJ254" s="87">
        <f t="shared" si="312"/>
        <v>0.56499999999999995</v>
      </c>
      <c r="CK254" s="87">
        <f t="shared" si="312"/>
        <v>0.56669999999999998</v>
      </c>
      <c r="CL254" s="87">
        <f t="shared" si="312"/>
        <v>0.56859999999999999</v>
      </c>
      <c r="CM254" s="87">
        <f t="shared" si="312"/>
        <v>0.57040000000000002</v>
      </c>
      <c r="CN254" s="87">
        <f t="shared" si="312"/>
        <v>0.57240000000000002</v>
      </c>
      <c r="CO254" s="87">
        <f t="shared" si="312"/>
        <v>0.57389999999999997</v>
      </c>
      <c r="CP254" s="87">
        <f t="shared" si="312"/>
        <v>0.5756</v>
      </c>
      <c r="CQ254" s="87">
        <f t="shared" si="312"/>
        <v>0.57699999999999996</v>
      </c>
      <c r="CR254" s="87">
        <f t="shared" si="312"/>
        <v>0.57820000000000005</v>
      </c>
      <c r="CS254" s="87">
        <f t="shared" si="312"/>
        <v>0.57950000000000002</v>
      </c>
      <c r="CT254" s="87">
        <f t="shared" si="312"/>
        <v>0.58089999999999997</v>
      </c>
      <c r="CU254" s="87">
        <f t="shared" si="312"/>
        <v>0.58230000000000004</v>
      </c>
      <c r="CV254" s="87">
        <f t="shared" si="312"/>
        <v>0.58389999999999997</v>
      </c>
      <c r="CW254" s="87">
        <f t="shared" si="312"/>
        <v>0.58550000000000002</v>
      </c>
      <c r="CX254" s="87">
        <f t="shared" si="312"/>
        <v>0.58689999999999998</v>
      </c>
      <c r="CY254" s="87">
        <f t="shared" si="312"/>
        <v>0.58860000000000001</v>
      </c>
      <c r="CZ254" s="87">
        <f t="shared" si="312"/>
        <v>0.59019999999999995</v>
      </c>
      <c r="DA254" s="87">
        <f t="shared" si="312"/>
        <v>0.59140000000000004</v>
      </c>
      <c r="DB254" s="87">
        <f t="shared" si="312"/>
        <v>0.59279999999999999</v>
      </c>
      <c r="DC254" s="87">
        <f t="shared" si="312"/>
        <v>0.59409999999999996</v>
      </c>
      <c r="DD254" s="87">
        <f t="shared" si="312"/>
        <v>0.59519999999999995</v>
      </c>
      <c r="DE254" s="87">
        <f t="shared" si="312"/>
        <v>0.59650000000000003</v>
      </c>
      <c r="DF254" s="87">
        <f t="shared" si="312"/>
        <v>0.5978</v>
      </c>
      <c r="DG254" s="87">
        <f t="shared" si="312"/>
        <v>0.59909999999999997</v>
      </c>
      <c r="DH254" s="87">
        <f t="shared" si="312"/>
        <v>0.60070000000000001</v>
      </c>
      <c r="DI254" s="87">
        <f t="shared" si="312"/>
        <v>0.60229999999999995</v>
      </c>
      <c r="DJ254" s="87">
        <f t="shared" si="312"/>
        <v>0.60370000000000001</v>
      </c>
      <c r="DK254" s="87">
        <f t="shared" si="312"/>
        <v>0.60540000000000005</v>
      </c>
      <c r="DL254" s="87">
        <f t="shared" si="312"/>
        <v>0.6069</v>
      </c>
      <c r="DM254" s="87">
        <f t="shared" si="312"/>
        <v>0.60809999999999997</v>
      </c>
      <c r="DN254" s="87">
        <f t="shared" si="312"/>
        <v>0.60950000000000004</v>
      </c>
      <c r="DO254" s="87">
        <f t="shared" si="312"/>
        <v>0.6109</v>
      </c>
      <c r="DP254" s="87">
        <f t="shared" si="312"/>
        <v>0.61199999999999999</v>
      </c>
      <c r="DQ254" s="87">
        <f t="shared" si="312"/>
        <v>0.61329999999999996</v>
      </c>
      <c r="DR254" s="87">
        <f t="shared" si="312"/>
        <v>0.61470000000000002</v>
      </c>
      <c r="DS254" s="87">
        <f t="shared" si="312"/>
        <v>0.61609999999999998</v>
      </c>
      <c r="DT254" s="87">
        <f t="shared" si="312"/>
        <v>0.61770000000000003</v>
      </c>
      <c r="DU254" s="87">
        <f t="shared" si="312"/>
        <v>0.61929999999999996</v>
      </c>
      <c r="DV254" s="87">
        <f t="shared" si="312"/>
        <v>0.62080000000000002</v>
      </c>
      <c r="DW254" s="87">
        <f t="shared" si="312"/>
        <v>0.62250000000000005</v>
      </c>
      <c r="DX254" s="87">
        <f t="shared" si="312"/>
        <v>0.624</v>
      </c>
      <c r="DY254" s="87">
        <f t="shared" si="312"/>
        <v>0.62519999999999998</v>
      </c>
      <c r="DZ254" s="87">
        <f t="shared" si="312"/>
        <v>0.62660000000000005</v>
      </c>
      <c r="EA254" s="87">
        <f t="shared" si="312"/>
        <v>0.628</v>
      </c>
      <c r="EB254" s="87">
        <f t="shared" si="312"/>
        <v>0.62909999999999999</v>
      </c>
      <c r="EC254" s="87">
        <f t="shared" si="312"/>
        <v>0.63049999999999995</v>
      </c>
      <c r="ED254" s="87">
        <f t="shared" si="312"/>
        <v>0.63190000000000002</v>
      </c>
      <c r="EE254" s="87">
        <f t="shared" si="312"/>
        <v>0.63329999999999997</v>
      </c>
      <c r="EF254" s="87">
        <f t="shared" si="312"/>
        <v>0.63490000000000002</v>
      </c>
      <c r="EG254" s="87">
        <f t="shared" si="312"/>
        <v>0.63649999999999995</v>
      </c>
      <c r="EH254" s="87">
        <f t="shared" si="312"/>
        <v>0.63800000000000001</v>
      </c>
      <c r="EI254" s="87">
        <f t="shared" si="312"/>
        <v>0.63959999999999995</v>
      </c>
      <c r="EJ254" s="87">
        <f t="shared" si="312"/>
        <v>0.6411</v>
      </c>
      <c r="EK254" s="87">
        <f t="shared" si="312"/>
        <v>0.64239999999999997</v>
      </c>
      <c r="EL254" s="87">
        <f t="shared" si="312"/>
        <v>0.64380000000000004</v>
      </c>
      <c r="EM254" s="87">
        <f t="shared" si="312"/>
        <v>0.6452</v>
      </c>
      <c r="EN254" s="87">
        <f t="shared" si="312"/>
        <v>0.64639999999999997</v>
      </c>
      <c r="EO254" s="87">
        <f t="shared" si="312"/>
        <v>0.64780000000000004</v>
      </c>
      <c r="EP254" s="9"/>
      <c r="EQ254" s="88">
        <f>M254</f>
        <v>0</v>
      </c>
      <c r="ER254" s="88">
        <f>Y254</f>
        <v>0.51</v>
      </c>
      <c r="ES254" s="88">
        <f>AK254</f>
        <v>0.51629999999999998</v>
      </c>
      <c r="ET254" s="88">
        <f>AW254</f>
        <v>0.51700000000000002</v>
      </c>
      <c r="EU254" s="88">
        <f>BI254</f>
        <v>0.52080000000000004</v>
      </c>
      <c r="EV254" s="88">
        <f>BU254</f>
        <v>0.54330000000000001</v>
      </c>
      <c r="EW254" s="88">
        <f>CG254</f>
        <v>0.5615</v>
      </c>
      <c r="EX254" s="88">
        <f>CS254</f>
        <v>0.57950000000000002</v>
      </c>
      <c r="EY254" s="88">
        <f>DE254</f>
        <v>0.59650000000000003</v>
      </c>
      <c r="EZ254" s="88">
        <f>DQ254</f>
        <v>0.61329999999999996</v>
      </c>
      <c r="FA254" s="88">
        <f>EC254</f>
        <v>0.63049999999999995</v>
      </c>
      <c r="FB254" s="88">
        <f>EO254</f>
        <v>0.64780000000000004</v>
      </c>
    </row>
    <row r="255" spans="1:158">
      <c r="A255" s="118" t="s">
        <v>138</v>
      </c>
      <c r="Y255" s="87">
        <f t="shared" ref="Y255:CJ255" si="313">IF(ABS((1-Y254)-Y251/Y252)&gt;0.0001,"ERR",1-Y254)</f>
        <v>0.49</v>
      </c>
      <c r="Z255" s="87">
        <f t="shared" si="313"/>
        <v>0.4899</v>
      </c>
      <c r="AA255" s="87">
        <f t="shared" si="313"/>
        <v>0.48980000000000001</v>
      </c>
      <c r="AB255" s="87">
        <f t="shared" si="313"/>
        <v>0.48909999999999998</v>
      </c>
      <c r="AC255" s="87">
        <f t="shared" si="313"/>
        <v>0.48839999999999995</v>
      </c>
      <c r="AD255" s="87">
        <f t="shared" si="313"/>
        <v>0.48809999999999998</v>
      </c>
      <c r="AE255" s="87">
        <f t="shared" si="313"/>
        <v>0.48760000000000003</v>
      </c>
      <c r="AF255" s="87">
        <f t="shared" si="313"/>
        <v>0.48719999999999997</v>
      </c>
      <c r="AG255" s="87">
        <f t="shared" si="313"/>
        <v>0.48399999999999999</v>
      </c>
      <c r="AH255" s="87">
        <f t="shared" si="313"/>
        <v>0.48419999999999996</v>
      </c>
      <c r="AI255" s="87">
        <f t="shared" si="313"/>
        <v>0.48429999999999995</v>
      </c>
      <c r="AJ255" s="87">
        <f t="shared" si="313"/>
        <v>0.48399999999999999</v>
      </c>
      <c r="AK255" s="87">
        <f t="shared" si="313"/>
        <v>0.48370000000000002</v>
      </c>
      <c r="AL255" s="87">
        <f t="shared" si="313"/>
        <v>0.48329999999999995</v>
      </c>
      <c r="AM255" s="87">
        <f t="shared" si="313"/>
        <v>0.48309999999999997</v>
      </c>
      <c r="AN255" s="87">
        <f t="shared" si="313"/>
        <v>0.48299999999999998</v>
      </c>
      <c r="AO255" s="87">
        <f t="shared" si="313"/>
        <v>0.48299999999999998</v>
      </c>
      <c r="AP255" s="87">
        <f t="shared" si="313"/>
        <v>0.48340000000000005</v>
      </c>
      <c r="AQ255" s="87">
        <f t="shared" si="313"/>
        <v>0.48360000000000003</v>
      </c>
      <c r="AR255" s="87">
        <f t="shared" si="313"/>
        <v>0.4839</v>
      </c>
      <c r="AS255" s="87">
        <f t="shared" si="313"/>
        <v>0.48470000000000002</v>
      </c>
      <c r="AT255" s="87">
        <f t="shared" si="313"/>
        <v>0.48819999999999997</v>
      </c>
      <c r="AU255" s="87">
        <f t="shared" si="313"/>
        <v>0.4879</v>
      </c>
      <c r="AV255" s="87">
        <f t="shared" si="313"/>
        <v>0.48570000000000002</v>
      </c>
      <c r="AW255" s="87">
        <f t="shared" si="313"/>
        <v>0.48299999999999998</v>
      </c>
      <c r="AX255" s="87">
        <f t="shared" si="313"/>
        <v>0.4798</v>
      </c>
      <c r="AY255" s="87">
        <f t="shared" si="313"/>
        <v>0.47689999999999999</v>
      </c>
      <c r="AZ255" s="87">
        <f t="shared" si="313"/>
        <v>0.47319999999999995</v>
      </c>
      <c r="BA255" s="87">
        <f t="shared" si="313"/>
        <v>0.47360000000000002</v>
      </c>
      <c r="BB255" s="87">
        <f t="shared" si="313"/>
        <v>0.47430000000000005</v>
      </c>
      <c r="BC255" s="87">
        <f t="shared" si="313"/>
        <v>0.4748</v>
      </c>
      <c r="BD255" s="87">
        <f t="shared" si="313"/>
        <v>0.47550000000000003</v>
      </c>
      <c r="BE255" s="87">
        <f t="shared" si="313"/>
        <v>0.47619999999999996</v>
      </c>
      <c r="BF255" s="87">
        <f t="shared" si="313"/>
        <v>0.47629999999999995</v>
      </c>
      <c r="BG255" s="87">
        <f t="shared" si="313"/>
        <v>0.47650000000000003</v>
      </c>
      <c r="BH255" s="87">
        <f t="shared" si="313"/>
        <v>0.47689999999999999</v>
      </c>
      <c r="BI255" s="87">
        <f t="shared" si="313"/>
        <v>0.47919999999999996</v>
      </c>
      <c r="BJ255" s="87">
        <f t="shared" si="313"/>
        <v>0.48160000000000003</v>
      </c>
      <c r="BK255" s="87">
        <f t="shared" si="313"/>
        <v>0.4839</v>
      </c>
      <c r="BL255" s="87">
        <f t="shared" si="313"/>
        <v>0.48560000000000003</v>
      </c>
      <c r="BM255" s="87">
        <f t="shared" si="313"/>
        <v>0.48750000000000004</v>
      </c>
      <c r="BN255" s="87">
        <f t="shared" si="313"/>
        <v>0.48309999999999997</v>
      </c>
      <c r="BO255" s="87">
        <f t="shared" si="313"/>
        <v>0.47850000000000004</v>
      </c>
      <c r="BP255" s="87">
        <f t="shared" si="313"/>
        <v>0.47430000000000005</v>
      </c>
      <c r="BQ255" s="87">
        <f t="shared" si="313"/>
        <v>0.47050000000000003</v>
      </c>
      <c r="BR255" s="87">
        <f t="shared" si="313"/>
        <v>0.4667</v>
      </c>
      <c r="BS255" s="87">
        <f t="shared" si="313"/>
        <v>0.46299999999999997</v>
      </c>
      <c r="BT255" s="87">
        <f t="shared" si="313"/>
        <v>0.45989999999999998</v>
      </c>
      <c r="BU255" s="87">
        <f t="shared" si="313"/>
        <v>0.45669999999999999</v>
      </c>
      <c r="BV255" s="87">
        <f t="shared" si="313"/>
        <v>0.45340000000000003</v>
      </c>
      <c r="BW255" s="87">
        <f t="shared" si="313"/>
        <v>0.45040000000000002</v>
      </c>
      <c r="BX255" s="87">
        <f t="shared" si="313"/>
        <v>0.44740000000000002</v>
      </c>
      <c r="BY255" s="87">
        <f t="shared" si="313"/>
        <v>0.44499999999999995</v>
      </c>
      <c r="BZ255" s="87">
        <f t="shared" si="313"/>
        <v>0.44240000000000002</v>
      </c>
      <c r="CA255" s="87">
        <f t="shared" si="313"/>
        <v>0.44220000000000004</v>
      </c>
      <c r="CB255" s="87">
        <f t="shared" si="313"/>
        <v>0.44179999999999997</v>
      </c>
      <c r="CC255" s="87">
        <f t="shared" si="313"/>
        <v>0.4415</v>
      </c>
      <c r="CD255" s="87">
        <f t="shared" si="313"/>
        <v>0.44069999999999998</v>
      </c>
      <c r="CE255" s="87">
        <f t="shared" si="313"/>
        <v>0.43999999999999995</v>
      </c>
      <c r="CF255" s="87">
        <f t="shared" si="313"/>
        <v>0.43940000000000001</v>
      </c>
      <c r="CG255" s="87">
        <f t="shared" si="313"/>
        <v>0.4385</v>
      </c>
      <c r="CH255" s="87">
        <f t="shared" si="313"/>
        <v>0.43759999999999999</v>
      </c>
      <c r="CI255" s="87">
        <f t="shared" si="313"/>
        <v>0.4365</v>
      </c>
      <c r="CJ255" s="87">
        <f t="shared" si="313"/>
        <v>0.43500000000000005</v>
      </c>
      <c r="CK255" s="87">
        <f t="shared" ref="CK255:EO255" si="314">IF(ABS((1-CK254)-CK251/CK252)&gt;0.0001,"ERR",1-CK254)</f>
        <v>0.43330000000000002</v>
      </c>
      <c r="CL255" s="87">
        <f t="shared" si="314"/>
        <v>0.43140000000000001</v>
      </c>
      <c r="CM255" s="87">
        <f t="shared" si="314"/>
        <v>0.42959999999999998</v>
      </c>
      <c r="CN255" s="87">
        <f t="shared" si="314"/>
        <v>0.42759999999999998</v>
      </c>
      <c r="CO255" s="87">
        <f t="shared" si="314"/>
        <v>0.42610000000000003</v>
      </c>
      <c r="CP255" s="87">
        <f t="shared" si="314"/>
        <v>0.4244</v>
      </c>
      <c r="CQ255" s="87">
        <f t="shared" si="314"/>
        <v>0.42300000000000004</v>
      </c>
      <c r="CR255" s="87">
        <f t="shared" si="314"/>
        <v>0.42179999999999995</v>
      </c>
      <c r="CS255" s="87">
        <f t="shared" si="314"/>
        <v>0.42049999999999998</v>
      </c>
      <c r="CT255" s="87">
        <f t="shared" si="314"/>
        <v>0.41910000000000003</v>
      </c>
      <c r="CU255" s="87">
        <f t="shared" si="314"/>
        <v>0.41769999999999996</v>
      </c>
      <c r="CV255" s="87">
        <f t="shared" si="314"/>
        <v>0.41610000000000003</v>
      </c>
      <c r="CW255" s="87">
        <f t="shared" si="314"/>
        <v>0.41449999999999998</v>
      </c>
      <c r="CX255" s="87">
        <f t="shared" si="314"/>
        <v>0.41310000000000002</v>
      </c>
      <c r="CY255" s="87">
        <f t="shared" si="314"/>
        <v>0.41139999999999999</v>
      </c>
      <c r="CZ255" s="87">
        <f t="shared" si="314"/>
        <v>0.40980000000000005</v>
      </c>
      <c r="DA255" s="87">
        <f t="shared" si="314"/>
        <v>0.40859999999999996</v>
      </c>
      <c r="DB255" s="87">
        <f t="shared" si="314"/>
        <v>0.40720000000000001</v>
      </c>
      <c r="DC255" s="87">
        <f t="shared" si="314"/>
        <v>0.40590000000000004</v>
      </c>
      <c r="DD255" s="87">
        <f t="shared" si="314"/>
        <v>0.40480000000000005</v>
      </c>
      <c r="DE255" s="87">
        <f t="shared" si="314"/>
        <v>0.40349999999999997</v>
      </c>
      <c r="DF255" s="87">
        <f t="shared" si="314"/>
        <v>0.4022</v>
      </c>
      <c r="DG255" s="87">
        <f t="shared" si="314"/>
        <v>0.40090000000000003</v>
      </c>
      <c r="DH255" s="87">
        <f t="shared" si="314"/>
        <v>0.39929999999999999</v>
      </c>
      <c r="DI255" s="87">
        <f t="shared" si="314"/>
        <v>0.39770000000000005</v>
      </c>
      <c r="DJ255" s="87">
        <f t="shared" si="314"/>
        <v>0.39629999999999999</v>
      </c>
      <c r="DK255" s="87">
        <f t="shared" si="314"/>
        <v>0.39459999999999995</v>
      </c>
      <c r="DL255" s="87">
        <f t="shared" si="314"/>
        <v>0.3931</v>
      </c>
      <c r="DM255" s="87">
        <f t="shared" si="314"/>
        <v>0.39190000000000003</v>
      </c>
      <c r="DN255" s="87">
        <f t="shared" si="314"/>
        <v>0.39049999999999996</v>
      </c>
      <c r="DO255" s="87">
        <f t="shared" si="314"/>
        <v>0.3891</v>
      </c>
      <c r="DP255" s="87">
        <f t="shared" si="314"/>
        <v>0.38800000000000001</v>
      </c>
      <c r="DQ255" s="87">
        <f t="shared" si="314"/>
        <v>0.38670000000000004</v>
      </c>
      <c r="DR255" s="87">
        <f t="shared" si="314"/>
        <v>0.38529999999999998</v>
      </c>
      <c r="DS255" s="87">
        <f t="shared" si="314"/>
        <v>0.38390000000000002</v>
      </c>
      <c r="DT255" s="87">
        <f t="shared" si="314"/>
        <v>0.38229999999999997</v>
      </c>
      <c r="DU255" s="87">
        <f t="shared" si="314"/>
        <v>0.38070000000000004</v>
      </c>
      <c r="DV255" s="87">
        <f t="shared" si="314"/>
        <v>0.37919999999999998</v>
      </c>
      <c r="DW255" s="87">
        <f t="shared" si="314"/>
        <v>0.37749999999999995</v>
      </c>
      <c r="DX255" s="87">
        <f t="shared" si="314"/>
        <v>0.376</v>
      </c>
      <c r="DY255" s="87">
        <f t="shared" si="314"/>
        <v>0.37480000000000002</v>
      </c>
      <c r="DZ255" s="87">
        <f t="shared" si="314"/>
        <v>0.37339999999999995</v>
      </c>
      <c r="EA255" s="87">
        <f t="shared" si="314"/>
        <v>0.372</v>
      </c>
      <c r="EB255" s="87">
        <f t="shared" si="314"/>
        <v>0.37090000000000001</v>
      </c>
      <c r="EC255" s="87">
        <f t="shared" si="314"/>
        <v>0.36950000000000005</v>
      </c>
      <c r="ED255" s="87">
        <f t="shared" si="314"/>
        <v>0.36809999999999998</v>
      </c>
      <c r="EE255" s="87">
        <f t="shared" si="314"/>
        <v>0.36670000000000003</v>
      </c>
      <c r="EF255" s="87">
        <f t="shared" si="314"/>
        <v>0.36509999999999998</v>
      </c>
      <c r="EG255" s="87">
        <f t="shared" si="314"/>
        <v>0.36350000000000005</v>
      </c>
      <c r="EH255" s="87">
        <f t="shared" si="314"/>
        <v>0.36199999999999999</v>
      </c>
      <c r="EI255" s="87">
        <f t="shared" si="314"/>
        <v>0.36040000000000005</v>
      </c>
      <c r="EJ255" s="87">
        <f t="shared" si="314"/>
        <v>0.3589</v>
      </c>
      <c r="EK255" s="87">
        <f t="shared" si="314"/>
        <v>0.35760000000000003</v>
      </c>
      <c r="EL255" s="87">
        <f t="shared" si="314"/>
        <v>0.35619999999999996</v>
      </c>
      <c r="EM255" s="87">
        <f t="shared" si="314"/>
        <v>0.3548</v>
      </c>
      <c r="EN255" s="87">
        <f t="shared" si="314"/>
        <v>0.35360000000000003</v>
      </c>
      <c r="EO255" s="87">
        <f t="shared" si="314"/>
        <v>0.35219999999999996</v>
      </c>
      <c r="EP255" s="9"/>
      <c r="EQ255" s="88">
        <f>M255</f>
        <v>0</v>
      </c>
      <c r="ER255" s="88">
        <f>Y255</f>
        <v>0.49</v>
      </c>
      <c r="ES255" s="88">
        <f>AK255</f>
        <v>0.48370000000000002</v>
      </c>
      <c r="ET255" s="88">
        <f>AW255</f>
        <v>0.48299999999999998</v>
      </c>
      <c r="EU255" s="88">
        <f>BI255</f>
        <v>0.47919999999999996</v>
      </c>
      <c r="EV255" s="88">
        <f>BU255</f>
        <v>0.45669999999999999</v>
      </c>
      <c r="EW255" s="88">
        <f>CG255</f>
        <v>0.4385</v>
      </c>
      <c r="EX255" s="88">
        <f>CS255</f>
        <v>0.42049999999999998</v>
      </c>
      <c r="EY255" s="88">
        <f>DE255</f>
        <v>0.40349999999999997</v>
      </c>
      <c r="EZ255" s="88">
        <f>DQ255</f>
        <v>0.38670000000000004</v>
      </c>
      <c r="FA255" s="88">
        <f>EC255</f>
        <v>0.36950000000000005</v>
      </c>
      <c r="FB255" s="88">
        <f>EO255</f>
        <v>0.35219999999999996</v>
      </c>
    </row>
    <row r="256" spans="1:158">
      <c r="A256" s="119" t="s">
        <v>139</v>
      </c>
      <c r="Y256" s="121">
        <f t="shared" ref="Y256:CJ256" si="315">SUM(Y254:Y255)</f>
        <v>1</v>
      </c>
      <c r="Z256" s="121">
        <f t="shared" si="315"/>
        <v>1</v>
      </c>
      <c r="AA256" s="121">
        <f t="shared" si="315"/>
        <v>1</v>
      </c>
      <c r="AB256" s="121">
        <f t="shared" si="315"/>
        <v>1</v>
      </c>
      <c r="AC256" s="121">
        <f t="shared" si="315"/>
        <v>1</v>
      </c>
      <c r="AD256" s="121">
        <f t="shared" si="315"/>
        <v>1</v>
      </c>
      <c r="AE256" s="121">
        <f t="shared" si="315"/>
        <v>1</v>
      </c>
      <c r="AF256" s="121">
        <f t="shared" si="315"/>
        <v>1</v>
      </c>
      <c r="AG256" s="121">
        <f t="shared" si="315"/>
        <v>1</v>
      </c>
      <c r="AH256" s="121">
        <f t="shared" si="315"/>
        <v>1</v>
      </c>
      <c r="AI256" s="121">
        <f t="shared" si="315"/>
        <v>1</v>
      </c>
      <c r="AJ256" s="121">
        <f t="shared" si="315"/>
        <v>1</v>
      </c>
      <c r="AK256" s="121">
        <f t="shared" si="315"/>
        <v>1</v>
      </c>
      <c r="AL256" s="121">
        <f t="shared" si="315"/>
        <v>1</v>
      </c>
      <c r="AM256" s="121">
        <f t="shared" si="315"/>
        <v>1</v>
      </c>
      <c r="AN256" s="121">
        <f t="shared" si="315"/>
        <v>1</v>
      </c>
      <c r="AO256" s="121">
        <f t="shared" si="315"/>
        <v>1</v>
      </c>
      <c r="AP256" s="121">
        <f t="shared" si="315"/>
        <v>1</v>
      </c>
      <c r="AQ256" s="121">
        <f t="shared" si="315"/>
        <v>1</v>
      </c>
      <c r="AR256" s="121">
        <f t="shared" si="315"/>
        <v>1</v>
      </c>
      <c r="AS256" s="121">
        <f t="shared" si="315"/>
        <v>1</v>
      </c>
      <c r="AT256" s="121">
        <f t="shared" si="315"/>
        <v>1</v>
      </c>
      <c r="AU256" s="121">
        <f t="shared" si="315"/>
        <v>1</v>
      </c>
      <c r="AV256" s="121">
        <f t="shared" si="315"/>
        <v>1</v>
      </c>
      <c r="AW256" s="121">
        <f t="shared" si="315"/>
        <v>1</v>
      </c>
      <c r="AX256" s="121">
        <f t="shared" si="315"/>
        <v>1</v>
      </c>
      <c r="AY256" s="121">
        <f t="shared" si="315"/>
        <v>1</v>
      </c>
      <c r="AZ256" s="121">
        <f t="shared" si="315"/>
        <v>1</v>
      </c>
      <c r="BA256" s="121">
        <f t="shared" si="315"/>
        <v>1</v>
      </c>
      <c r="BB256" s="121">
        <f t="shared" si="315"/>
        <v>1</v>
      </c>
      <c r="BC256" s="121">
        <f t="shared" si="315"/>
        <v>1</v>
      </c>
      <c r="BD256" s="121">
        <f t="shared" si="315"/>
        <v>1</v>
      </c>
      <c r="BE256" s="121">
        <f t="shared" si="315"/>
        <v>1</v>
      </c>
      <c r="BF256" s="121">
        <f t="shared" si="315"/>
        <v>1</v>
      </c>
      <c r="BG256" s="121">
        <f t="shared" si="315"/>
        <v>1</v>
      </c>
      <c r="BH256" s="121">
        <f t="shared" si="315"/>
        <v>1</v>
      </c>
      <c r="BI256" s="121">
        <f t="shared" si="315"/>
        <v>1</v>
      </c>
      <c r="BJ256" s="121">
        <f t="shared" si="315"/>
        <v>1</v>
      </c>
      <c r="BK256" s="121">
        <f t="shared" si="315"/>
        <v>1</v>
      </c>
      <c r="BL256" s="121">
        <f t="shared" si="315"/>
        <v>1</v>
      </c>
      <c r="BM256" s="121">
        <f t="shared" si="315"/>
        <v>1</v>
      </c>
      <c r="BN256" s="121">
        <f t="shared" si="315"/>
        <v>1</v>
      </c>
      <c r="BO256" s="121">
        <f t="shared" si="315"/>
        <v>1</v>
      </c>
      <c r="BP256" s="121">
        <f t="shared" si="315"/>
        <v>1</v>
      </c>
      <c r="BQ256" s="121">
        <f t="shared" si="315"/>
        <v>1</v>
      </c>
      <c r="BR256" s="121">
        <f t="shared" si="315"/>
        <v>1</v>
      </c>
      <c r="BS256" s="121">
        <f t="shared" si="315"/>
        <v>1</v>
      </c>
      <c r="BT256" s="121">
        <f t="shared" si="315"/>
        <v>1</v>
      </c>
      <c r="BU256" s="121">
        <f t="shared" si="315"/>
        <v>1</v>
      </c>
      <c r="BV256" s="121">
        <f t="shared" si="315"/>
        <v>1</v>
      </c>
      <c r="BW256" s="121">
        <f t="shared" si="315"/>
        <v>1</v>
      </c>
      <c r="BX256" s="121">
        <f t="shared" si="315"/>
        <v>1</v>
      </c>
      <c r="BY256" s="121">
        <f t="shared" si="315"/>
        <v>1</v>
      </c>
      <c r="BZ256" s="121">
        <f t="shared" si="315"/>
        <v>1</v>
      </c>
      <c r="CA256" s="121">
        <f t="shared" si="315"/>
        <v>1</v>
      </c>
      <c r="CB256" s="121">
        <f t="shared" si="315"/>
        <v>1</v>
      </c>
      <c r="CC256" s="121">
        <f t="shared" si="315"/>
        <v>1</v>
      </c>
      <c r="CD256" s="121">
        <f t="shared" si="315"/>
        <v>1</v>
      </c>
      <c r="CE256" s="121">
        <f t="shared" si="315"/>
        <v>1</v>
      </c>
      <c r="CF256" s="121">
        <f t="shared" si="315"/>
        <v>1</v>
      </c>
      <c r="CG256" s="121">
        <f t="shared" si="315"/>
        <v>1</v>
      </c>
      <c r="CH256" s="121">
        <f t="shared" si="315"/>
        <v>1</v>
      </c>
      <c r="CI256" s="121">
        <f t="shared" si="315"/>
        <v>1</v>
      </c>
      <c r="CJ256" s="121">
        <f t="shared" si="315"/>
        <v>1</v>
      </c>
      <c r="CK256" s="121">
        <f t="shared" ref="CK256:EO256" si="316">SUM(CK254:CK255)</f>
        <v>1</v>
      </c>
      <c r="CL256" s="121">
        <f t="shared" si="316"/>
        <v>1</v>
      </c>
      <c r="CM256" s="121">
        <f t="shared" si="316"/>
        <v>1</v>
      </c>
      <c r="CN256" s="121">
        <f t="shared" si="316"/>
        <v>1</v>
      </c>
      <c r="CO256" s="121">
        <f t="shared" si="316"/>
        <v>1</v>
      </c>
      <c r="CP256" s="121">
        <f t="shared" si="316"/>
        <v>1</v>
      </c>
      <c r="CQ256" s="121">
        <f t="shared" si="316"/>
        <v>1</v>
      </c>
      <c r="CR256" s="121">
        <f t="shared" si="316"/>
        <v>1</v>
      </c>
      <c r="CS256" s="121">
        <f t="shared" si="316"/>
        <v>1</v>
      </c>
      <c r="CT256" s="121">
        <f t="shared" si="316"/>
        <v>1</v>
      </c>
      <c r="CU256" s="121">
        <f t="shared" si="316"/>
        <v>1</v>
      </c>
      <c r="CV256" s="121">
        <f t="shared" si="316"/>
        <v>1</v>
      </c>
      <c r="CW256" s="121">
        <f t="shared" si="316"/>
        <v>1</v>
      </c>
      <c r="CX256" s="121">
        <f t="shared" si="316"/>
        <v>1</v>
      </c>
      <c r="CY256" s="121">
        <f t="shared" si="316"/>
        <v>1</v>
      </c>
      <c r="CZ256" s="121">
        <f t="shared" si="316"/>
        <v>1</v>
      </c>
      <c r="DA256" s="121">
        <f t="shared" si="316"/>
        <v>1</v>
      </c>
      <c r="DB256" s="121">
        <f t="shared" si="316"/>
        <v>1</v>
      </c>
      <c r="DC256" s="121">
        <f t="shared" si="316"/>
        <v>1</v>
      </c>
      <c r="DD256" s="121">
        <f t="shared" si="316"/>
        <v>1</v>
      </c>
      <c r="DE256" s="121">
        <f t="shared" si="316"/>
        <v>1</v>
      </c>
      <c r="DF256" s="121">
        <f t="shared" si="316"/>
        <v>1</v>
      </c>
      <c r="DG256" s="121">
        <f t="shared" si="316"/>
        <v>1</v>
      </c>
      <c r="DH256" s="121">
        <f t="shared" si="316"/>
        <v>1</v>
      </c>
      <c r="DI256" s="121">
        <f t="shared" si="316"/>
        <v>1</v>
      </c>
      <c r="DJ256" s="121">
        <f t="shared" si="316"/>
        <v>1</v>
      </c>
      <c r="DK256" s="121">
        <f t="shared" si="316"/>
        <v>1</v>
      </c>
      <c r="DL256" s="121">
        <f t="shared" si="316"/>
        <v>1</v>
      </c>
      <c r="DM256" s="121">
        <f t="shared" si="316"/>
        <v>1</v>
      </c>
      <c r="DN256" s="121">
        <f t="shared" si="316"/>
        <v>1</v>
      </c>
      <c r="DO256" s="121">
        <f t="shared" si="316"/>
        <v>1</v>
      </c>
      <c r="DP256" s="121">
        <f t="shared" si="316"/>
        <v>1</v>
      </c>
      <c r="DQ256" s="121">
        <f t="shared" si="316"/>
        <v>1</v>
      </c>
      <c r="DR256" s="121">
        <f t="shared" si="316"/>
        <v>1</v>
      </c>
      <c r="DS256" s="121">
        <f t="shared" si="316"/>
        <v>1</v>
      </c>
      <c r="DT256" s="121">
        <f t="shared" si="316"/>
        <v>1</v>
      </c>
      <c r="DU256" s="121">
        <f t="shared" si="316"/>
        <v>1</v>
      </c>
      <c r="DV256" s="121">
        <f t="shared" si="316"/>
        <v>1</v>
      </c>
      <c r="DW256" s="121">
        <f t="shared" si="316"/>
        <v>1</v>
      </c>
      <c r="DX256" s="121">
        <f t="shared" si="316"/>
        <v>1</v>
      </c>
      <c r="DY256" s="121">
        <f t="shared" si="316"/>
        <v>1</v>
      </c>
      <c r="DZ256" s="121">
        <f t="shared" si="316"/>
        <v>1</v>
      </c>
      <c r="EA256" s="121">
        <f t="shared" si="316"/>
        <v>1</v>
      </c>
      <c r="EB256" s="121">
        <f t="shared" si="316"/>
        <v>1</v>
      </c>
      <c r="EC256" s="121">
        <f t="shared" si="316"/>
        <v>1</v>
      </c>
      <c r="ED256" s="121">
        <f t="shared" si="316"/>
        <v>1</v>
      </c>
      <c r="EE256" s="121">
        <f t="shared" si="316"/>
        <v>1</v>
      </c>
      <c r="EF256" s="121">
        <f t="shared" si="316"/>
        <v>1</v>
      </c>
      <c r="EG256" s="121">
        <f t="shared" si="316"/>
        <v>1</v>
      </c>
      <c r="EH256" s="121">
        <f t="shared" si="316"/>
        <v>1</v>
      </c>
      <c r="EI256" s="121">
        <f t="shared" si="316"/>
        <v>1</v>
      </c>
      <c r="EJ256" s="121">
        <f t="shared" si="316"/>
        <v>1</v>
      </c>
      <c r="EK256" s="121">
        <f t="shared" si="316"/>
        <v>1</v>
      </c>
      <c r="EL256" s="121">
        <f t="shared" si="316"/>
        <v>1</v>
      </c>
      <c r="EM256" s="121">
        <f t="shared" si="316"/>
        <v>1</v>
      </c>
      <c r="EN256" s="121">
        <f t="shared" si="316"/>
        <v>1</v>
      </c>
      <c r="EO256" s="121">
        <f t="shared" si="316"/>
        <v>1</v>
      </c>
      <c r="EP256" s="9"/>
      <c r="EQ256" s="122">
        <f>M256</f>
        <v>0</v>
      </c>
      <c r="ER256" s="122">
        <f>Y256</f>
        <v>1</v>
      </c>
      <c r="ES256" s="122">
        <f>AK256</f>
        <v>1</v>
      </c>
      <c r="ET256" s="122">
        <f>AW256</f>
        <v>1</v>
      </c>
      <c r="EU256" s="122">
        <f>BI256</f>
        <v>1</v>
      </c>
      <c r="EV256" s="122">
        <f>BU256</f>
        <v>1</v>
      </c>
      <c r="EW256" s="122">
        <f>CG256</f>
        <v>1</v>
      </c>
      <c r="EX256" s="122">
        <f>CS256</f>
        <v>1</v>
      </c>
      <c r="EY256" s="122">
        <f>DE256</f>
        <v>1</v>
      </c>
      <c r="EZ256" s="122">
        <f>DQ256</f>
        <v>1</v>
      </c>
      <c r="FA256" s="122">
        <f>EC256</f>
        <v>1</v>
      </c>
      <c r="FB256" s="122">
        <f>EO256</f>
        <v>1</v>
      </c>
    </row>
    <row r="257" spans="1:182">
      <c r="Z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U257" s="101"/>
    </row>
    <row r="258" spans="1:182">
      <c r="Z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U258" s="101"/>
    </row>
    <row r="259" spans="1:182">
      <c r="A259" s="94" t="s">
        <v>146</v>
      </c>
      <c r="Z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U259" s="101"/>
    </row>
    <row r="260" spans="1:182">
      <c r="A260" s="118" t="s">
        <v>134</v>
      </c>
      <c r="Y260" s="36">
        <f t="shared" ref="Y260:CJ260" si="317">AVERAGE(N217:Y217)</f>
        <v>2264501.8959508333</v>
      </c>
      <c r="Z260" s="36">
        <f t="shared" si="317"/>
        <v>2264444.3523991667</v>
      </c>
      <c r="AA260" s="36">
        <f t="shared" si="317"/>
        <v>2265617.5660966667</v>
      </c>
      <c r="AB260" s="36">
        <f t="shared" si="317"/>
        <v>2267015.7262733332</v>
      </c>
      <c r="AC260" s="36">
        <f t="shared" si="317"/>
        <v>2269595.3017308335</v>
      </c>
      <c r="AD260" s="36">
        <f t="shared" si="317"/>
        <v>2271815.64139</v>
      </c>
      <c r="AE260" s="36">
        <f t="shared" si="317"/>
        <v>2274743.650276666</v>
      </c>
      <c r="AF260" s="36">
        <f t="shared" si="317"/>
        <v>2277420.3849624996</v>
      </c>
      <c r="AG260" s="36">
        <f t="shared" si="317"/>
        <v>2279912.0974099995</v>
      </c>
      <c r="AH260" s="36">
        <f t="shared" si="317"/>
        <v>2281753.2322474993</v>
      </c>
      <c r="AI260" s="36">
        <f t="shared" si="317"/>
        <v>2292074.9111458333</v>
      </c>
      <c r="AJ260" s="36">
        <f t="shared" si="317"/>
        <v>2301499.3479133332</v>
      </c>
      <c r="AK260" s="36">
        <f t="shared" si="317"/>
        <v>2307922.1688941666</v>
      </c>
      <c r="AL260" s="36">
        <f t="shared" si="317"/>
        <v>2314841.8483016663</v>
      </c>
      <c r="AM260" s="36">
        <f t="shared" si="317"/>
        <v>2318369.5754533331</v>
      </c>
      <c r="AN260" s="36">
        <f t="shared" si="317"/>
        <v>2317778.541795</v>
      </c>
      <c r="AO260" s="36">
        <f t="shared" si="317"/>
        <v>2315575.9545499999</v>
      </c>
      <c r="AP260" s="36">
        <f t="shared" si="317"/>
        <v>2314272.3455908331</v>
      </c>
      <c r="AQ260" s="36">
        <f t="shared" si="317"/>
        <v>2313166.714565</v>
      </c>
      <c r="AR260" s="36">
        <f t="shared" si="317"/>
        <v>2312586.8620933336</v>
      </c>
      <c r="AS260" s="36">
        <f t="shared" si="317"/>
        <v>2310899.8975125006</v>
      </c>
      <c r="AT260" s="36">
        <f t="shared" si="317"/>
        <v>2312491.6392733338</v>
      </c>
      <c r="AU260" s="36">
        <f t="shared" si="317"/>
        <v>2314798.8823391669</v>
      </c>
      <c r="AV260" s="36">
        <f t="shared" si="317"/>
        <v>2318108.827163334</v>
      </c>
      <c r="AW260" s="36">
        <f t="shared" si="317"/>
        <v>2326760.577060834</v>
      </c>
      <c r="AX260" s="36">
        <f t="shared" si="317"/>
        <v>2334419.6447150004</v>
      </c>
      <c r="AY260" s="36">
        <f t="shared" si="317"/>
        <v>2343309.4264358338</v>
      </c>
      <c r="AZ260" s="36">
        <f t="shared" si="317"/>
        <v>2356329.750044167</v>
      </c>
      <c r="BA260" s="36">
        <f t="shared" si="317"/>
        <v>2371384.7392875003</v>
      </c>
      <c r="BB260" s="36">
        <f t="shared" si="317"/>
        <v>2385570.8948925002</v>
      </c>
      <c r="BC260" s="36">
        <f t="shared" si="317"/>
        <v>2400800.7269850005</v>
      </c>
      <c r="BD260" s="36">
        <f t="shared" si="317"/>
        <v>2415499.6128916671</v>
      </c>
      <c r="BE260" s="36">
        <f t="shared" si="317"/>
        <v>2435192.8521600007</v>
      </c>
      <c r="BF260" s="36">
        <f t="shared" si="317"/>
        <v>2454069.4034150005</v>
      </c>
      <c r="BG260" s="36">
        <f t="shared" si="317"/>
        <v>2473975.8498933339</v>
      </c>
      <c r="BH260" s="36">
        <f t="shared" si="317"/>
        <v>2495195.0863883332</v>
      </c>
      <c r="BI260" s="36">
        <f t="shared" si="317"/>
        <v>2513625.6349641667</v>
      </c>
      <c r="BJ260" s="36">
        <f t="shared" si="317"/>
        <v>2532013.2209049999</v>
      </c>
      <c r="BK260" s="36">
        <f t="shared" si="317"/>
        <v>2551856.2370458324</v>
      </c>
      <c r="BL260" s="36">
        <f t="shared" si="317"/>
        <v>2571631.9827816663</v>
      </c>
      <c r="BM260" s="36">
        <f t="shared" si="317"/>
        <v>2588591.8633274995</v>
      </c>
      <c r="BN260" s="36">
        <f t="shared" si="317"/>
        <v>2638434.7747799996</v>
      </c>
      <c r="BO260" s="36">
        <f t="shared" si="317"/>
        <v>2686875.7432341664</v>
      </c>
      <c r="BP260" s="36">
        <f t="shared" si="317"/>
        <v>2735966.6575074997</v>
      </c>
      <c r="BQ260" s="36">
        <f t="shared" si="317"/>
        <v>2780644.3076224998</v>
      </c>
      <c r="BR260" s="36">
        <f t="shared" si="317"/>
        <v>2825247.7208766663</v>
      </c>
      <c r="BS260" s="36">
        <f t="shared" si="317"/>
        <v>2867977.9550341666</v>
      </c>
      <c r="BT260" s="36">
        <f t="shared" si="317"/>
        <v>2908082.8853141665</v>
      </c>
      <c r="BU260" s="36">
        <f t="shared" si="317"/>
        <v>2950234.7687458335</v>
      </c>
      <c r="BV260" s="36">
        <f t="shared" si="317"/>
        <v>2991172.2047416675</v>
      </c>
      <c r="BW260" s="36">
        <f t="shared" si="317"/>
        <v>3029905.1305241673</v>
      </c>
      <c r="BX260" s="36">
        <f t="shared" si="317"/>
        <v>3063455.9796974999</v>
      </c>
      <c r="BY260" s="36">
        <f t="shared" si="317"/>
        <v>3093127.6203883332</v>
      </c>
      <c r="BZ260" s="36">
        <f t="shared" si="317"/>
        <v>3094157.7172416667</v>
      </c>
      <c r="CA260" s="36">
        <f t="shared" si="317"/>
        <v>3095402.1198366671</v>
      </c>
      <c r="CB260" s="36">
        <f t="shared" si="317"/>
        <v>3099284.9082166664</v>
      </c>
      <c r="CC260" s="36">
        <f t="shared" si="317"/>
        <v>3106227.9824733338</v>
      </c>
      <c r="CD260" s="36">
        <f t="shared" si="317"/>
        <v>3116358.7876149998</v>
      </c>
      <c r="CE260" s="36">
        <f t="shared" si="317"/>
        <v>3126219.3230050001</v>
      </c>
      <c r="CF260" s="36">
        <f t="shared" si="317"/>
        <v>3137930.5176233337</v>
      </c>
      <c r="CG260" s="36">
        <f t="shared" si="317"/>
        <v>3149024.8747670916</v>
      </c>
      <c r="CH260" s="36">
        <f t="shared" si="317"/>
        <v>3161900.369799267</v>
      </c>
      <c r="CI260" s="36">
        <f t="shared" si="317"/>
        <v>3178382.2450588122</v>
      </c>
      <c r="CJ260" s="36">
        <f t="shared" si="317"/>
        <v>3198834.6942308396</v>
      </c>
      <c r="CK260" s="36">
        <f t="shared" ref="CK260:EO260" si="318">AVERAGE(BZ217:CK217)</f>
        <v>3224742.0334896292</v>
      </c>
      <c r="CL260" s="36">
        <f t="shared" si="318"/>
        <v>3247224.1547160861</v>
      </c>
      <c r="CM260" s="36">
        <f t="shared" si="318"/>
        <v>3270399.1249598362</v>
      </c>
      <c r="CN260" s="36">
        <f t="shared" si="318"/>
        <v>3294681.5913369874</v>
      </c>
      <c r="CO260" s="36">
        <f t="shared" si="318"/>
        <v>3317983.8454159889</v>
      </c>
      <c r="CP260" s="36">
        <f t="shared" si="318"/>
        <v>3337920.6764345821</v>
      </c>
      <c r="CQ260" s="36">
        <f t="shared" si="318"/>
        <v>3358573.1547446903</v>
      </c>
      <c r="CR260" s="36">
        <f t="shared" si="318"/>
        <v>3378300.7740334286</v>
      </c>
      <c r="CS260" s="36">
        <f t="shared" si="318"/>
        <v>3398077.7401400781</v>
      </c>
      <c r="CT260" s="36">
        <f t="shared" si="318"/>
        <v>3417964.3695418271</v>
      </c>
      <c r="CU260" s="36">
        <f t="shared" si="318"/>
        <v>3437411.9093190287</v>
      </c>
      <c r="CV260" s="36">
        <f t="shared" si="318"/>
        <v>3457189.8827766455</v>
      </c>
      <c r="CW260" s="36">
        <f t="shared" si="318"/>
        <v>3477343.7977872049</v>
      </c>
      <c r="CX260" s="36">
        <f t="shared" si="318"/>
        <v>3497585.3708048351</v>
      </c>
      <c r="CY260" s="36">
        <f t="shared" si="318"/>
        <v>3520933.1109561026</v>
      </c>
      <c r="CZ260" s="36">
        <f t="shared" si="318"/>
        <v>3541673.5995690264</v>
      </c>
      <c r="DA260" s="36">
        <f t="shared" si="318"/>
        <v>3562198.6439503077</v>
      </c>
      <c r="DB260" s="36">
        <f t="shared" si="318"/>
        <v>3582808.1881736661</v>
      </c>
      <c r="DC260" s="36">
        <f t="shared" si="318"/>
        <v>3603465.243415846</v>
      </c>
      <c r="DD260" s="36">
        <f t="shared" si="318"/>
        <v>3623872.3048907383</v>
      </c>
      <c r="DE260" s="36">
        <f t="shared" si="318"/>
        <v>3644336.795030667</v>
      </c>
      <c r="DF260" s="36">
        <f t="shared" si="318"/>
        <v>3664993.6917615682</v>
      </c>
      <c r="DG260" s="36">
        <f t="shared" si="318"/>
        <v>3685670.9147090032</v>
      </c>
      <c r="DH260" s="36">
        <f t="shared" si="318"/>
        <v>3706927.8905986934</v>
      </c>
      <c r="DI260" s="36">
        <f t="shared" si="318"/>
        <v>3728844.463963924</v>
      </c>
      <c r="DJ260" s="36">
        <f t="shared" si="318"/>
        <v>3751093.7822121568</v>
      </c>
      <c r="DK260" s="36">
        <f t="shared" si="318"/>
        <v>3773862.3078732979</v>
      </c>
      <c r="DL260" s="36">
        <f t="shared" si="318"/>
        <v>3796939.7906513568</v>
      </c>
      <c r="DM260" s="36">
        <f t="shared" si="318"/>
        <v>3819940.1701266654</v>
      </c>
      <c r="DN260" s="36">
        <f t="shared" si="318"/>
        <v>3843088.8063777438</v>
      </c>
      <c r="DO260" s="36">
        <f t="shared" si="318"/>
        <v>3866320.8017250155</v>
      </c>
      <c r="DP260" s="36">
        <f t="shared" si="318"/>
        <v>3889293.2214012952</v>
      </c>
      <c r="DQ260" s="36">
        <f t="shared" si="318"/>
        <v>3912366.40089565</v>
      </c>
      <c r="DR260" s="36">
        <f t="shared" si="318"/>
        <v>3935607.7262832136</v>
      </c>
      <c r="DS260" s="36">
        <f t="shared" si="318"/>
        <v>3958866.5114385583</v>
      </c>
      <c r="DT260" s="36">
        <f t="shared" si="318"/>
        <v>3982631.9480335615</v>
      </c>
      <c r="DU260" s="36">
        <f t="shared" si="318"/>
        <v>4006973.8129417617</v>
      </c>
      <c r="DV260" s="36">
        <f t="shared" si="318"/>
        <v>4031562.0705081597</v>
      </c>
      <c r="DW260" s="36">
        <f t="shared" si="318"/>
        <v>4056614.2821651115</v>
      </c>
      <c r="DX260" s="36">
        <f t="shared" si="318"/>
        <v>4081936.4942941084</v>
      </c>
      <c r="DY260" s="36">
        <f t="shared" si="318"/>
        <v>4107205.8271980234</v>
      </c>
      <c r="DZ260" s="36">
        <f t="shared" si="318"/>
        <v>4132604.7230647244</v>
      </c>
      <c r="EA260" s="36">
        <f t="shared" si="318"/>
        <v>4158076.4672138863</v>
      </c>
      <c r="EB260" s="36">
        <f t="shared" si="318"/>
        <v>4183276.2380132065</v>
      </c>
      <c r="EC260" s="36">
        <f t="shared" si="318"/>
        <v>4208564.0637462176</v>
      </c>
      <c r="ED260" s="36">
        <f t="shared" si="318"/>
        <v>4234062.108083914</v>
      </c>
      <c r="EE260" s="36">
        <f t="shared" si="318"/>
        <v>4259926.4716255041</v>
      </c>
      <c r="EF260" s="36">
        <f t="shared" si="318"/>
        <v>4286424.2586582871</v>
      </c>
      <c r="EG260" s="36">
        <f t="shared" si="318"/>
        <v>4313642.7053122409</v>
      </c>
      <c r="EH260" s="36">
        <f t="shared" si="318"/>
        <v>4341250.9687384646</v>
      </c>
      <c r="EI260" s="36">
        <f t="shared" si="318"/>
        <v>4366370.3784253374</v>
      </c>
      <c r="EJ260" s="36">
        <f t="shared" si="318"/>
        <v>4394880.9791204995</v>
      </c>
      <c r="EK260" s="36">
        <f t="shared" si="318"/>
        <v>4423408.0644946797</v>
      </c>
      <c r="EL260" s="36">
        <f t="shared" si="318"/>
        <v>4452097.1314952681</v>
      </c>
      <c r="EM260" s="36">
        <f t="shared" si="318"/>
        <v>4480877.2745489227</v>
      </c>
      <c r="EN260" s="36">
        <f t="shared" si="318"/>
        <v>4509399.5614627386</v>
      </c>
      <c r="EO260" s="36">
        <f t="shared" si="318"/>
        <v>4538031.9360209387</v>
      </c>
      <c r="EP260" s="9"/>
      <c r="EQ260" s="86">
        <f>M260</f>
        <v>0</v>
      </c>
      <c r="ER260" s="86">
        <f>Y260</f>
        <v>2264501.8959508333</v>
      </c>
      <c r="ES260" s="86">
        <f>AK260</f>
        <v>2307922.1688941666</v>
      </c>
      <c r="ET260" s="86">
        <f>AW260</f>
        <v>2326760.577060834</v>
      </c>
      <c r="EU260" s="86">
        <f>BI260</f>
        <v>2513625.6349641667</v>
      </c>
      <c r="EV260" s="86">
        <f>BU260</f>
        <v>2950234.7687458335</v>
      </c>
      <c r="EW260" s="86">
        <f>CG260</f>
        <v>3149024.8747670916</v>
      </c>
      <c r="EX260" s="86">
        <f>CS260</f>
        <v>3398077.7401400781</v>
      </c>
      <c r="EY260" s="86">
        <f>DE260</f>
        <v>3644336.795030667</v>
      </c>
      <c r="EZ260" s="86">
        <f>DQ260</f>
        <v>3912366.40089565</v>
      </c>
      <c r="FA260" s="86">
        <f>EC260</f>
        <v>4208564.0637462176</v>
      </c>
      <c r="FB260" s="86">
        <f>EO260</f>
        <v>4538031.9360209387</v>
      </c>
    </row>
    <row r="261" spans="1:182">
      <c r="A261" s="118" t="s">
        <v>135</v>
      </c>
      <c r="Y261" s="36">
        <f t="shared" ref="Y261:CF261" si="319">Y176</f>
        <v>2169618.4641722222</v>
      </c>
      <c r="Z261" s="36">
        <f t="shared" si="319"/>
        <v>2169631.087638333</v>
      </c>
      <c r="AA261" s="36">
        <f t="shared" si="319"/>
        <v>2169643.7111044447</v>
      </c>
      <c r="AB261" s="36">
        <f t="shared" si="319"/>
        <v>2169656.3345705559</v>
      </c>
      <c r="AC261" s="36">
        <f t="shared" si="319"/>
        <v>2169668.9580366663</v>
      </c>
      <c r="AD261" s="36">
        <f t="shared" si="319"/>
        <v>2169681.581502778</v>
      </c>
      <c r="AE261" s="36">
        <f t="shared" si="319"/>
        <v>2169694.2049688888</v>
      </c>
      <c r="AF261" s="36">
        <f t="shared" si="319"/>
        <v>2168873.4951016661</v>
      </c>
      <c r="AG261" s="36">
        <f t="shared" si="319"/>
        <v>2138885.9727344443</v>
      </c>
      <c r="AH261" s="36">
        <f t="shared" si="319"/>
        <v>2142124.6027005557</v>
      </c>
      <c r="AI261" s="36">
        <f t="shared" si="319"/>
        <v>2145363.3849999998</v>
      </c>
      <c r="AJ261" s="36">
        <f t="shared" si="319"/>
        <v>2148602.3196327775</v>
      </c>
      <c r="AK261" s="36">
        <f t="shared" si="319"/>
        <v>2151841.4065988888</v>
      </c>
      <c r="AL261" s="36">
        <f t="shared" si="319"/>
        <v>2155080.6458983333</v>
      </c>
      <c r="AM261" s="36">
        <f t="shared" si="319"/>
        <v>2158320.0375311109</v>
      </c>
      <c r="AN261" s="36">
        <f t="shared" si="319"/>
        <v>2161367.6391638885</v>
      </c>
      <c r="AO261" s="36">
        <f t="shared" si="319"/>
        <v>2164415.3931299993</v>
      </c>
      <c r="AP261" s="36">
        <f t="shared" si="319"/>
        <v>2167463.2994294441</v>
      </c>
      <c r="AQ261" s="36">
        <f t="shared" si="319"/>
        <v>2170511.3580622221</v>
      </c>
      <c r="AR261" s="36">
        <f t="shared" si="319"/>
        <v>2174392.9023616663</v>
      </c>
      <c r="AS261" s="36">
        <f t="shared" si="319"/>
        <v>2207441.4114944446</v>
      </c>
      <c r="AT261" s="36">
        <f t="shared" si="319"/>
        <v>2207263.9206272219</v>
      </c>
      <c r="AU261" s="36">
        <f t="shared" si="319"/>
        <v>2207086.4297599997</v>
      </c>
      <c r="AV261" s="36">
        <f t="shared" si="319"/>
        <v>2186075.6055594445</v>
      </c>
      <c r="AW261" s="36">
        <f t="shared" si="319"/>
        <v>2165065.3716366668</v>
      </c>
      <c r="AX261" s="36">
        <f t="shared" si="319"/>
        <v>2144054.9901444442</v>
      </c>
      <c r="AY261" s="36">
        <f t="shared" si="319"/>
        <v>2123044.4610827775</v>
      </c>
      <c r="AZ261" s="36">
        <f t="shared" si="319"/>
        <v>2102225.7267849999</v>
      </c>
      <c r="BA261" s="36">
        <f t="shared" si="319"/>
        <v>2122995.3958437038</v>
      </c>
      <c r="BB261" s="36">
        <f t="shared" si="319"/>
        <v>2143765.1349255559</v>
      </c>
      <c r="BC261" s="36">
        <f t="shared" si="319"/>
        <v>2164534.9440305559</v>
      </c>
      <c r="BD261" s="36">
        <f t="shared" si="319"/>
        <v>2185304.8231587042</v>
      </c>
      <c r="BE261" s="36">
        <f t="shared" si="319"/>
        <v>2206074.7723100004</v>
      </c>
      <c r="BF261" s="36">
        <f t="shared" si="319"/>
        <v>2226844.7914844444</v>
      </c>
      <c r="BG261" s="36">
        <f t="shared" si="319"/>
        <v>2247614.8808253706</v>
      </c>
      <c r="BH261" s="36">
        <f t="shared" si="319"/>
        <v>2289218.3735227776</v>
      </c>
      <c r="BI261" s="36">
        <f t="shared" si="319"/>
        <v>2330821.3459655559</v>
      </c>
      <c r="BJ261" s="36">
        <f t="shared" si="319"/>
        <v>2372424.5360009256</v>
      </c>
      <c r="BK261" s="36">
        <f t="shared" si="319"/>
        <v>2414027.943628889</v>
      </c>
      <c r="BL261" s="36">
        <f t="shared" si="319"/>
        <v>2455631.5688494444</v>
      </c>
      <c r="BM261" s="36">
        <f t="shared" si="319"/>
        <v>2455652.317089167</v>
      </c>
      <c r="BN261" s="36">
        <f t="shared" si="319"/>
        <v>2455673.0653288891</v>
      </c>
      <c r="BO261" s="36">
        <f t="shared" si="319"/>
        <v>2455693.8135686112</v>
      </c>
      <c r="BP261" s="36">
        <f t="shared" si="319"/>
        <v>2455714.5618083337</v>
      </c>
      <c r="BQ261" s="36">
        <f t="shared" si="319"/>
        <v>2455735.3100480554</v>
      </c>
      <c r="BR261" s="36">
        <f t="shared" si="319"/>
        <v>2455756.0582877779</v>
      </c>
      <c r="BS261" s="36">
        <f t="shared" si="319"/>
        <v>2455782.2627366665</v>
      </c>
      <c r="BT261" s="36">
        <f t="shared" si="319"/>
        <v>2455808.4671855555</v>
      </c>
      <c r="BU261" s="36">
        <f t="shared" si="319"/>
        <v>2455834.6716344445</v>
      </c>
      <c r="BV261" s="36">
        <f t="shared" si="319"/>
        <v>2455782.7360317591</v>
      </c>
      <c r="BW261" s="36">
        <f t="shared" si="319"/>
        <v>2455730.9937108331</v>
      </c>
      <c r="BX261" s="36">
        <f t="shared" si="319"/>
        <v>2455679.4446716662</v>
      </c>
      <c r="BY261" s="36">
        <f t="shared" si="319"/>
        <v>2455628.0889142589</v>
      </c>
      <c r="BZ261" s="36">
        <f t="shared" si="319"/>
        <v>2455576.926438611</v>
      </c>
      <c r="CA261" s="36">
        <f t="shared" si="319"/>
        <v>2455525.9572447226</v>
      </c>
      <c r="CB261" s="36">
        <f t="shared" si="319"/>
        <v>2455475.1813325929</v>
      </c>
      <c r="CC261" s="36">
        <f t="shared" si="319"/>
        <v>2455424.5987022226</v>
      </c>
      <c r="CD261" s="36">
        <f t="shared" si="319"/>
        <v>2455374.2093536113</v>
      </c>
      <c r="CE261" s="36">
        <f t="shared" si="319"/>
        <v>2455324.0132867596</v>
      </c>
      <c r="CF261" s="36">
        <f t="shared" si="319"/>
        <v>2455274.0105016665</v>
      </c>
      <c r="CG261" s="36">
        <f>CG176</f>
        <v>2455224.2009983333</v>
      </c>
      <c r="CH261" s="36">
        <f t="shared" ref="CH261:EO261" si="320">CH176</f>
        <v>2455252.7248283331</v>
      </c>
      <c r="CI261" s="36">
        <f t="shared" si="320"/>
        <v>2455281.248658333</v>
      </c>
      <c r="CJ261" s="36">
        <f t="shared" si="320"/>
        <v>2455309.7724883328</v>
      </c>
      <c r="CK261" s="36">
        <f t="shared" si="320"/>
        <v>2455338.2963183331</v>
      </c>
      <c r="CL261" s="36">
        <f t="shared" si="320"/>
        <v>2455366.8201483334</v>
      </c>
      <c r="CM261" s="36">
        <f t="shared" si="320"/>
        <v>2455395.3439783338</v>
      </c>
      <c r="CN261" s="36">
        <f t="shared" si="320"/>
        <v>2455423.8678083336</v>
      </c>
      <c r="CO261" s="36">
        <f t="shared" si="320"/>
        <v>2455452.3916383334</v>
      </c>
      <c r="CP261" s="36">
        <f t="shared" si="320"/>
        <v>2455480.9154683333</v>
      </c>
      <c r="CQ261" s="36">
        <f t="shared" si="320"/>
        <v>2455509.4392983336</v>
      </c>
      <c r="CR261" s="36">
        <f t="shared" si="320"/>
        <v>2455537.9631283334</v>
      </c>
      <c r="CS261" s="36">
        <f t="shared" si="320"/>
        <v>2455566.4869583333</v>
      </c>
      <c r="CT261" s="36">
        <f t="shared" si="320"/>
        <v>2455595.0107883336</v>
      </c>
      <c r="CU261" s="36">
        <f t="shared" si="320"/>
        <v>2455623.534618333</v>
      </c>
      <c r="CV261" s="36">
        <f t="shared" si="320"/>
        <v>2455652.0584483328</v>
      </c>
      <c r="CW261" s="36">
        <f t="shared" si="320"/>
        <v>2455680.5822783331</v>
      </c>
      <c r="CX261" s="36">
        <f t="shared" si="320"/>
        <v>2455709.1061083334</v>
      </c>
      <c r="CY261" s="36">
        <f t="shared" si="320"/>
        <v>2455737.6299383338</v>
      </c>
      <c r="CZ261" s="36">
        <f t="shared" si="320"/>
        <v>2455766.1537683336</v>
      </c>
      <c r="DA261" s="36">
        <f t="shared" si="320"/>
        <v>2455794.6775983335</v>
      </c>
      <c r="DB261" s="36">
        <f t="shared" si="320"/>
        <v>2455823.2014283338</v>
      </c>
      <c r="DC261" s="36">
        <f t="shared" si="320"/>
        <v>2455851.2548058336</v>
      </c>
      <c r="DD261" s="36">
        <f t="shared" si="320"/>
        <v>2455878.8376974999</v>
      </c>
      <c r="DE261" s="36">
        <f t="shared" si="320"/>
        <v>2455905.9501033337</v>
      </c>
      <c r="DF261" s="36">
        <f t="shared" si="320"/>
        <v>2455932.5920233335</v>
      </c>
      <c r="DG261" s="36">
        <f t="shared" si="320"/>
        <v>2455958.7634574999</v>
      </c>
      <c r="DH261" s="36">
        <f t="shared" si="320"/>
        <v>2455984.4644058333</v>
      </c>
      <c r="DI261" s="36">
        <f t="shared" si="320"/>
        <v>2456009.6948683332</v>
      </c>
      <c r="DJ261" s="36">
        <f t="shared" si="320"/>
        <v>2456034.4548450001</v>
      </c>
      <c r="DK261" s="36">
        <f t="shared" si="320"/>
        <v>2456058.7443358335</v>
      </c>
      <c r="DL261" s="36">
        <f t="shared" si="320"/>
        <v>2456082.5633408334</v>
      </c>
      <c r="DM261" s="36">
        <f t="shared" si="320"/>
        <v>2456105.9118600003</v>
      </c>
      <c r="DN261" s="36">
        <f t="shared" si="320"/>
        <v>2456128.7898933333</v>
      </c>
      <c r="DO261" s="36">
        <f t="shared" si="320"/>
        <v>2456151.6678933334</v>
      </c>
      <c r="DP261" s="36">
        <f t="shared" si="320"/>
        <v>2456174.5458933334</v>
      </c>
      <c r="DQ261" s="36">
        <f t="shared" si="320"/>
        <v>2456197.4238933329</v>
      </c>
      <c r="DR261" s="36">
        <f t="shared" si="320"/>
        <v>2456220.3018933334</v>
      </c>
      <c r="DS261" s="36">
        <f t="shared" si="320"/>
        <v>2456243.1798933335</v>
      </c>
      <c r="DT261" s="36">
        <f t="shared" si="320"/>
        <v>2456266.0578933335</v>
      </c>
      <c r="DU261" s="36">
        <f t="shared" si="320"/>
        <v>2456288.9358933331</v>
      </c>
      <c r="DV261" s="36">
        <f t="shared" si="320"/>
        <v>2456311.8138933335</v>
      </c>
      <c r="DW261" s="36">
        <f t="shared" si="320"/>
        <v>2456334.6918933336</v>
      </c>
      <c r="DX261" s="36">
        <f t="shared" si="320"/>
        <v>2456356.9855183335</v>
      </c>
      <c r="DY261" s="36">
        <f t="shared" si="320"/>
        <v>2456378.6947683333</v>
      </c>
      <c r="DZ261" s="36">
        <f t="shared" si="320"/>
        <v>2456399.8196433336</v>
      </c>
      <c r="EA261" s="36">
        <f t="shared" si="320"/>
        <v>2456420.3601433337</v>
      </c>
      <c r="EB261" s="36">
        <f t="shared" si="320"/>
        <v>2456440.3162683332</v>
      </c>
      <c r="EC261" s="36">
        <f t="shared" si="320"/>
        <v>2456459.6880183332</v>
      </c>
      <c r="ED261" s="36">
        <f t="shared" si="320"/>
        <v>2456478.475393333</v>
      </c>
      <c r="EE261" s="36">
        <f t="shared" si="320"/>
        <v>2456496.6783933332</v>
      </c>
      <c r="EF261" s="36">
        <f t="shared" si="320"/>
        <v>2456514.2970183333</v>
      </c>
      <c r="EG261" s="36">
        <f t="shared" si="320"/>
        <v>2456531.3312683334</v>
      </c>
      <c r="EH261" s="36">
        <f t="shared" si="320"/>
        <v>2456547.7811433333</v>
      </c>
      <c r="EI261" s="36">
        <f t="shared" si="320"/>
        <v>2456563.6466433331</v>
      </c>
      <c r="EJ261" s="36">
        <f t="shared" si="320"/>
        <v>2456579.5121433334</v>
      </c>
      <c r="EK261" s="36">
        <f t="shared" si="320"/>
        <v>2456595.3776433333</v>
      </c>
      <c r="EL261" s="36">
        <f t="shared" si="320"/>
        <v>2456611.2431433336</v>
      </c>
      <c r="EM261" s="36">
        <f t="shared" si="320"/>
        <v>2456627.1086433339</v>
      </c>
      <c r="EN261" s="36">
        <f t="shared" si="320"/>
        <v>2456642.9741433333</v>
      </c>
      <c r="EO261" s="36">
        <f t="shared" si="320"/>
        <v>2456658.8396433331</v>
      </c>
      <c r="EP261" s="9"/>
      <c r="EQ261" s="86">
        <f>M261</f>
        <v>0</v>
      </c>
      <c r="ER261" s="86">
        <f>Y261</f>
        <v>2169618.4641722222</v>
      </c>
      <c r="ES261" s="86">
        <f>AK261</f>
        <v>2151841.4065988888</v>
      </c>
      <c r="ET261" s="86">
        <f>AW261</f>
        <v>2165065.3716366668</v>
      </c>
      <c r="EU261" s="86">
        <f>BI261</f>
        <v>2330821.3459655559</v>
      </c>
      <c r="EV261" s="86">
        <f>BU261</f>
        <v>2455834.6716344445</v>
      </c>
      <c r="EW261" s="86">
        <f>CG261</f>
        <v>2455224.2009983333</v>
      </c>
      <c r="EX261" s="86">
        <f>CS261</f>
        <v>2455566.4869583333</v>
      </c>
      <c r="EY261" s="86">
        <f>DE261</f>
        <v>2455905.9501033337</v>
      </c>
      <c r="EZ261" s="86">
        <f>DQ261</f>
        <v>2456197.4238933329</v>
      </c>
      <c r="FA261" s="86">
        <f>EC261</f>
        <v>2456459.6880183332</v>
      </c>
      <c r="FB261" s="86">
        <f>EO261</f>
        <v>2456658.8396433331</v>
      </c>
    </row>
    <row r="262" spans="1:182">
      <c r="A262" s="119" t="s">
        <v>136</v>
      </c>
      <c r="Y262" s="95">
        <f t="shared" ref="Y262:CJ262" si="321">SUM(Y260:Y261)</f>
        <v>4434120.3601230551</v>
      </c>
      <c r="Z262" s="95">
        <f t="shared" si="321"/>
        <v>4434075.4400375001</v>
      </c>
      <c r="AA262" s="95">
        <f t="shared" si="321"/>
        <v>4435261.2772011114</v>
      </c>
      <c r="AB262" s="95">
        <f t="shared" si="321"/>
        <v>4436672.0608438887</v>
      </c>
      <c r="AC262" s="95">
        <f t="shared" si="321"/>
        <v>4439264.2597674998</v>
      </c>
      <c r="AD262" s="95">
        <f t="shared" si="321"/>
        <v>4441497.222892778</v>
      </c>
      <c r="AE262" s="95">
        <f t="shared" si="321"/>
        <v>4444437.8552455548</v>
      </c>
      <c r="AF262" s="95">
        <f t="shared" si="321"/>
        <v>4446293.8800641652</v>
      </c>
      <c r="AG262" s="95">
        <f t="shared" si="321"/>
        <v>4418798.0701444438</v>
      </c>
      <c r="AH262" s="95">
        <f t="shared" si="321"/>
        <v>4423877.8349480554</v>
      </c>
      <c r="AI262" s="95">
        <f t="shared" si="321"/>
        <v>4437438.2961458331</v>
      </c>
      <c r="AJ262" s="95">
        <f t="shared" si="321"/>
        <v>4450101.6675461102</v>
      </c>
      <c r="AK262" s="95">
        <f t="shared" si="321"/>
        <v>4459763.5754930554</v>
      </c>
      <c r="AL262" s="95">
        <f t="shared" si="321"/>
        <v>4469922.4941999996</v>
      </c>
      <c r="AM262" s="95">
        <f t="shared" si="321"/>
        <v>4476689.612984444</v>
      </c>
      <c r="AN262" s="95">
        <f t="shared" si="321"/>
        <v>4479146.1809588885</v>
      </c>
      <c r="AO262" s="95">
        <f t="shared" si="321"/>
        <v>4479991.3476799987</v>
      </c>
      <c r="AP262" s="95">
        <f t="shared" si="321"/>
        <v>4481735.6450202772</v>
      </c>
      <c r="AQ262" s="95">
        <f t="shared" si="321"/>
        <v>4483678.0726272222</v>
      </c>
      <c r="AR262" s="95">
        <f t="shared" si="321"/>
        <v>4486979.7644549999</v>
      </c>
      <c r="AS262" s="95">
        <f t="shared" si="321"/>
        <v>4518341.3090069452</v>
      </c>
      <c r="AT262" s="95">
        <f t="shared" si="321"/>
        <v>4519755.5599005558</v>
      </c>
      <c r="AU262" s="95">
        <f t="shared" si="321"/>
        <v>4521885.3120991662</v>
      </c>
      <c r="AV262" s="95">
        <f t="shared" si="321"/>
        <v>4504184.432722779</v>
      </c>
      <c r="AW262" s="95">
        <f t="shared" si="321"/>
        <v>4491825.9486975009</v>
      </c>
      <c r="AX262" s="95">
        <f t="shared" si="321"/>
        <v>4478474.6348594446</v>
      </c>
      <c r="AY262" s="95">
        <f t="shared" si="321"/>
        <v>4466353.8875186108</v>
      </c>
      <c r="AZ262" s="95">
        <f t="shared" si="321"/>
        <v>4458555.4768291675</v>
      </c>
      <c r="BA262" s="95">
        <f t="shared" si="321"/>
        <v>4494380.1351312045</v>
      </c>
      <c r="BB262" s="95">
        <f t="shared" si="321"/>
        <v>4529336.0298180562</v>
      </c>
      <c r="BC262" s="95">
        <f t="shared" si="321"/>
        <v>4565335.6710155569</v>
      </c>
      <c r="BD262" s="95">
        <f t="shared" si="321"/>
        <v>4600804.4360503713</v>
      </c>
      <c r="BE262" s="95">
        <f t="shared" si="321"/>
        <v>4641267.6244700011</v>
      </c>
      <c r="BF262" s="95">
        <f t="shared" si="321"/>
        <v>4680914.1948994454</v>
      </c>
      <c r="BG262" s="95">
        <f t="shared" si="321"/>
        <v>4721590.7307187039</v>
      </c>
      <c r="BH262" s="95">
        <f t="shared" si="321"/>
        <v>4784413.4599111108</v>
      </c>
      <c r="BI262" s="95">
        <f t="shared" si="321"/>
        <v>4844446.980929723</v>
      </c>
      <c r="BJ262" s="95">
        <f t="shared" si="321"/>
        <v>4904437.7569059255</v>
      </c>
      <c r="BK262" s="95">
        <f t="shared" si="321"/>
        <v>4965884.1806747215</v>
      </c>
      <c r="BL262" s="95">
        <f t="shared" si="321"/>
        <v>5027263.5516311107</v>
      </c>
      <c r="BM262" s="95">
        <f t="shared" si="321"/>
        <v>5044244.180416666</v>
      </c>
      <c r="BN262" s="95">
        <f t="shared" si="321"/>
        <v>5094107.8401088882</v>
      </c>
      <c r="BO262" s="95">
        <f t="shared" si="321"/>
        <v>5142569.5568027776</v>
      </c>
      <c r="BP262" s="95">
        <f t="shared" si="321"/>
        <v>5191681.2193158334</v>
      </c>
      <c r="BQ262" s="95">
        <f t="shared" si="321"/>
        <v>5236379.6176705547</v>
      </c>
      <c r="BR262" s="95">
        <f t="shared" si="321"/>
        <v>5281003.7791644447</v>
      </c>
      <c r="BS262" s="95">
        <f t="shared" si="321"/>
        <v>5323760.2177708335</v>
      </c>
      <c r="BT262" s="95">
        <f t="shared" si="321"/>
        <v>5363891.3524997216</v>
      </c>
      <c r="BU262" s="95">
        <f t="shared" si="321"/>
        <v>5406069.440380278</v>
      </c>
      <c r="BV262" s="95">
        <f t="shared" si="321"/>
        <v>5446954.9407734266</v>
      </c>
      <c r="BW262" s="95">
        <f t="shared" si="321"/>
        <v>5485636.1242350005</v>
      </c>
      <c r="BX262" s="95">
        <f t="shared" si="321"/>
        <v>5519135.4243691657</v>
      </c>
      <c r="BY262" s="95">
        <f t="shared" si="321"/>
        <v>5548755.7093025921</v>
      </c>
      <c r="BZ262" s="95">
        <f t="shared" si="321"/>
        <v>5549734.6436802782</v>
      </c>
      <c r="CA262" s="95">
        <f t="shared" si="321"/>
        <v>5550928.0770813897</v>
      </c>
      <c r="CB262" s="95">
        <f t="shared" si="321"/>
        <v>5554760.0895492593</v>
      </c>
      <c r="CC262" s="95">
        <f t="shared" si="321"/>
        <v>5561652.5811755564</v>
      </c>
      <c r="CD262" s="95">
        <f t="shared" si="321"/>
        <v>5571732.9969686111</v>
      </c>
      <c r="CE262" s="95">
        <f t="shared" si="321"/>
        <v>5581543.3362917602</v>
      </c>
      <c r="CF262" s="95">
        <f t="shared" si="321"/>
        <v>5593204.5281250002</v>
      </c>
      <c r="CG262" s="95">
        <f t="shared" si="321"/>
        <v>5604249.0757654253</v>
      </c>
      <c r="CH262" s="95">
        <f t="shared" si="321"/>
        <v>5617153.0946276002</v>
      </c>
      <c r="CI262" s="95">
        <f t="shared" si="321"/>
        <v>5633663.4937171452</v>
      </c>
      <c r="CJ262" s="95">
        <f t="shared" si="321"/>
        <v>5654144.4667191729</v>
      </c>
      <c r="CK262" s="95">
        <f t="shared" ref="CK262:EO262" si="322">SUM(CK260:CK261)</f>
        <v>5680080.3298079623</v>
      </c>
      <c r="CL262" s="95">
        <f t="shared" si="322"/>
        <v>5702590.9748644195</v>
      </c>
      <c r="CM262" s="95">
        <f t="shared" si="322"/>
        <v>5725794.46893817</v>
      </c>
      <c r="CN262" s="95">
        <f t="shared" si="322"/>
        <v>5750105.4591453206</v>
      </c>
      <c r="CO262" s="95">
        <f t="shared" si="322"/>
        <v>5773436.2370543219</v>
      </c>
      <c r="CP262" s="95">
        <f t="shared" si="322"/>
        <v>5793401.5919029154</v>
      </c>
      <c r="CQ262" s="95">
        <f t="shared" si="322"/>
        <v>5814082.5940430239</v>
      </c>
      <c r="CR262" s="95">
        <f t="shared" si="322"/>
        <v>5833838.7371617621</v>
      </c>
      <c r="CS262" s="95">
        <f t="shared" si="322"/>
        <v>5853644.2270984109</v>
      </c>
      <c r="CT262" s="95">
        <f t="shared" si="322"/>
        <v>5873559.3803301603</v>
      </c>
      <c r="CU262" s="95">
        <f t="shared" si="322"/>
        <v>5893035.4439373612</v>
      </c>
      <c r="CV262" s="95">
        <f t="shared" si="322"/>
        <v>5912841.9412249783</v>
      </c>
      <c r="CW262" s="95">
        <f t="shared" si="322"/>
        <v>5933024.380065538</v>
      </c>
      <c r="CX262" s="95">
        <f t="shared" si="322"/>
        <v>5953294.476913169</v>
      </c>
      <c r="CY262" s="95">
        <f t="shared" si="322"/>
        <v>5976670.7408944368</v>
      </c>
      <c r="CZ262" s="95">
        <f t="shared" si="322"/>
        <v>5997439.75333736</v>
      </c>
      <c r="DA262" s="95">
        <f t="shared" si="322"/>
        <v>6017993.3215486407</v>
      </c>
      <c r="DB262" s="95">
        <f t="shared" si="322"/>
        <v>6038631.3896019999</v>
      </c>
      <c r="DC262" s="95">
        <f t="shared" si="322"/>
        <v>6059316.4982216796</v>
      </c>
      <c r="DD262" s="95">
        <f t="shared" si="322"/>
        <v>6079751.1425882382</v>
      </c>
      <c r="DE262" s="95">
        <f t="shared" si="322"/>
        <v>6100242.7451340007</v>
      </c>
      <c r="DF262" s="95">
        <f t="shared" si="322"/>
        <v>6120926.2837849017</v>
      </c>
      <c r="DG262" s="95">
        <f t="shared" si="322"/>
        <v>6141629.6781665031</v>
      </c>
      <c r="DH262" s="95">
        <f t="shared" si="322"/>
        <v>6162912.3550045267</v>
      </c>
      <c r="DI262" s="95">
        <f t="shared" si="322"/>
        <v>6184854.1588322576</v>
      </c>
      <c r="DJ262" s="95">
        <f t="shared" si="322"/>
        <v>6207128.2370571569</v>
      </c>
      <c r="DK262" s="95">
        <f t="shared" si="322"/>
        <v>6229921.0522091314</v>
      </c>
      <c r="DL262" s="95">
        <f t="shared" si="322"/>
        <v>6253022.3539921902</v>
      </c>
      <c r="DM262" s="95">
        <f t="shared" si="322"/>
        <v>6276046.0819866657</v>
      </c>
      <c r="DN262" s="95">
        <f t="shared" si="322"/>
        <v>6299217.5962710772</v>
      </c>
      <c r="DO262" s="95">
        <f t="shared" si="322"/>
        <v>6322472.4696183484</v>
      </c>
      <c r="DP262" s="95">
        <f t="shared" si="322"/>
        <v>6345467.7672946285</v>
      </c>
      <c r="DQ262" s="95">
        <f t="shared" si="322"/>
        <v>6368563.824788983</v>
      </c>
      <c r="DR262" s="95">
        <f t="shared" si="322"/>
        <v>6391828.028176547</v>
      </c>
      <c r="DS262" s="95">
        <f t="shared" si="322"/>
        <v>6415109.6913318913</v>
      </c>
      <c r="DT262" s="95">
        <f t="shared" si="322"/>
        <v>6438898.005926895</v>
      </c>
      <c r="DU262" s="95">
        <f t="shared" si="322"/>
        <v>6463262.7488350943</v>
      </c>
      <c r="DV262" s="95">
        <f t="shared" si="322"/>
        <v>6487873.8844014928</v>
      </c>
      <c r="DW262" s="95">
        <f t="shared" si="322"/>
        <v>6512948.9740584455</v>
      </c>
      <c r="DX262" s="95">
        <f t="shared" si="322"/>
        <v>6538293.4798124414</v>
      </c>
      <c r="DY262" s="95">
        <f t="shared" si="322"/>
        <v>6563584.5219663568</v>
      </c>
      <c r="DZ262" s="95">
        <f t="shared" si="322"/>
        <v>6589004.5427080579</v>
      </c>
      <c r="EA262" s="95">
        <f t="shared" si="322"/>
        <v>6614496.8273572195</v>
      </c>
      <c r="EB262" s="95">
        <f t="shared" si="322"/>
        <v>6639716.5542815402</v>
      </c>
      <c r="EC262" s="95">
        <f t="shared" si="322"/>
        <v>6665023.7517645508</v>
      </c>
      <c r="ED262" s="95">
        <f t="shared" si="322"/>
        <v>6690540.5834772475</v>
      </c>
      <c r="EE262" s="95">
        <f t="shared" si="322"/>
        <v>6716423.1500188373</v>
      </c>
      <c r="EF262" s="95">
        <f t="shared" si="322"/>
        <v>6742938.5556766205</v>
      </c>
      <c r="EG262" s="95">
        <f t="shared" si="322"/>
        <v>6770174.0365805738</v>
      </c>
      <c r="EH262" s="95">
        <f t="shared" si="322"/>
        <v>6797798.7498817984</v>
      </c>
      <c r="EI262" s="95">
        <f t="shared" si="322"/>
        <v>6822934.0250686705</v>
      </c>
      <c r="EJ262" s="95">
        <f t="shared" si="322"/>
        <v>6851460.4912638329</v>
      </c>
      <c r="EK262" s="95">
        <f t="shared" si="322"/>
        <v>6880003.4421380125</v>
      </c>
      <c r="EL262" s="95">
        <f t="shared" si="322"/>
        <v>6908708.3746386021</v>
      </c>
      <c r="EM262" s="95">
        <f t="shared" si="322"/>
        <v>6937504.3831922561</v>
      </c>
      <c r="EN262" s="95">
        <f t="shared" si="322"/>
        <v>6966042.5356060714</v>
      </c>
      <c r="EO262" s="95">
        <f t="shared" si="322"/>
        <v>6994690.7756642718</v>
      </c>
      <c r="EP262" s="9"/>
      <c r="EQ262" s="120">
        <f>M262</f>
        <v>0</v>
      </c>
      <c r="ER262" s="120">
        <f>Y262</f>
        <v>4434120.3601230551</v>
      </c>
      <c r="ES262" s="120">
        <f>AK262</f>
        <v>4459763.5754930554</v>
      </c>
      <c r="ET262" s="120">
        <f>AW262</f>
        <v>4491825.9486975009</v>
      </c>
      <c r="EU262" s="120">
        <f>BI262</f>
        <v>4844446.980929723</v>
      </c>
      <c r="EV262" s="120">
        <f>BU262</f>
        <v>5406069.440380278</v>
      </c>
      <c r="EW262" s="120">
        <f>CG262</f>
        <v>5604249.0757654253</v>
      </c>
      <c r="EX262" s="120">
        <f>CS262</f>
        <v>5853644.2270984109</v>
      </c>
      <c r="EY262" s="120">
        <f>DE262</f>
        <v>6100242.7451340007</v>
      </c>
      <c r="EZ262" s="120">
        <f>DQ262</f>
        <v>6368563.824788983</v>
      </c>
      <c r="FA262" s="120">
        <f>EC262</f>
        <v>6665023.7517645508</v>
      </c>
      <c r="FB262" s="120">
        <f>EO262</f>
        <v>6994690.7756642718</v>
      </c>
    </row>
    <row r="263" spans="1:182">
      <c r="Z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U263" s="101"/>
    </row>
    <row r="264" spans="1:182">
      <c r="A264" s="118" t="s">
        <v>137</v>
      </c>
      <c r="Y264" s="87">
        <f t="shared" ref="Y264:CF264" si="323">ROUND(+Y260/Y$262,4)</f>
        <v>0.51070000000000004</v>
      </c>
      <c r="Z264" s="87">
        <f t="shared" si="323"/>
        <v>0.51070000000000004</v>
      </c>
      <c r="AA264" s="87">
        <f t="shared" si="323"/>
        <v>0.51080000000000003</v>
      </c>
      <c r="AB264" s="87">
        <f t="shared" si="323"/>
        <v>0.51100000000000001</v>
      </c>
      <c r="AC264" s="87">
        <f t="shared" si="323"/>
        <v>0.51129999999999998</v>
      </c>
      <c r="AD264" s="87">
        <f t="shared" si="323"/>
        <v>0.51149999999999995</v>
      </c>
      <c r="AE264" s="87">
        <f t="shared" si="323"/>
        <v>0.51180000000000003</v>
      </c>
      <c r="AF264" s="87">
        <f t="shared" si="323"/>
        <v>0.51219999999999999</v>
      </c>
      <c r="AG264" s="87">
        <f t="shared" si="323"/>
        <v>0.51600000000000001</v>
      </c>
      <c r="AH264" s="87">
        <f t="shared" si="323"/>
        <v>0.51580000000000004</v>
      </c>
      <c r="AI264" s="87">
        <f t="shared" si="323"/>
        <v>0.51649999999999996</v>
      </c>
      <c r="AJ264" s="87">
        <f t="shared" si="323"/>
        <v>0.51719999999999999</v>
      </c>
      <c r="AK264" s="87">
        <f t="shared" si="323"/>
        <v>0.51749999999999996</v>
      </c>
      <c r="AL264" s="87">
        <f t="shared" si="323"/>
        <v>0.51790000000000003</v>
      </c>
      <c r="AM264" s="87">
        <f t="shared" si="323"/>
        <v>0.51790000000000003</v>
      </c>
      <c r="AN264" s="87">
        <f t="shared" si="323"/>
        <v>0.51749999999999996</v>
      </c>
      <c r="AO264" s="87">
        <f t="shared" si="323"/>
        <v>0.51690000000000003</v>
      </c>
      <c r="AP264" s="87">
        <f t="shared" si="323"/>
        <v>0.51639999999999997</v>
      </c>
      <c r="AQ264" s="87">
        <f t="shared" si="323"/>
        <v>0.51590000000000003</v>
      </c>
      <c r="AR264" s="87">
        <f t="shared" si="323"/>
        <v>0.51539999999999997</v>
      </c>
      <c r="AS264" s="87">
        <f t="shared" si="323"/>
        <v>0.51139999999999997</v>
      </c>
      <c r="AT264" s="87">
        <f t="shared" si="323"/>
        <v>0.51160000000000005</v>
      </c>
      <c r="AU264" s="87">
        <f t="shared" si="323"/>
        <v>0.51190000000000002</v>
      </c>
      <c r="AV264" s="87">
        <f t="shared" si="323"/>
        <v>0.51470000000000005</v>
      </c>
      <c r="AW264" s="87">
        <f t="shared" si="323"/>
        <v>0.51800000000000002</v>
      </c>
      <c r="AX264" s="87">
        <f t="shared" si="323"/>
        <v>0.52129999999999999</v>
      </c>
      <c r="AY264" s="87">
        <f t="shared" si="323"/>
        <v>0.52470000000000006</v>
      </c>
      <c r="AZ264" s="87">
        <f t="shared" si="323"/>
        <v>0.52849999999999997</v>
      </c>
      <c r="BA264" s="87">
        <f t="shared" si="323"/>
        <v>0.52759999999999996</v>
      </c>
      <c r="BB264" s="87">
        <f t="shared" si="323"/>
        <v>0.52669999999999995</v>
      </c>
      <c r="BC264" s="87">
        <f t="shared" si="323"/>
        <v>0.52590000000000003</v>
      </c>
      <c r="BD264" s="87">
        <f t="shared" si="323"/>
        <v>0.52500000000000002</v>
      </c>
      <c r="BE264" s="87">
        <f t="shared" si="323"/>
        <v>0.52470000000000006</v>
      </c>
      <c r="BF264" s="87">
        <f t="shared" si="323"/>
        <v>0.52429999999999999</v>
      </c>
      <c r="BG264" s="87">
        <f t="shared" si="323"/>
        <v>0.52400000000000002</v>
      </c>
      <c r="BH264" s="87">
        <f t="shared" si="323"/>
        <v>0.52149999999999996</v>
      </c>
      <c r="BI264" s="87">
        <f t="shared" si="323"/>
        <v>0.51890000000000003</v>
      </c>
      <c r="BJ264" s="87">
        <f t="shared" si="323"/>
        <v>0.51629999999999998</v>
      </c>
      <c r="BK264" s="87">
        <f t="shared" si="323"/>
        <v>0.51390000000000002</v>
      </c>
      <c r="BL264" s="87">
        <f t="shared" si="323"/>
        <v>0.51149999999999995</v>
      </c>
      <c r="BM264" s="87">
        <f t="shared" si="323"/>
        <v>0.51319999999999999</v>
      </c>
      <c r="BN264" s="87">
        <f t="shared" si="323"/>
        <v>0.51790000000000003</v>
      </c>
      <c r="BO264" s="87">
        <f t="shared" si="323"/>
        <v>0.52249999999999996</v>
      </c>
      <c r="BP264" s="87">
        <f t="shared" si="323"/>
        <v>0.52700000000000002</v>
      </c>
      <c r="BQ264" s="87">
        <f t="shared" si="323"/>
        <v>0.53100000000000003</v>
      </c>
      <c r="BR264" s="87">
        <f t="shared" si="323"/>
        <v>0.53500000000000003</v>
      </c>
      <c r="BS264" s="87">
        <f t="shared" si="323"/>
        <v>0.53869999999999996</v>
      </c>
      <c r="BT264" s="87">
        <f t="shared" si="323"/>
        <v>0.54220000000000002</v>
      </c>
      <c r="BU264" s="87">
        <f t="shared" si="323"/>
        <v>0.54569999999999996</v>
      </c>
      <c r="BV264" s="87">
        <f t="shared" si="323"/>
        <v>0.54910000000000003</v>
      </c>
      <c r="BW264" s="87">
        <f t="shared" si="323"/>
        <v>0.55230000000000001</v>
      </c>
      <c r="BX264" s="87">
        <f t="shared" si="323"/>
        <v>0.55510000000000004</v>
      </c>
      <c r="BY264" s="87">
        <f t="shared" si="323"/>
        <v>0.55740000000000001</v>
      </c>
      <c r="BZ264" s="87">
        <f t="shared" si="323"/>
        <v>0.5575</v>
      </c>
      <c r="CA264" s="87">
        <f t="shared" si="323"/>
        <v>0.55759999999999998</v>
      </c>
      <c r="CB264" s="87">
        <f t="shared" si="323"/>
        <v>0.55800000000000005</v>
      </c>
      <c r="CC264" s="87">
        <f t="shared" si="323"/>
        <v>0.5585</v>
      </c>
      <c r="CD264" s="87">
        <f t="shared" si="323"/>
        <v>0.55930000000000002</v>
      </c>
      <c r="CE264" s="87">
        <f t="shared" si="323"/>
        <v>0.56010000000000004</v>
      </c>
      <c r="CF264" s="87">
        <f t="shared" si="323"/>
        <v>0.56100000000000005</v>
      </c>
      <c r="CG264" s="87">
        <f>ROUND(+CG260/CG$262,4)</f>
        <v>0.56189999999999996</v>
      </c>
      <c r="CH264" s="87">
        <f t="shared" ref="CH264:EO264" si="324">ROUND(+CH260/CH$262,4)</f>
        <v>0.56289999999999996</v>
      </c>
      <c r="CI264" s="87">
        <f t="shared" si="324"/>
        <v>0.56420000000000003</v>
      </c>
      <c r="CJ264" s="87">
        <f t="shared" si="324"/>
        <v>0.56579999999999997</v>
      </c>
      <c r="CK264" s="87">
        <f t="shared" si="324"/>
        <v>0.56769999999999998</v>
      </c>
      <c r="CL264" s="87">
        <f t="shared" si="324"/>
        <v>0.56940000000000002</v>
      </c>
      <c r="CM264" s="87">
        <f t="shared" si="324"/>
        <v>0.57120000000000004</v>
      </c>
      <c r="CN264" s="87">
        <f t="shared" si="324"/>
        <v>0.57299999999999995</v>
      </c>
      <c r="CO264" s="87">
        <f t="shared" si="324"/>
        <v>0.57469999999999999</v>
      </c>
      <c r="CP264" s="87">
        <f t="shared" si="324"/>
        <v>0.57620000000000005</v>
      </c>
      <c r="CQ264" s="87">
        <f t="shared" si="324"/>
        <v>0.57769999999999999</v>
      </c>
      <c r="CR264" s="87">
        <f t="shared" si="324"/>
        <v>0.57909999999999995</v>
      </c>
      <c r="CS264" s="87">
        <f t="shared" si="324"/>
        <v>0.58050000000000002</v>
      </c>
      <c r="CT264" s="87">
        <f t="shared" si="324"/>
        <v>0.58189999999999997</v>
      </c>
      <c r="CU264" s="87">
        <f t="shared" si="324"/>
        <v>0.58330000000000004</v>
      </c>
      <c r="CV264" s="87">
        <f t="shared" si="324"/>
        <v>0.5847</v>
      </c>
      <c r="CW264" s="87">
        <f t="shared" si="324"/>
        <v>0.58609999999999995</v>
      </c>
      <c r="CX264" s="87">
        <f t="shared" si="324"/>
        <v>0.58750000000000002</v>
      </c>
      <c r="CY264" s="87">
        <f t="shared" si="324"/>
        <v>0.58909999999999996</v>
      </c>
      <c r="CZ264" s="87">
        <f t="shared" si="324"/>
        <v>0.59050000000000002</v>
      </c>
      <c r="DA264" s="87">
        <f t="shared" si="324"/>
        <v>0.59189999999999998</v>
      </c>
      <c r="DB264" s="87">
        <f t="shared" si="324"/>
        <v>0.59330000000000005</v>
      </c>
      <c r="DC264" s="87">
        <f t="shared" si="324"/>
        <v>0.59470000000000001</v>
      </c>
      <c r="DD264" s="87">
        <f t="shared" si="324"/>
        <v>0.59609999999999996</v>
      </c>
      <c r="DE264" s="87">
        <f t="shared" si="324"/>
        <v>0.59740000000000004</v>
      </c>
      <c r="DF264" s="87">
        <f t="shared" si="324"/>
        <v>0.5988</v>
      </c>
      <c r="DG264" s="87">
        <f t="shared" si="324"/>
        <v>0.60009999999999997</v>
      </c>
      <c r="DH264" s="87">
        <f t="shared" si="324"/>
        <v>0.60150000000000003</v>
      </c>
      <c r="DI264" s="87">
        <f t="shared" si="324"/>
        <v>0.60289999999999999</v>
      </c>
      <c r="DJ264" s="87">
        <f t="shared" si="324"/>
        <v>0.60429999999999995</v>
      </c>
      <c r="DK264" s="87">
        <f t="shared" si="324"/>
        <v>0.60580000000000001</v>
      </c>
      <c r="DL264" s="87">
        <f t="shared" si="324"/>
        <v>0.60719999999999996</v>
      </c>
      <c r="DM264" s="87">
        <f t="shared" si="324"/>
        <v>0.60870000000000002</v>
      </c>
      <c r="DN264" s="87">
        <f t="shared" si="324"/>
        <v>0.61009999999999998</v>
      </c>
      <c r="DO264" s="87">
        <f t="shared" si="324"/>
        <v>0.61150000000000004</v>
      </c>
      <c r="DP264" s="87">
        <f t="shared" si="324"/>
        <v>0.6129</v>
      </c>
      <c r="DQ264" s="87">
        <f t="shared" si="324"/>
        <v>0.61429999999999996</v>
      </c>
      <c r="DR264" s="87">
        <f t="shared" si="324"/>
        <v>0.61570000000000003</v>
      </c>
      <c r="DS264" s="87">
        <f t="shared" si="324"/>
        <v>0.61709999999999998</v>
      </c>
      <c r="DT264" s="87">
        <f t="shared" si="324"/>
        <v>0.61850000000000005</v>
      </c>
      <c r="DU264" s="87">
        <f t="shared" si="324"/>
        <v>0.62</v>
      </c>
      <c r="DV264" s="87">
        <f t="shared" si="324"/>
        <v>0.62139999999999995</v>
      </c>
      <c r="DW264" s="87">
        <f t="shared" si="324"/>
        <v>0.62290000000000001</v>
      </c>
      <c r="DX264" s="87">
        <f t="shared" si="324"/>
        <v>0.62429999999999997</v>
      </c>
      <c r="DY264" s="87">
        <f t="shared" si="324"/>
        <v>0.62580000000000002</v>
      </c>
      <c r="DZ264" s="87">
        <f t="shared" si="324"/>
        <v>0.62719999999999998</v>
      </c>
      <c r="EA264" s="87">
        <f t="shared" si="324"/>
        <v>0.62860000000000005</v>
      </c>
      <c r="EB264" s="87">
        <f t="shared" si="324"/>
        <v>0.63</v>
      </c>
      <c r="EC264" s="87">
        <f t="shared" si="324"/>
        <v>0.63139999999999996</v>
      </c>
      <c r="ED264" s="87">
        <f t="shared" si="324"/>
        <v>0.63280000000000003</v>
      </c>
      <c r="EE264" s="87">
        <f t="shared" si="324"/>
        <v>0.63429999999999997</v>
      </c>
      <c r="EF264" s="87">
        <f t="shared" si="324"/>
        <v>0.63570000000000004</v>
      </c>
      <c r="EG264" s="87">
        <f t="shared" si="324"/>
        <v>0.63719999999999999</v>
      </c>
      <c r="EH264" s="87">
        <f t="shared" si="324"/>
        <v>0.63859999999999995</v>
      </c>
      <c r="EI264" s="87">
        <f t="shared" si="324"/>
        <v>0.64</v>
      </c>
      <c r="EJ264" s="87">
        <f t="shared" si="324"/>
        <v>0.64149999999999996</v>
      </c>
      <c r="EK264" s="87">
        <f t="shared" si="324"/>
        <v>0.64290000000000003</v>
      </c>
      <c r="EL264" s="87">
        <f t="shared" si="324"/>
        <v>0.64439999999999997</v>
      </c>
      <c r="EM264" s="87">
        <f t="shared" si="324"/>
        <v>0.64590000000000003</v>
      </c>
      <c r="EN264" s="87">
        <f t="shared" si="324"/>
        <v>0.64729999999999999</v>
      </c>
      <c r="EO264" s="87">
        <f t="shared" si="324"/>
        <v>0.64880000000000004</v>
      </c>
      <c r="EP264" s="9"/>
      <c r="EQ264" s="88">
        <f>M264</f>
        <v>0</v>
      </c>
      <c r="ER264" s="88">
        <f>Y264</f>
        <v>0.51070000000000004</v>
      </c>
      <c r="ES264" s="88">
        <f>AK264</f>
        <v>0.51749999999999996</v>
      </c>
      <c r="ET264" s="88">
        <f>AW264</f>
        <v>0.51800000000000002</v>
      </c>
      <c r="EU264" s="88">
        <f>BI264</f>
        <v>0.51890000000000003</v>
      </c>
      <c r="EV264" s="88">
        <f>BU264</f>
        <v>0.54569999999999996</v>
      </c>
      <c r="EW264" s="88">
        <f>CG264</f>
        <v>0.56189999999999996</v>
      </c>
      <c r="EX264" s="88">
        <f>CS264</f>
        <v>0.58050000000000002</v>
      </c>
      <c r="EY264" s="88">
        <f>DE264</f>
        <v>0.59740000000000004</v>
      </c>
      <c r="EZ264" s="88">
        <f>DQ264</f>
        <v>0.61429999999999996</v>
      </c>
      <c r="FA264" s="88">
        <f>EC264</f>
        <v>0.63139999999999996</v>
      </c>
      <c r="FB264" s="88">
        <f>EO264</f>
        <v>0.64880000000000004</v>
      </c>
    </row>
    <row r="265" spans="1:182">
      <c r="A265" s="118" t="s">
        <v>138</v>
      </c>
      <c r="Y265" s="87">
        <f t="shared" ref="Y265:CJ265" si="325">IF(ABS((1-Y264)-Y261/Y262)&gt;0.0001,"ERR",1-Y264)</f>
        <v>0.48929999999999996</v>
      </c>
      <c r="Z265" s="87">
        <f t="shared" si="325"/>
        <v>0.48929999999999996</v>
      </c>
      <c r="AA265" s="87">
        <f t="shared" si="325"/>
        <v>0.48919999999999997</v>
      </c>
      <c r="AB265" s="87">
        <f t="shared" si="325"/>
        <v>0.48899999999999999</v>
      </c>
      <c r="AC265" s="87">
        <f t="shared" si="325"/>
        <v>0.48870000000000002</v>
      </c>
      <c r="AD265" s="87">
        <f t="shared" si="325"/>
        <v>0.48850000000000005</v>
      </c>
      <c r="AE265" s="87">
        <f t="shared" si="325"/>
        <v>0.48819999999999997</v>
      </c>
      <c r="AF265" s="87">
        <f t="shared" si="325"/>
        <v>0.48780000000000001</v>
      </c>
      <c r="AG265" s="87">
        <f t="shared" si="325"/>
        <v>0.48399999999999999</v>
      </c>
      <c r="AH265" s="87">
        <f t="shared" si="325"/>
        <v>0.48419999999999996</v>
      </c>
      <c r="AI265" s="87">
        <f t="shared" si="325"/>
        <v>0.48350000000000004</v>
      </c>
      <c r="AJ265" s="87">
        <f t="shared" si="325"/>
        <v>0.48280000000000001</v>
      </c>
      <c r="AK265" s="87">
        <f t="shared" si="325"/>
        <v>0.48250000000000004</v>
      </c>
      <c r="AL265" s="87">
        <f t="shared" si="325"/>
        <v>0.48209999999999997</v>
      </c>
      <c r="AM265" s="87">
        <f t="shared" si="325"/>
        <v>0.48209999999999997</v>
      </c>
      <c r="AN265" s="87">
        <f t="shared" si="325"/>
        <v>0.48250000000000004</v>
      </c>
      <c r="AO265" s="87">
        <f t="shared" si="325"/>
        <v>0.48309999999999997</v>
      </c>
      <c r="AP265" s="87">
        <f t="shared" si="325"/>
        <v>0.48360000000000003</v>
      </c>
      <c r="AQ265" s="87">
        <f t="shared" si="325"/>
        <v>0.48409999999999997</v>
      </c>
      <c r="AR265" s="87">
        <f t="shared" si="325"/>
        <v>0.48460000000000003</v>
      </c>
      <c r="AS265" s="87">
        <f t="shared" si="325"/>
        <v>0.48860000000000003</v>
      </c>
      <c r="AT265" s="87">
        <f t="shared" si="325"/>
        <v>0.48839999999999995</v>
      </c>
      <c r="AU265" s="87">
        <f t="shared" si="325"/>
        <v>0.48809999999999998</v>
      </c>
      <c r="AV265" s="87">
        <f t="shared" si="325"/>
        <v>0.48529999999999995</v>
      </c>
      <c r="AW265" s="87">
        <f t="shared" si="325"/>
        <v>0.48199999999999998</v>
      </c>
      <c r="AX265" s="87">
        <f t="shared" si="325"/>
        <v>0.47870000000000001</v>
      </c>
      <c r="AY265" s="87">
        <f t="shared" si="325"/>
        <v>0.47529999999999994</v>
      </c>
      <c r="AZ265" s="87">
        <f t="shared" si="325"/>
        <v>0.47150000000000003</v>
      </c>
      <c r="BA265" s="87">
        <f t="shared" si="325"/>
        <v>0.47240000000000004</v>
      </c>
      <c r="BB265" s="87">
        <f t="shared" si="325"/>
        <v>0.47330000000000005</v>
      </c>
      <c r="BC265" s="87">
        <f t="shared" si="325"/>
        <v>0.47409999999999997</v>
      </c>
      <c r="BD265" s="87">
        <f t="shared" si="325"/>
        <v>0.47499999999999998</v>
      </c>
      <c r="BE265" s="87">
        <f t="shared" si="325"/>
        <v>0.47529999999999994</v>
      </c>
      <c r="BF265" s="87">
        <f t="shared" si="325"/>
        <v>0.47570000000000001</v>
      </c>
      <c r="BG265" s="87">
        <f t="shared" si="325"/>
        <v>0.47599999999999998</v>
      </c>
      <c r="BH265" s="87">
        <f t="shared" si="325"/>
        <v>0.47850000000000004</v>
      </c>
      <c r="BI265" s="87">
        <f t="shared" si="325"/>
        <v>0.48109999999999997</v>
      </c>
      <c r="BJ265" s="87">
        <f t="shared" si="325"/>
        <v>0.48370000000000002</v>
      </c>
      <c r="BK265" s="87">
        <f t="shared" si="325"/>
        <v>0.48609999999999998</v>
      </c>
      <c r="BL265" s="87">
        <f t="shared" si="325"/>
        <v>0.48850000000000005</v>
      </c>
      <c r="BM265" s="87">
        <f t="shared" si="325"/>
        <v>0.48680000000000001</v>
      </c>
      <c r="BN265" s="87">
        <f t="shared" si="325"/>
        <v>0.48209999999999997</v>
      </c>
      <c r="BO265" s="87">
        <f t="shared" si="325"/>
        <v>0.47750000000000004</v>
      </c>
      <c r="BP265" s="87">
        <f t="shared" si="325"/>
        <v>0.47299999999999998</v>
      </c>
      <c r="BQ265" s="87">
        <f t="shared" si="325"/>
        <v>0.46899999999999997</v>
      </c>
      <c r="BR265" s="87">
        <f t="shared" si="325"/>
        <v>0.46499999999999997</v>
      </c>
      <c r="BS265" s="87">
        <f t="shared" si="325"/>
        <v>0.46130000000000004</v>
      </c>
      <c r="BT265" s="87">
        <f t="shared" si="325"/>
        <v>0.45779999999999998</v>
      </c>
      <c r="BU265" s="87">
        <f t="shared" si="325"/>
        <v>0.45430000000000004</v>
      </c>
      <c r="BV265" s="87">
        <f t="shared" si="325"/>
        <v>0.45089999999999997</v>
      </c>
      <c r="BW265" s="87">
        <f t="shared" si="325"/>
        <v>0.44769999999999999</v>
      </c>
      <c r="BX265" s="87">
        <f t="shared" si="325"/>
        <v>0.44489999999999996</v>
      </c>
      <c r="BY265" s="87">
        <f t="shared" si="325"/>
        <v>0.44259999999999999</v>
      </c>
      <c r="BZ265" s="87">
        <f t="shared" si="325"/>
        <v>0.4425</v>
      </c>
      <c r="CA265" s="87">
        <f t="shared" si="325"/>
        <v>0.44240000000000002</v>
      </c>
      <c r="CB265" s="87">
        <f t="shared" si="325"/>
        <v>0.44199999999999995</v>
      </c>
      <c r="CC265" s="87">
        <f t="shared" si="325"/>
        <v>0.4415</v>
      </c>
      <c r="CD265" s="87">
        <f t="shared" si="325"/>
        <v>0.44069999999999998</v>
      </c>
      <c r="CE265" s="87">
        <f t="shared" si="325"/>
        <v>0.43989999999999996</v>
      </c>
      <c r="CF265" s="87">
        <f t="shared" si="325"/>
        <v>0.43899999999999995</v>
      </c>
      <c r="CG265" s="87">
        <f t="shared" si="325"/>
        <v>0.43810000000000004</v>
      </c>
      <c r="CH265" s="87">
        <f t="shared" si="325"/>
        <v>0.43710000000000004</v>
      </c>
      <c r="CI265" s="87">
        <f t="shared" si="325"/>
        <v>0.43579999999999997</v>
      </c>
      <c r="CJ265" s="87">
        <f t="shared" si="325"/>
        <v>0.43420000000000003</v>
      </c>
      <c r="CK265" s="87">
        <f t="shared" ref="CK265:EO265" si="326">IF(ABS((1-CK264)-CK261/CK262)&gt;0.0001,"ERR",1-CK264)</f>
        <v>0.43230000000000002</v>
      </c>
      <c r="CL265" s="87">
        <f t="shared" si="326"/>
        <v>0.43059999999999998</v>
      </c>
      <c r="CM265" s="87">
        <f t="shared" si="326"/>
        <v>0.42879999999999996</v>
      </c>
      <c r="CN265" s="87">
        <f t="shared" si="326"/>
        <v>0.42700000000000005</v>
      </c>
      <c r="CO265" s="87">
        <f t="shared" si="326"/>
        <v>0.42530000000000001</v>
      </c>
      <c r="CP265" s="87">
        <f t="shared" si="326"/>
        <v>0.42379999999999995</v>
      </c>
      <c r="CQ265" s="87">
        <f t="shared" si="326"/>
        <v>0.42230000000000001</v>
      </c>
      <c r="CR265" s="87">
        <f t="shared" si="326"/>
        <v>0.42090000000000005</v>
      </c>
      <c r="CS265" s="87">
        <f t="shared" si="326"/>
        <v>0.41949999999999998</v>
      </c>
      <c r="CT265" s="87">
        <f t="shared" si="326"/>
        <v>0.41810000000000003</v>
      </c>
      <c r="CU265" s="87">
        <f t="shared" si="326"/>
        <v>0.41669999999999996</v>
      </c>
      <c r="CV265" s="87">
        <f t="shared" si="326"/>
        <v>0.4153</v>
      </c>
      <c r="CW265" s="87">
        <f t="shared" si="326"/>
        <v>0.41390000000000005</v>
      </c>
      <c r="CX265" s="87">
        <f t="shared" si="326"/>
        <v>0.41249999999999998</v>
      </c>
      <c r="CY265" s="87">
        <f t="shared" si="326"/>
        <v>0.41090000000000004</v>
      </c>
      <c r="CZ265" s="87">
        <f t="shared" si="326"/>
        <v>0.40949999999999998</v>
      </c>
      <c r="DA265" s="87">
        <f t="shared" si="326"/>
        <v>0.40810000000000002</v>
      </c>
      <c r="DB265" s="87">
        <f t="shared" si="326"/>
        <v>0.40669999999999995</v>
      </c>
      <c r="DC265" s="87">
        <f t="shared" si="326"/>
        <v>0.40529999999999999</v>
      </c>
      <c r="DD265" s="87">
        <f t="shared" si="326"/>
        <v>0.40390000000000004</v>
      </c>
      <c r="DE265" s="87">
        <f t="shared" si="326"/>
        <v>0.40259999999999996</v>
      </c>
      <c r="DF265" s="87">
        <f t="shared" si="326"/>
        <v>0.4012</v>
      </c>
      <c r="DG265" s="87">
        <f t="shared" si="326"/>
        <v>0.39990000000000003</v>
      </c>
      <c r="DH265" s="87">
        <f t="shared" si="326"/>
        <v>0.39849999999999997</v>
      </c>
      <c r="DI265" s="87">
        <f t="shared" si="326"/>
        <v>0.39710000000000001</v>
      </c>
      <c r="DJ265" s="87">
        <f t="shared" si="326"/>
        <v>0.39570000000000005</v>
      </c>
      <c r="DK265" s="87">
        <f t="shared" si="326"/>
        <v>0.39419999999999999</v>
      </c>
      <c r="DL265" s="87">
        <f t="shared" si="326"/>
        <v>0.39280000000000004</v>
      </c>
      <c r="DM265" s="87">
        <f t="shared" si="326"/>
        <v>0.39129999999999998</v>
      </c>
      <c r="DN265" s="87">
        <f t="shared" si="326"/>
        <v>0.38990000000000002</v>
      </c>
      <c r="DO265" s="87">
        <f t="shared" si="326"/>
        <v>0.38849999999999996</v>
      </c>
      <c r="DP265" s="87">
        <f t="shared" si="326"/>
        <v>0.3871</v>
      </c>
      <c r="DQ265" s="87">
        <f t="shared" si="326"/>
        <v>0.38570000000000004</v>
      </c>
      <c r="DR265" s="87">
        <f t="shared" si="326"/>
        <v>0.38429999999999997</v>
      </c>
      <c r="DS265" s="87">
        <f t="shared" si="326"/>
        <v>0.38290000000000002</v>
      </c>
      <c r="DT265" s="87">
        <f t="shared" si="326"/>
        <v>0.38149999999999995</v>
      </c>
      <c r="DU265" s="87">
        <f t="shared" si="326"/>
        <v>0.38</v>
      </c>
      <c r="DV265" s="87">
        <f t="shared" si="326"/>
        <v>0.37860000000000005</v>
      </c>
      <c r="DW265" s="87">
        <f t="shared" si="326"/>
        <v>0.37709999999999999</v>
      </c>
      <c r="DX265" s="87">
        <f t="shared" si="326"/>
        <v>0.37570000000000003</v>
      </c>
      <c r="DY265" s="87">
        <f t="shared" si="326"/>
        <v>0.37419999999999998</v>
      </c>
      <c r="DZ265" s="87">
        <f t="shared" si="326"/>
        <v>0.37280000000000002</v>
      </c>
      <c r="EA265" s="87">
        <f t="shared" si="326"/>
        <v>0.37139999999999995</v>
      </c>
      <c r="EB265" s="87">
        <f t="shared" si="326"/>
        <v>0.37</v>
      </c>
      <c r="EC265" s="87">
        <f t="shared" si="326"/>
        <v>0.36860000000000004</v>
      </c>
      <c r="ED265" s="87">
        <f t="shared" si="326"/>
        <v>0.36719999999999997</v>
      </c>
      <c r="EE265" s="87">
        <f t="shared" si="326"/>
        <v>0.36570000000000003</v>
      </c>
      <c r="EF265" s="87">
        <f t="shared" si="326"/>
        <v>0.36429999999999996</v>
      </c>
      <c r="EG265" s="87">
        <f t="shared" si="326"/>
        <v>0.36280000000000001</v>
      </c>
      <c r="EH265" s="87">
        <f t="shared" si="326"/>
        <v>0.36140000000000005</v>
      </c>
      <c r="EI265" s="87">
        <f t="shared" si="326"/>
        <v>0.36</v>
      </c>
      <c r="EJ265" s="87">
        <f t="shared" si="326"/>
        <v>0.35850000000000004</v>
      </c>
      <c r="EK265" s="87">
        <f t="shared" si="326"/>
        <v>0.35709999999999997</v>
      </c>
      <c r="EL265" s="87">
        <f t="shared" si="326"/>
        <v>0.35560000000000003</v>
      </c>
      <c r="EM265" s="87">
        <f t="shared" si="326"/>
        <v>0.35409999999999997</v>
      </c>
      <c r="EN265" s="87">
        <f t="shared" si="326"/>
        <v>0.35270000000000001</v>
      </c>
      <c r="EO265" s="87">
        <f t="shared" si="326"/>
        <v>0.35119999999999996</v>
      </c>
      <c r="EP265" s="9"/>
      <c r="EQ265" s="88">
        <f>M265</f>
        <v>0</v>
      </c>
      <c r="ER265" s="88">
        <f>Y265</f>
        <v>0.48929999999999996</v>
      </c>
      <c r="ES265" s="88">
        <f>AK265</f>
        <v>0.48250000000000004</v>
      </c>
      <c r="ET265" s="88">
        <f>AW265</f>
        <v>0.48199999999999998</v>
      </c>
      <c r="EU265" s="88">
        <f>BI265</f>
        <v>0.48109999999999997</v>
      </c>
      <c r="EV265" s="88">
        <f>BU265</f>
        <v>0.45430000000000004</v>
      </c>
      <c r="EW265" s="88">
        <f>CG265</f>
        <v>0.43810000000000004</v>
      </c>
      <c r="EX265" s="88">
        <f>CS265</f>
        <v>0.41949999999999998</v>
      </c>
      <c r="EY265" s="88">
        <f>DE265</f>
        <v>0.40259999999999996</v>
      </c>
      <c r="EZ265" s="88">
        <f>DQ265</f>
        <v>0.38570000000000004</v>
      </c>
      <c r="FA265" s="88">
        <f>EC265</f>
        <v>0.36860000000000004</v>
      </c>
      <c r="FB265" s="88">
        <f>EO265</f>
        <v>0.35119999999999996</v>
      </c>
    </row>
    <row r="266" spans="1:182">
      <c r="A266" s="119" t="s">
        <v>139</v>
      </c>
      <c r="Y266" s="121">
        <f t="shared" ref="Y266:CJ266" si="327">SUM(Y264:Y265)</f>
        <v>1</v>
      </c>
      <c r="Z266" s="121">
        <f t="shared" si="327"/>
        <v>1</v>
      </c>
      <c r="AA266" s="121">
        <f t="shared" si="327"/>
        <v>1</v>
      </c>
      <c r="AB266" s="121">
        <f t="shared" si="327"/>
        <v>1</v>
      </c>
      <c r="AC266" s="121">
        <f t="shared" si="327"/>
        <v>1</v>
      </c>
      <c r="AD266" s="121">
        <f t="shared" si="327"/>
        <v>1</v>
      </c>
      <c r="AE266" s="121">
        <f t="shared" si="327"/>
        <v>1</v>
      </c>
      <c r="AF266" s="121">
        <f t="shared" si="327"/>
        <v>1</v>
      </c>
      <c r="AG266" s="121">
        <f t="shared" si="327"/>
        <v>1</v>
      </c>
      <c r="AH266" s="121">
        <f t="shared" si="327"/>
        <v>1</v>
      </c>
      <c r="AI266" s="121">
        <f t="shared" si="327"/>
        <v>1</v>
      </c>
      <c r="AJ266" s="121">
        <f t="shared" si="327"/>
        <v>1</v>
      </c>
      <c r="AK266" s="121">
        <f t="shared" si="327"/>
        <v>1</v>
      </c>
      <c r="AL266" s="121">
        <f t="shared" si="327"/>
        <v>1</v>
      </c>
      <c r="AM266" s="121">
        <f t="shared" si="327"/>
        <v>1</v>
      </c>
      <c r="AN266" s="121">
        <f t="shared" si="327"/>
        <v>1</v>
      </c>
      <c r="AO266" s="121">
        <f t="shared" si="327"/>
        <v>1</v>
      </c>
      <c r="AP266" s="121">
        <f t="shared" si="327"/>
        <v>1</v>
      </c>
      <c r="AQ266" s="121">
        <f t="shared" si="327"/>
        <v>1</v>
      </c>
      <c r="AR266" s="121">
        <f t="shared" si="327"/>
        <v>1</v>
      </c>
      <c r="AS266" s="121">
        <f t="shared" si="327"/>
        <v>1</v>
      </c>
      <c r="AT266" s="121">
        <f t="shared" si="327"/>
        <v>1</v>
      </c>
      <c r="AU266" s="121">
        <f t="shared" si="327"/>
        <v>1</v>
      </c>
      <c r="AV266" s="121">
        <f t="shared" si="327"/>
        <v>1</v>
      </c>
      <c r="AW266" s="121">
        <f t="shared" si="327"/>
        <v>1</v>
      </c>
      <c r="AX266" s="121">
        <f t="shared" si="327"/>
        <v>1</v>
      </c>
      <c r="AY266" s="121">
        <f t="shared" si="327"/>
        <v>1</v>
      </c>
      <c r="AZ266" s="121">
        <f t="shared" si="327"/>
        <v>1</v>
      </c>
      <c r="BA266" s="121">
        <f t="shared" si="327"/>
        <v>1</v>
      </c>
      <c r="BB266" s="121">
        <f t="shared" si="327"/>
        <v>1</v>
      </c>
      <c r="BC266" s="121">
        <f t="shared" si="327"/>
        <v>1</v>
      </c>
      <c r="BD266" s="121">
        <f t="shared" si="327"/>
        <v>1</v>
      </c>
      <c r="BE266" s="121">
        <f t="shared" si="327"/>
        <v>1</v>
      </c>
      <c r="BF266" s="121">
        <f t="shared" si="327"/>
        <v>1</v>
      </c>
      <c r="BG266" s="121">
        <f t="shared" si="327"/>
        <v>1</v>
      </c>
      <c r="BH266" s="121">
        <f t="shared" si="327"/>
        <v>1</v>
      </c>
      <c r="BI266" s="121">
        <f t="shared" si="327"/>
        <v>1</v>
      </c>
      <c r="BJ266" s="121">
        <f t="shared" si="327"/>
        <v>1</v>
      </c>
      <c r="BK266" s="121">
        <f t="shared" si="327"/>
        <v>1</v>
      </c>
      <c r="BL266" s="121">
        <f t="shared" si="327"/>
        <v>1</v>
      </c>
      <c r="BM266" s="121">
        <f t="shared" si="327"/>
        <v>1</v>
      </c>
      <c r="BN266" s="121">
        <f t="shared" si="327"/>
        <v>1</v>
      </c>
      <c r="BO266" s="121">
        <f t="shared" si="327"/>
        <v>1</v>
      </c>
      <c r="BP266" s="121">
        <f t="shared" si="327"/>
        <v>1</v>
      </c>
      <c r="BQ266" s="121">
        <f t="shared" si="327"/>
        <v>1</v>
      </c>
      <c r="BR266" s="121">
        <f t="shared" si="327"/>
        <v>1</v>
      </c>
      <c r="BS266" s="121">
        <f t="shared" si="327"/>
        <v>1</v>
      </c>
      <c r="BT266" s="121">
        <f t="shared" si="327"/>
        <v>1</v>
      </c>
      <c r="BU266" s="121">
        <f t="shared" si="327"/>
        <v>1</v>
      </c>
      <c r="BV266" s="121">
        <f t="shared" si="327"/>
        <v>1</v>
      </c>
      <c r="BW266" s="121">
        <f t="shared" si="327"/>
        <v>1</v>
      </c>
      <c r="BX266" s="121">
        <f t="shared" si="327"/>
        <v>1</v>
      </c>
      <c r="BY266" s="121">
        <f t="shared" si="327"/>
        <v>1</v>
      </c>
      <c r="BZ266" s="121">
        <f t="shared" si="327"/>
        <v>1</v>
      </c>
      <c r="CA266" s="121">
        <f t="shared" si="327"/>
        <v>1</v>
      </c>
      <c r="CB266" s="121">
        <f t="shared" si="327"/>
        <v>1</v>
      </c>
      <c r="CC266" s="121">
        <f t="shared" si="327"/>
        <v>1</v>
      </c>
      <c r="CD266" s="121">
        <f t="shared" si="327"/>
        <v>1</v>
      </c>
      <c r="CE266" s="121">
        <f t="shared" si="327"/>
        <v>1</v>
      </c>
      <c r="CF266" s="121">
        <f t="shared" si="327"/>
        <v>1</v>
      </c>
      <c r="CG266" s="121">
        <f t="shared" si="327"/>
        <v>1</v>
      </c>
      <c r="CH266" s="121">
        <f t="shared" si="327"/>
        <v>1</v>
      </c>
      <c r="CI266" s="121">
        <f t="shared" si="327"/>
        <v>1</v>
      </c>
      <c r="CJ266" s="121">
        <f t="shared" si="327"/>
        <v>1</v>
      </c>
      <c r="CK266" s="121">
        <f t="shared" ref="CK266:EO266" si="328">SUM(CK264:CK265)</f>
        <v>1</v>
      </c>
      <c r="CL266" s="121">
        <f t="shared" si="328"/>
        <v>1</v>
      </c>
      <c r="CM266" s="121">
        <f t="shared" si="328"/>
        <v>1</v>
      </c>
      <c r="CN266" s="121">
        <f t="shared" si="328"/>
        <v>1</v>
      </c>
      <c r="CO266" s="121">
        <f t="shared" si="328"/>
        <v>1</v>
      </c>
      <c r="CP266" s="121">
        <f t="shared" si="328"/>
        <v>1</v>
      </c>
      <c r="CQ266" s="121">
        <f t="shared" si="328"/>
        <v>1</v>
      </c>
      <c r="CR266" s="121">
        <f t="shared" si="328"/>
        <v>1</v>
      </c>
      <c r="CS266" s="121">
        <f t="shared" si="328"/>
        <v>1</v>
      </c>
      <c r="CT266" s="121">
        <f t="shared" si="328"/>
        <v>1</v>
      </c>
      <c r="CU266" s="121">
        <f t="shared" si="328"/>
        <v>1</v>
      </c>
      <c r="CV266" s="121">
        <f t="shared" si="328"/>
        <v>1</v>
      </c>
      <c r="CW266" s="121">
        <f t="shared" si="328"/>
        <v>1</v>
      </c>
      <c r="CX266" s="121">
        <f t="shared" si="328"/>
        <v>1</v>
      </c>
      <c r="CY266" s="121">
        <f t="shared" si="328"/>
        <v>1</v>
      </c>
      <c r="CZ266" s="121">
        <f t="shared" si="328"/>
        <v>1</v>
      </c>
      <c r="DA266" s="121">
        <f t="shared" si="328"/>
        <v>1</v>
      </c>
      <c r="DB266" s="121">
        <f t="shared" si="328"/>
        <v>1</v>
      </c>
      <c r="DC266" s="121">
        <f t="shared" si="328"/>
        <v>1</v>
      </c>
      <c r="DD266" s="121">
        <f t="shared" si="328"/>
        <v>1</v>
      </c>
      <c r="DE266" s="121">
        <f t="shared" si="328"/>
        <v>1</v>
      </c>
      <c r="DF266" s="121">
        <f t="shared" si="328"/>
        <v>1</v>
      </c>
      <c r="DG266" s="121">
        <f t="shared" si="328"/>
        <v>1</v>
      </c>
      <c r="DH266" s="121">
        <f t="shared" si="328"/>
        <v>1</v>
      </c>
      <c r="DI266" s="121">
        <f t="shared" si="328"/>
        <v>1</v>
      </c>
      <c r="DJ266" s="121">
        <f t="shared" si="328"/>
        <v>1</v>
      </c>
      <c r="DK266" s="121">
        <f t="shared" si="328"/>
        <v>1</v>
      </c>
      <c r="DL266" s="121">
        <f t="shared" si="328"/>
        <v>1</v>
      </c>
      <c r="DM266" s="121">
        <f t="shared" si="328"/>
        <v>1</v>
      </c>
      <c r="DN266" s="121">
        <f t="shared" si="328"/>
        <v>1</v>
      </c>
      <c r="DO266" s="121">
        <f t="shared" si="328"/>
        <v>1</v>
      </c>
      <c r="DP266" s="121">
        <f t="shared" si="328"/>
        <v>1</v>
      </c>
      <c r="DQ266" s="121">
        <f t="shared" si="328"/>
        <v>1</v>
      </c>
      <c r="DR266" s="121">
        <f t="shared" si="328"/>
        <v>1</v>
      </c>
      <c r="DS266" s="121">
        <f t="shared" si="328"/>
        <v>1</v>
      </c>
      <c r="DT266" s="121">
        <f t="shared" si="328"/>
        <v>1</v>
      </c>
      <c r="DU266" s="121">
        <f t="shared" si="328"/>
        <v>1</v>
      </c>
      <c r="DV266" s="121">
        <f t="shared" si="328"/>
        <v>1</v>
      </c>
      <c r="DW266" s="121">
        <f t="shared" si="328"/>
        <v>1</v>
      </c>
      <c r="DX266" s="121">
        <f t="shared" si="328"/>
        <v>1</v>
      </c>
      <c r="DY266" s="121">
        <f t="shared" si="328"/>
        <v>1</v>
      </c>
      <c r="DZ266" s="121">
        <f t="shared" si="328"/>
        <v>1</v>
      </c>
      <c r="EA266" s="121">
        <f t="shared" si="328"/>
        <v>1</v>
      </c>
      <c r="EB266" s="121">
        <f t="shared" si="328"/>
        <v>1</v>
      </c>
      <c r="EC266" s="121">
        <f t="shared" si="328"/>
        <v>1</v>
      </c>
      <c r="ED266" s="121">
        <f t="shared" si="328"/>
        <v>1</v>
      </c>
      <c r="EE266" s="121">
        <f t="shared" si="328"/>
        <v>1</v>
      </c>
      <c r="EF266" s="121">
        <f t="shared" si="328"/>
        <v>1</v>
      </c>
      <c r="EG266" s="121">
        <f t="shared" si="328"/>
        <v>1</v>
      </c>
      <c r="EH266" s="121">
        <f t="shared" si="328"/>
        <v>1</v>
      </c>
      <c r="EI266" s="121">
        <f t="shared" si="328"/>
        <v>1</v>
      </c>
      <c r="EJ266" s="121">
        <f t="shared" si="328"/>
        <v>1</v>
      </c>
      <c r="EK266" s="121">
        <f t="shared" si="328"/>
        <v>1</v>
      </c>
      <c r="EL266" s="121">
        <f t="shared" si="328"/>
        <v>1</v>
      </c>
      <c r="EM266" s="121">
        <f t="shared" si="328"/>
        <v>1</v>
      </c>
      <c r="EN266" s="121">
        <f t="shared" si="328"/>
        <v>1</v>
      </c>
      <c r="EO266" s="121">
        <f t="shared" si="328"/>
        <v>1</v>
      </c>
      <c r="EP266" s="9"/>
      <c r="EQ266" s="122">
        <f>M266</f>
        <v>0</v>
      </c>
      <c r="ER266" s="122">
        <f>Y266</f>
        <v>1</v>
      </c>
      <c r="ES266" s="122">
        <f>AK266</f>
        <v>1</v>
      </c>
      <c r="ET266" s="122">
        <f>AW266</f>
        <v>1</v>
      </c>
      <c r="EU266" s="122">
        <f>BI266</f>
        <v>1</v>
      </c>
      <c r="EV266" s="122">
        <f>BU266</f>
        <v>1</v>
      </c>
      <c r="EW266" s="122">
        <f>CG266</f>
        <v>1</v>
      </c>
      <c r="EX266" s="122">
        <f>CS266</f>
        <v>1</v>
      </c>
      <c r="EY266" s="122">
        <f>DE266</f>
        <v>1</v>
      </c>
      <c r="EZ266" s="122">
        <f>DQ266</f>
        <v>1</v>
      </c>
      <c r="FA266" s="122">
        <f>EC266</f>
        <v>1</v>
      </c>
      <c r="FB266" s="122">
        <f>EO266</f>
        <v>1</v>
      </c>
      <c r="FD266" s="128" t="s">
        <v>147</v>
      </c>
    </row>
    <row r="267" spans="1:182">
      <c r="Z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U267" s="101"/>
      <c r="FE267" s="129"/>
      <c r="FF267" s="130" t="s">
        <v>148</v>
      </c>
      <c r="FG267" s="131" t="s">
        <v>149</v>
      </c>
    </row>
    <row r="268" spans="1:182">
      <c r="Z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U268" s="101"/>
      <c r="FE268"/>
      <c r="FF268" s="130" t="s">
        <v>150</v>
      </c>
      <c r="FG268" s="131" t="s">
        <v>151</v>
      </c>
    </row>
    <row r="269" spans="1:182" ht="13.5" thickBot="1">
      <c r="A269" s="94" t="s">
        <v>152</v>
      </c>
      <c r="Z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U269" s="101"/>
      <c r="FE269" s="132">
        <v>42217</v>
      </c>
      <c r="FF269" s="133">
        <v>42428</v>
      </c>
      <c r="FG269" s="134">
        <v>42886</v>
      </c>
      <c r="FH269" s="135" t="s">
        <v>153</v>
      </c>
      <c r="FI269" s="136"/>
      <c r="FJ269" s="136"/>
    </row>
    <row r="270" spans="1:182">
      <c r="A270" s="118" t="s">
        <v>134</v>
      </c>
      <c r="Y270" s="36">
        <f t="shared" ref="Y270:CF270" si="329">AVERAGE(M217:Y217)</f>
        <v>2257752.6458992306</v>
      </c>
      <c r="Z270" s="36">
        <f t="shared" si="329"/>
        <v>2259103.1597953844</v>
      </c>
      <c r="AA270" s="36">
        <f t="shared" si="329"/>
        <v>2260296.2640392305</v>
      </c>
      <c r="AB270" s="36">
        <f t="shared" si="329"/>
        <v>2266328.0324176927</v>
      </c>
      <c r="AC270" s="36">
        <f t="shared" si="329"/>
        <v>2272672.6198999998</v>
      </c>
      <c r="AD270" s="36">
        <f t="shared" si="329"/>
        <v>2275364.0365223074</v>
      </c>
      <c r="AE270" s="36">
        <f t="shared" si="329"/>
        <v>2279674.339740769</v>
      </c>
      <c r="AF270" s="36">
        <f t="shared" si="329"/>
        <v>2282907.4578761533</v>
      </c>
      <c r="AG270" s="36">
        <f t="shared" si="329"/>
        <v>2282986.6255284613</v>
      </c>
      <c r="AH270" s="36">
        <f t="shared" si="329"/>
        <v>2284213.035831538</v>
      </c>
      <c r="AI270" s="36">
        <f t="shared" si="329"/>
        <v>2286162.7783369226</v>
      </c>
      <c r="AJ270" s="36">
        <f t="shared" si="329"/>
        <v>2292320.9886907693</v>
      </c>
      <c r="AK270" s="36">
        <f t="shared" si="329"/>
        <v>2297954.9167276924</v>
      </c>
      <c r="AL270" s="36">
        <f t="shared" si="329"/>
        <v>2305570.8081192304</v>
      </c>
      <c r="AM270" s="36">
        <f t="shared" si="329"/>
        <v>2310073.3930123076</v>
      </c>
      <c r="AN270" s="36">
        <f t="shared" si="329"/>
        <v>2314476.62537</v>
      </c>
      <c r="AO270" s="36">
        <f t="shared" si="329"/>
        <v>2317497.4460015381</v>
      </c>
      <c r="AP270" s="36">
        <f t="shared" si="329"/>
        <v>2316604.3847007691</v>
      </c>
      <c r="AQ270" s="36">
        <f t="shared" si="329"/>
        <v>2317844.5611330769</v>
      </c>
      <c r="AR270" s="36">
        <f t="shared" si="329"/>
        <v>2317839.6533992309</v>
      </c>
      <c r="AS270" s="36">
        <f t="shared" si="329"/>
        <v>2313890.7909592311</v>
      </c>
      <c r="AT270" s="36">
        <f t="shared" si="329"/>
        <v>2314286.4590900005</v>
      </c>
      <c r="AU270" s="36">
        <f t="shared" si="329"/>
        <v>2316666.455344616</v>
      </c>
      <c r="AV270" s="36">
        <f t="shared" si="329"/>
        <v>2316352.2957838466</v>
      </c>
      <c r="AW270" s="36">
        <f t="shared" si="329"/>
        <v>2321272.9744023085</v>
      </c>
      <c r="AX270" s="36">
        <f t="shared" si="329"/>
        <v>2330030.0165692312</v>
      </c>
      <c r="AY270" s="36">
        <f t="shared" si="329"/>
        <v>2336351.1574438466</v>
      </c>
      <c r="AZ270" s="36">
        <f t="shared" si="329"/>
        <v>2349516.7865307699</v>
      </c>
      <c r="BA270" s="36">
        <f t="shared" si="329"/>
        <v>2366980.0898407693</v>
      </c>
      <c r="BB270" s="36">
        <f t="shared" si="329"/>
        <v>2381215.0988630773</v>
      </c>
      <c r="BC270" s="36">
        <f t="shared" si="329"/>
        <v>2397716.913189231</v>
      </c>
      <c r="BD270" s="36">
        <f t="shared" si="329"/>
        <v>2412300.7903161542</v>
      </c>
      <c r="BE270" s="36">
        <f t="shared" si="329"/>
        <v>2427065.5510207694</v>
      </c>
      <c r="BF270" s="36">
        <f t="shared" si="329"/>
        <v>2446442.9260769235</v>
      </c>
      <c r="BG270" s="36">
        <f t="shared" si="329"/>
        <v>2465728.8036092315</v>
      </c>
      <c r="BH270" s="36">
        <f t="shared" si="329"/>
        <v>2482871.8687523077</v>
      </c>
      <c r="BI270" s="36">
        <f t="shared" si="329"/>
        <v>2501750.0277569229</v>
      </c>
      <c r="BJ270" s="36">
        <f t="shared" si="329"/>
        <v>2519493.9955023075</v>
      </c>
      <c r="BK270" s="36">
        <f t="shared" si="329"/>
        <v>2537061.8580569229</v>
      </c>
      <c r="BL270" s="36">
        <f t="shared" si="329"/>
        <v>2560276.0693115378</v>
      </c>
      <c r="BM270" s="36">
        <f t="shared" si="329"/>
        <v>2581375.886717692</v>
      </c>
      <c r="BN270" s="36">
        <f t="shared" si="329"/>
        <v>2627722.8239330766</v>
      </c>
      <c r="BO270" s="36">
        <f t="shared" si="329"/>
        <v>2675844.4655046156</v>
      </c>
      <c r="BP270" s="36">
        <f t="shared" si="329"/>
        <v>2721684.7261830769</v>
      </c>
      <c r="BQ270" s="36">
        <f t="shared" si="329"/>
        <v>2764122.1923107686</v>
      </c>
      <c r="BR270" s="36">
        <f t="shared" si="329"/>
        <v>2806493.5741230766</v>
      </c>
      <c r="BS270" s="36">
        <f t="shared" si="329"/>
        <v>2847798.2358730766</v>
      </c>
      <c r="BT270" s="36">
        <f t="shared" si="329"/>
        <v>2883586.0552946152</v>
      </c>
      <c r="BU270" s="36">
        <f t="shared" si="329"/>
        <v>2921786.6576253846</v>
      </c>
      <c r="BV270" s="36">
        <f t="shared" si="329"/>
        <v>2960306.2137584616</v>
      </c>
      <c r="BW270" s="36">
        <f t="shared" si="329"/>
        <v>2996654.3900130773</v>
      </c>
      <c r="BX270" s="36">
        <f t="shared" si="329"/>
        <v>3032521.9856053847</v>
      </c>
      <c r="BY270" s="36">
        <f t="shared" si="329"/>
        <v>3062756.4752776921</v>
      </c>
      <c r="BZ270" s="36">
        <f t="shared" si="329"/>
        <v>3094398.9967769231</v>
      </c>
      <c r="CA270" s="36">
        <f t="shared" si="329"/>
        <v>3097660.4763261536</v>
      </c>
      <c r="CB270" s="36">
        <f t="shared" si="329"/>
        <v>3102370.1092438465</v>
      </c>
      <c r="CC270" s="36">
        <f t="shared" si="329"/>
        <v>3105901.8768946151</v>
      </c>
      <c r="CD270" s="36">
        <f t="shared" si="329"/>
        <v>3116383.8633469236</v>
      </c>
      <c r="CE270" s="36">
        <f t="shared" si="329"/>
        <v>3125618.1762992311</v>
      </c>
      <c r="CF270" s="36">
        <f t="shared" si="329"/>
        <v>3132773.0361461542</v>
      </c>
      <c r="CG270" s="36">
        <f>AVERAGE(BU217:CG217)</f>
        <v>3144194.6478896239</v>
      </c>
      <c r="CH270" s="36">
        <f t="shared" ref="CH270:EO270" si="330">AVERAGE(BV217:CH217)</f>
        <v>3155689.8455000925</v>
      </c>
      <c r="CI270" s="36">
        <f t="shared" si="330"/>
        <v>3169463.6579981344</v>
      </c>
      <c r="CJ270" s="36">
        <f t="shared" si="330"/>
        <v>3188456.9674884677</v>
      </c>
      <c r="CK270" s="36">
        <f t="shared" si="330"/>
        <v>3211635.9095473494</v>
      </c>
      <c r="CL270" s="36">
        <f t="shared" si="330"/>
        <v>3236641.9515410024</v>
      </c>
      <c r="CM270" s="36">
        <f t="shared" si="330"/>
        <v>3260344.8526813877</v>
      </c>
      <c r="CN270" s="36">
        <f t="shared" si="330"/>
        <v>3286320.390628757</v>
      </c>
      <c r="CO270" s="36">
        <f t="shared" si="330"/>
        <v>3307777.818924759</v>
      </c>
      <c r="CP270" s="36">
        <f t="shared" si="330"/>
        <v>3330254.0423880764</v>
      </c>
      <c r="CQ270" s="36">
        <f t="shared" si="330"/>
        <v>3349200.6690343292</v>
      </c>
      <c r="CR270" s="36">
        <f t="shared" si="330"/>
        <v>3365463.606326242</v>
      </c>
      <c r="CS270" s="36">
        <f t="shared" si="330"/>
        <v>3384330.5455973875</v>
      </c>
      <c r="CT270" s="36">
        <f t="shared" si="330"/>
        <v>3403941.6868306175</v>
      </c>
      <c r="CU270" s="36">
        <f t="shared" si="330"/>
        <v>3423782.0021702223</v>
      </c>
      <c r="CV270" s="36">
        <f t="shared" si="330"/>
        <v>3445817.8638433907</v>
      </c>
      <c r="CW270" s="36">
        <f t="shared" si="330"/>
        <v>3468721.2359070722</v>
      </c>
      <c r="CX270" s="36">
        <f t="shared" si="330"/>
        <v>3488497.3398319623</v>
      </c>
      <c r="CY270" s="36">
        <f t="shared" si="330"/>
        <v>3512999.273826018</v>
      </c>
      <c r="CZ270" s="36">
        <f t="shared" si="330"/>
        <v>3536727.5979603161</v>
      </c>
      <c r="DA270" s="36">
        <f t="shared" si="330"/>
        <v>3554716.6367216702</v>
      </c>
      <c r="DB270" s="36">
        <f t="shared" si="330"/>
        <v>3574707.2818567012</v>
      </c>
      <c r="DC270" s="36">
        <f t="shared" si="330"/>
        <v>3594318.7308631884</v>
      </c>
      <c r="DD270" s="36">
        <f t="shared" si="330"/>
        <v>3610355.1295379782</v>
      </c>
      <c r="DE270" s="36">
        <f t="shared" si="330"/>
        <v>3629902.2572871465</v>
      </c>
      <c r="DF270" s="36">
        <f t="shared" si="330"/>
        <v>3650325.6421735315</v>
      </c>
      <c r="DG270" s="36">
        <f t="shared" si="330"/>
        <v>3670895.7361706924</v>
      </c>
      <c r="DH270" s="36">
        <f t="shared" si="330"/>
        <v>3694601.8465630808</v>
      </c>
      <c r="DI270" s="36">
        <f t="shared" si="330"/>
        <v>3719479.3108491753</v>
      </c>
      <c r="DJ270" s="36">
        <f t="shared" si="330"/>
        <v>3741189.6331473016</v>
      </c>
      <c r="DK270" s="36">
        <f t="shared" si="330"/>
        <v>3768024.1388122914</v>
      </c>
      <c r="DL270" s="36">
        <f t="shared" si="330"/>
        <v>3791502.9946020893</v>
      </c>
      <c r="DM270" s="36">
        <f t="shared" si="330"/>
        <v>3811578.0864671823</v>
      </c>
      <c r="DN270" s="36">
        <f t="shared" si="330"/>
        <v>3833990.508712796</v>
      </c>
      <c r="DO270" s="36">
        <f t="shared" si="330"/>
        <v>3856022.6818336649</v>
      </c>
      <c r="DP270" s="36">
        <f t="shared" si="330"/>
        <v>3874196.3399860854</v>
      </c>
      <c r="DQ270" s="36">
        <f t="shared" si="330"/>
        <v>3896204.4997532191</v>
      </c>
      <c r="DR270" s="36">
        <f t="shared" si="330"/>
        <v>3919191.1171758822</v>
      </c>
      <c r="DS270" s="36">
        <f t="shared" si="330"/>
        <v>3942162.9543340686</v>
      </c>
      <c r="DT270" s="36">
        <f t="shared" si="330"/>
        <v>3968719.723478057</v>
      </c>
      <c r="DU270" s="36">
        <f t="shared" si="330"/>
        <v>3996444.7776273931</v>
      </c>
      <c r="DV270" s="36">
        <f t="shared" si="330"/>
        <v>4020621.2699573659</v>
      </c>
      <c r="DW270" s="36">
        <f t="shared" si="330"/>
        <v>4050043.0618457887</v>
      </c>
      <c r="DX270" s="36">
        <f t="shared" si="330"/>
        <v>4075879.1666828371</v>
      </c>
      <c r="DY270" s="36">
        <f t="shared" si="330"/>
        <v>4097977.504817951</v>
      </c>
      <c r="DZ270" s="36">
        <f t="shared" si="330"/>
        <v>4122603.9421940814</v>
      </c>
      <c r="EA270" s="36">
        <f t="shared" si="330"/>
        <v>4146780.522605489</v>
      </c>
      <c r="EB270" s="36">
        <f t="shared" si="330"/>
        <v>4166770.5888674925</v>
      </c>
      <c r="EC270" s="36">
        <f t="shared" si="330"/>
        <v>4190916.0465331478</v>
      </c>
      <c r="ED270" s="36">
        <f t="shared" si="330"/>
        <v>4216141.0007342789</v>
      </c>
      <c r="EE270" s="36">
        <f t="shared" si="330"/>
        <v>4241534.1038807975</v>
      </c>
      <c r="EF270" s="36">
        <f t="shared" si="330"/>
        <v>4271080.7209116528</v>
      </c>
      <c r="EG270" s="36">
        <f t="shared" si="330"/>
        <v>4301993.1689615594</v>
      </c>
      <c r="EH270" s="36">
        <f t="shared" si="330"/>
        <v>4329184.7983850921</v>
      </c>
      <c r="EI270" s="36">
        <f t="shared" si="330"/>
        <v>4359096.8845385676</v>
      </c>
      <c r="EJ270" s="36">
        <f t="shared" si="330"/>
        <v>4388125.3484878102</v>
      </c>
      <c r="EK270" s="36">
        <f t="shared" si="330"/>
        <v>4413182.0311569413</v>
      </c>
      <c r="EL270" s="36">
        <f t="shared" si="330"/>
        <v>4440965.1461607683</v>
      </c>
      <c r="EM270" s="36">
        <f t="shared" si="330"/>
        <v>4468262.8778216718</v>
      </c>
      <c r="EN270" s="36">
        <f t="shared" si="330"/>
        <v>4491068.8297125865</v>
      </c>
      <c r="EO270" s="36">
        <f t="shared" si="330"/>
        <v>4518382.8446941311</v>
      </c>
      <c r="EP270" s="9"/>
      <c r="EQ270" s="86">
        <f>M270</f>
        <v>0</v>
      </c>
      <c r="ER270" s="86">
        <f>Y270</f>
        <v>2257752.6458992306</v>
      </c>
      <c r="ES270" s="86">
        <f>AK270</f>
        <v>2297954.9167276924</v>
      </c>
      <c r="ET270" s="86">
        <f>AW270</f>
        <v>2321272.9744023085</v>
      </c>
      <c r="EU270" s="86">
        <f>BI270</f>
        <v>2501750.0277569229</v>
      </c>
      <c r="EV270" s="86">
        <f>BU270</f>
        <v>2921786.6576253846</v>
      </c>
      <c r="EW270" s="86">
        <f>CG270</f>
        <v>3144194.6478896239</v>
      </c>
      <c r="EX270" s="86">
        <f>CS270</f>
        <v>3384330.5455973875</v>
      </c>
      <c r="EY270" s="86">
        <f>DE270</f>
        <v>3629902.2572871465</v>
      </c>
      <c r="EZ270" s="86">
        <f>DQ270</f>
        <v>3896204.4997532191</v>
      </c>
      <c r="FA270" s="86">
        <f>EC270</f>
        <v>4190916.0465331478</v>
      </c>
      <c r="FB270" s="86">
        <f>EO270</f>
        <v>4518382.8446941311</v>
      </c>
      <c r="FD270" s="118" t="s">
        <v>134</v>
      </c>
      <c r="FE270" s="137">
        <f t="shared" ref="FE270:FE272" si="331">CF270</f>
        <v>3132773.0361461542</v>
      </c>
      <c r="FF270" s="138">
        <f>CL270</f>
        <v>3236641.9515410024</v>
      </c>
      <c r="FG270" s="139">
        <f>DA270</f>
        <v>3554716.6367216702</v>
      </c>
      <c r="FH270" s="9" t="s">
        <v>154</v>
      </c>
      <c r="FZ270" s="9"/>
    </row>
    <row r="271" spans="1:182">
      <c r="A271" s="118" t="s">
        <v>135</v>
      </c>
      <c r="Y271" s="36">
        <f t="shared" ref="Y271:CF271" si="332">Y177</f>
        <v>2169611.7327192309</v>
      </c>
      <c r="Z271" s="36">
        <f t="shared" si="332"/>
        <v>2169625.1956247012</v>
      </c>
      <c r="AA271" s="36">
        <f t="shared" si="332"/>
        <v>2169638.6585296574</v>
      </c>
      <c r="AB271" s="36">
        <f t="shared" si="332"/>
        <v>2169652.1214346155</v>
      </c>
      <c r="AC271" s="36">
        <f t="shared" si="332"/>
        <v>2169660.547706496</v>
      </c>
      <c r="AD271" s="36">
        <f t="shared" si="332"/>
        <v>2169674.0106114526</v>
      </c>
      <c r="AE271" s="36">
        <f t="shared" si="332"/>
        <v>2169687.4735164102</v>
      </c>
      <c r="AF271" s="36">
        <f t="shared" si="332"/>
        <v>2168931.7056521368</v>
      </c>
      <c r="AG271" s="36">
        <f t="shared" si="332"/>
        <v>2141252.726249401</v>
      </c>
      <c r="AH271" s="36">
        <f t="shared" si="332"/>
        <v>2144244.0413082046</v>
      </c>
      <c r="AI271" s="36">
        <f t="shared" si="332"/>
        <v>2147230.4603493162</v>
      </c>
      <c r="AJ271" s="36">
        <f t="shared" si="332"/>
        <v>2150222.0566388885</v>
      </c>
      <c r="AK271" s="36">
        <f t="shared" si="332"/>
        <v>2153213.7935438459</v>
      </c>
      <c r="AL271" s="36">
        <f t="shared" si="332"/>
        <v>2156205.6710641878</v>
      </c>
      <c r="AM271" s="36">
        <f t="shared" si="332"/>
        <v>2159197.6891999142</v>
      </c>
      <c r="AN271" s="36">
        <f t="shared" si="332"/>
        <v>2162012.6704125637</v>
      </c>
      <c r="AO271" s="36">
        <f t="shared" si="332"/>
        <v>2164822.7556075212</v>
      </c>
      <c r="AP271" s="36">
        <f t="shared" si="332"/>
        <v>2167638.0180509398</v>
      </c>
      <c r="AQ271" s="36">
        <f t="shared" si="332"/>
        <v>2170453.4211097434</v>
      </c>
      <c r="AR271" s="36">
        <f t="shared" si="332"/>
        <v>2173268.9647839312</v>
      </c>
      <c r="AS271" s="36">
        <f t="shared" si="332"/>
        <v>2176853.8798427349</v>
      </c>
      <c r="AT271" s="36">
        <f t="shared" si="332"/>
        <v>2207362.1470553847</v>
      </c>
      <c r="AU271" s="36">
        <f t="shared" si="332"/>
        <v>2207195.2237888034</v>
      </c>
      <c r="AV271" s="36">
        <f t="shared" si="332"/>
        <v>2187802.5679245298</v>
      </c>
      <c r="AW271" s="36">
        <f t="shared" si="332"/>
        <v>2168410.4569320511</v>
      </c>
      <c r="AX271" s="36">
        <f t="shared" si="332"/>
        <v>2149018.2097216239</v>
      </c>
      <c r="AY271" s="36">
        <f t="shared" si="332"/>
        <v>2129625.8262932478</v>
      </c>
      <c r="AZ271" s="36">
        <f t="shared" si="332"/>
        <v>2110233.3066469231</v>
      </c>
      <c r="BA271" s="36">
        <f t="shared" si="332"/>
        <v>2129402.2233119658</v>
      </c>
      <c r="BB271" s="36">
        <f t="shared" si="332"/>
        <v>2148576.2412468377</v>
      </c>
      <c r="BC271" s="36">
        <f t="shared" si="332"/>
        <v>2167750.323818462</v>
      </c>
      <c r="BD271" s="36">
        <f t="shared" si="332"/>
        <v>2186924.4710268378</v>
      </c>
      <c r="BE271" s="36">
        <f t="shared" si="332"/>
        <v>2206098.6828719662</v>
      </c>
      <c r="BF271" s="36">
        <f t="shared" si="332"/>
        <v>2225272.9593538465</v>
      </c>
      <c r="BG271" s="36">
        <f t="shared" si="332"/>
        <v>2244442.2639717092</v>
      </c>
      <c r="BH271" s="36">
        <f t="shared" si="332"/>
        <v>2263616.6698594019</v>
      </c>
      <c r="BI271" s="36">
        <f t="shared" si="332"/>
        <v>2302021.9096146156</v>
      </c>
      <c r="BJ271" s="36">
        <f t="shared" si="332"/>
        <v>2340426.6691347864</v>
      </c>
      <c r="BK271" s="36">
        <f t="shared" si="332"/>
        <v>2378831.6295096581</v>
      </c>
      <c r="BL271" s="36">
        <f t="shared" si="332"/>
        <v>2417236.7907392308</v>
      </c>
      <c r="BM271" s="36">
        <f t="shared" si="332"/>
        <v>2455642.1528235045</v>
      </c>
      <c r="BN271" s="36">
        <f t="shared" si="332"/>
        <v>2455663.3207716239</v>
      </c>
      <c r="BO271" s="36">
        <f t="shared" si="332"/>
        <v>2455684.4887197437</v>
      </c>
      <c r="BP271" s="36">
        <f t="shared" si="332"/>
        <v>2455705.656667863</v>
      </c>
      <c r="BQ271" s="36">
        <f t="shared" si="332"/>
        <v>2455726.8246159833</v>
      </c>
      <c r="BR271" s="36">
        <f t="shared" si="332"/>
        <v>2455747.9925641026</v>
      </c>
      <c r="BS271" s="36">
        <f t="shared" si="332"/>
        <v>2455769.1605122224</v>
      </c>
      <c r="BT271" s="36">
        <f t="shared" si="332"/>
        <v>2455795.364961111</v>
      </c>
      <c r="BU271" s="36">
        <f t="shared" si="332"/>
        <v>2455821.56941</v>
      </c>
      <c r="BV271" s="36">
        <f t="shared" si="332"/>
        <v>2455775.6445805128</v>
      </c>
      <c r="BW271" s="36">
        <f t="shared" si="332"/>
        <v>2455729.8981649573</v>
      </c>
      <c r="BX271" s="36">
        <f t="shared" si="332"/>
        <v>2455684.3301633331</v>
      </c>
      <c r="BY271" s="36">
        <f t="shared" si="332"/>
        <v>2455638.9405756406</v>
      </c>
      <c r="BZ271" s="36">
        <f t="shared" si="332"/>
        <v>2455593.7294018799</v>
      </c>
      <c r="CA271" s="36">
        <f t="shared" si="332"/>
        <v>2455548.6966420515</v>
      </c>
      <c r="CB271" s="36">
        <f t="shared" si="332"/>
        <v>2455503.8422961542</v>
      </c>
      <c r="CC271" s="36">
        <f t="shared" si="332"/>
        <v>2455459.1663641883</v>
      </c>
      <c r="CD271" s="36">
        <f t="shared" si="332"/>
        <v>2455414.6688461537</v>
      </c>
      <c r="CE271" s="36">
        <f t="shared" si="332"/>
        <v>2455370.3497420517</v>
      </c>
      <c r="CF271" s="36">
        <f t="shared" si="332"/>
        <v>2455326.2090518805</v>
      </c>
      <c r="CG271" s="36">
        <f>CG177</f>
        <v>2455282.2467756406</v>
      </c>
      <c r="CH271" s="36">
        <f t="shared" ref="CH271:EO271" si="333">CH177</f>
        <v>2455238.4629133334</v>
      </c>
      <c r="CI271" s="36">
        <f t="shared" si="333"/>
        <v>2455266.9867433333</v>
      </c>
      <c r="CJ271" s="36">
        <f t="shared" si="333"/>
        <v>2455295.5105733331</v>
      </c>
      <c r="CK271" s="36">
        <f t="shared" si="333"/>
        <v>2455324.034403333</v>
      </c>
      <c r="CL271" s="36">
        <f t="shared" si="333"/>
        <v>2455352.5582333333</v>
      </c>
      <c r="CM271" s="36">
        <f t="shared" si="333"/>
        <v>2455381.0820633331</v>
      </c>
      <c r="CN271" s="36">
        <f t="shared" si="333"/>
        <v>2455409.6058933334</v>
      </c>
      <c r="CO271" s="36">
        <f t="shared" si="333"/>
        <v>2455438.1297233338</v>
      </c>
      <c r="CP271" s="36">
        <f t="shared" si="333"/>
        <v>2455466.6535533336</v>
      </c>
      <c r="CQ271" s="36">
        <f t="shared" si="333"/>
        <v>2455495.1773833334</v>
      </c>
      <c r="CR271" s="36">
        <f t="shared" si="333"/>
        <v>2455523.7012133333</v>
      </c>
      <c r="CS271" s="36">
        <f t="shared" si="333"/>
        <v>2455552.2250433331</v>
      </c>
      <c r="CT271" s="36">
        <f t="shared" si="333"/>
        <v>2455580.7488733334</v>
      </c>
      <c r="CU271" s="36">
        <f t="shared" si="333"/>
        <v>2455609.2727033338</v>
      </c>
      <c r="CV271" s="36">
        <f t="shared" si="333"/>
        <v>2455637.7965333331</v>
      </c>
      <c r="CW271" s="36">
        <f t="shared" si="333"/>
        <v>2455666.3203633325</v>
      </c>
      <c r="CX271" s="36">
        <f t="shared" si="333"/>
        <v>2455694.8441933328</v>
      </c>
      <c r="CY271" s="36">
        <f t="shared" si="333"/>
        <v>2455723.3680233331</v>
      </c>
      <c r="CZ271" s="36">
        <f t="shared" si="333"/>
        <v>2455751.8918533335</v>
      </c>
      <c r="DA271" s="36">
        <f t="shared" si="333"/>
        <v>2455780.4156833338</v>
      </c>
      <c r="DB271" s="36">
        <f t="shared" si="333"/>
        <v>2455808.9395133336</v>
      </c>
      <c r="DC271" s="36">
        <f t="shared" si="333"/>
        <v>2455837.0290794875</v>
      </c>
      <c r="DD271" s="36">
        <f t="shared" si="333"/>
        <v>2455864.6843510261</v>
      </c>
      <c r="DE271" s="36">
        <f t="shared" si="333"/>
        <v>2455891.9053279487</v>
      </c>
      <c r="DF271" s="36">
        <f t="shared" si="333"/>
        <v>2455932.5920233335</v>
      </c>
      <c r="DG271" s="36">
        <f t="shared" si="333"/>
        <v>2455958.7634574999</v>
      </c>
      <c r="DH271" s="36">
        <f t="shared" si="333"/>
        <v>2455984.4644058333</v>
      </c>
      <c r="DI271" s="36">
        <f t="shared" si="333"/>
        <v>2456009.6948683332</v>
      </c>
      <c r="DJ271" s="36">
        <f t="shared" si="333"/>
        <v>2456034.4548450001</v>
      </c>
      <c r="DK271" s="36">
        <f t="shared" si="333"/>
        <v>2456058.7443358335</v>
      </c>
      <c r="DL271" s="36">
        <f t="shared" si="333"/>
        <v>2456082.5633408334</v>
      </c>
      <c r="DM271" s="36">
        <f t="shared" si="333"/>
        <v>2456105.9118600003</v>
      </c>
      <c r="DN271" s="36">
        <f t="shared" si="333"/>
        <v>2456128.7898933333</v>
      </c>
      <c r="DO271" s="36">
        <f t="shared" si="333"/>
        <v>2456151.6678933334</v>
      </c>
      <c r="DP271" s="36">
        <f t="shared" si="333"/>
        <v>2456174.5458933334</v>
      </c>
      <c r="DQ271" s="36">
        <f t="shared" si="333"/>
        <v>2456197.4238933329</v>
      </c>
      <c r="DR271" s="36">
        <f t="shared" si="333"/>
        <v>2456220.3018933334</v>
      </c>
      <c r="DS271" s="36">
        <f t="shared" si="333"/>
        <v>2456243.1798933335</v>
      </c>
      <c r="DT271" s="36">
        <f t="shared" si="333"/>
        <v>2456266.0578933335</v>
      </c>
      <c r="DU271" s="36">
        <f t="shared" si="333"/>
        <v>2456288.9358933331</v>
      </c>
      <c r="DV271" s="36">
        <f t="shared" si="333"/>
        <v>2456311.8138933335</v>
      </c>
      <c r="DW271" s="36">
        <f t="shared" si="333"/>
        <v>2456334.6918933336</v>
      </c>
      <c r="DX271" s="36">
        <f t="shared" si="333"/>
        <v>2456356.9855183335</v>
      </c>
      <c r="DY271" s="36">
        <f t="shared" si="333"/>
        <v>2456378.6947683333</v>
      </c>
      <c r="DZ271" s="36">
        <f t="shared" si="333"/>
        <v>2456399.8196433336</v>
      </c>
      <c r="EA271" s="36">
        <f t="shared" si="333"/>
        <v>2456420.3601433337</v>
      </c>
      <c r="EB271" s="36">
        <f t="shared" si="333"/>
        <v>2456440.3162683332</v>
      </c>
      <c r="EC271" s="36">
        <f t="shared" si="333"/>
        <v>2456459.6880183332</v>
      </c>
      <c r="ED271" s="36">
        <f t="shared" si="333"/>
        <v>2456478.475393333</v>
      </c>
      <c r="EE271" s="36">
        <f t="shared" si="333"/>
        <v>2456496.6783933332</v>
      </c>
      <c r="EF271" s="36">
        <f t="shared" si="333"/>
        <v>2456514.2970183333</v>
      </c>
      <c r="EG271" s="36">
        <f t="shared" si="333"/>
        <v>2456531.3312683334</v>
      </c>
      <c r="EH271" s="36">
        <f t="shared" si="333"/>
        <v>2456547.7811433333</v>
      </c>
      <c r="EI271" s="36">
        <f t="shared" si="333"/>
        <v>2456563.6466433331</v>
      </c>
      <c r="EJ271" s="36">
        <f t="shared" si="333"/>
        <v>2456579.5121433334</v>
      </c>
      <c r="EK271" s="36">
        <f t="shared" si="333"/>
        <v>2456595.3776433333</v>
      </c>
      <c r="EL271" s="36">
        <f t="shared" si="333"/>
        <v>2456611.2431433336</v>
      </c>
      <c r="EM271" s="36">
        <f t="shared" si="333"/>
        <v>2456627.1086433339</v>
      </c>
      <c r="EN271" s="36">
        <f t="shared" si="333"/>
        <v>2456642.9741433333</v>
      </c>
      <c r="EO271" s="36">
        <f t="shared" si="333"/>
        <v>2456658.8396433331</v>
      </c>
      <c r="EP271" s="9"/>
      <c r="EQ271" s="86">
        <f>M271</f>
        <v>0</v>
      </c>
      <c r="ER271" s="86">
        <f>Y271</f>
        <v>2169611.7327192309</v>
      </c>
      <c r="ES271" s="86">
        <f>AK271</f>
        <v>2153213.7935438459</v>
      </c>
      <c r="ET271" s="86">
        <f>AW271</f>
        <v>2168410.4569320511</v>
      </c>
      <c r="EU271" s="86">
        <f>BI271</f>
        <v>2302021.9096146156</v>
      </c>
      <c r="EV271" s="86">
        <f>BU271</f>
        <v>2455821.56941</v>
      </c>
      <c r="EW271" s="86">
        <f>CG271</f>
        <v>2455282.2467756406</v>
      </c>
      <c r="EX271" s="86">
        <f>CS271</f>
        <v>2455552.2250433331</v>
      </c>
      <c r="EY271" s="86">
        <f>DE271</f>
        <v>2455891.9053279487</v>
      </c>
      <c r="EZ271" s="86">
        <f>DQ271</f>
        <v>2456197.4238933329</v>
      </c>
      <c r="FA271" s="86">
        <f>EC271</f>
        <v>2456459.6880183332</v>
      </c>
      <c r="FB271" s="86">
        <f>EO271</f>
        <v>2456658.8396433331</v>
      </c>
      <c r="FD271" s="118" t="s">
        <v>135</v>
      </c>
      <c r="FE271" s="137">
        <f t="shared" si="331"/>
        <v>2455326.2090518805</v>
      </c>
      <c r="FF271" s="138">
        <f>CL271</f>
        <v>2455352.5582333333</v>
      </c>
      <c r="FG271" s="139">
        <f>DA271</f>
        <v>2455780.4156833338</v>
      </c>
      <c r="FH271" s="9" t="s">
        <v>155</v>
      </c>
      <c r="FZ271" s="9"/>
    </row>
    <row r="272" spans="1:182">
      <c r="A272" s="118" t="s">
        <v>142</v>
      </c>
      <c r="Y272" s="5">
        <f t="shared" ref="Y272:CF272" si="334">+Y184</f>
        <v>56847.567652329752</v>
      </c>
      <c r="Z272" s="5">
        <f t="shared" si="334"/>
        <v>61915.672491039419</v>
      </c>
      <c r="AA272" s="5">
        <f t="shared" si="334"/>
        <v>67785.380824372754</v>
      </c>
      <c r="AB272" s="5">
        <f t="shared" si="334"/>
        <v>74886.630824372754</v>
      </c>
      <c r="AC272" s="5">
        <f t="shared" si="334"/>
        <v>81700.340501792118</v>
      </c>
      <c r="AD272" s="5">
        <f t="shared" si="334"/>
        <v>82795.280977982591</v>
      </c>
      <c r="AE272" s="5">
        <f t="shared" si="334"/>
        <v>81835.670762928828</v>
      </c>
      <c r="AF272" s="5">
        <f t="shared" si="334"/>
        <v>81835.670762928828</v>
      </c>
      <c r="AG272" s="5">
        <f t="shared" si="334"/>
        <v>100586.47721454174</v>
      </c>
      <c r="AH272" s="5">
        <f t="shared" si="334"/>
        <v>112253.14388120839</v>
      </c>
      <c r="AI272" s="5">
        <f t="shared" si="334"/>
        <v>112047.49871991808</v>
      </c>
      <c r="AJ272" s="5">
        <f t="shared" si="334"/>
        <v>110892.12237583207</v>
      </c>
      <c r="AK272" s="5">
        <f t="shared" si="334"/>
        <v>116078.23348694318</v>
      </c>
      <c r="AL272" s="5">
        <f t="shared" si="334"/>
        <v>122503.77112135176</v>
      </c>
      <c r="AM272" s="5">
        <f t="shared" si="334"/>
        <v>131011.82667690732</v>
      </c>
      <c r="AN272" s="5">
        <f t="shared" si="334"/>
        <v>141318.27828981055</v>
      </c>
      <c r="AO272" s="5">
        <f t="shared" si="334"/>
        <v>150747.04173067075</v>
      </c>
      <c r="AP272" s="5">
        <f t="shared" si="334"/>
        <v>164584.83934971839</v>
      </c>
      <c r="AQ272" s="5">
        <f t="shared" si="334"/>
        <v>177846.9361239119</v>
      </c>
      <c r="AR272" s="5">
        <f t="shared" si="334"/>
        <v>188517.76945724525</v>
      </c>
      <c r="AS272" s="5">
        <f t="shared" si="334"/>
        <v>181073.41461853558</v>
      </c>
      <c r="AT272" s="5">
        <f t="shared" si="334"/>
        <v>183751.19239631339</v>
      </c>
      <c r="AU272" s="5">
        <f t="shared" si="334"/>
        <v>202540.17089093701</v>
      </c>
      <c r="AV272" s="5">
        <f t="shared" si="334"/>
        <v>214429.95583717359</v>
      </c>
      <c r="AW272" s="5">
        <f t="shared" si="334"/>
        <v>245451.23361495134</v>
      </c>
      <c r="AX272" s="5">
        <f t="shared" si="334"/>
        <v>278653.38415258576</v>
      </c>
      <c r="AY272" s="5">
        <f t="shared" si="334"/>
        <v>310537.27304147469</v>
      </c>
      <c r="AZ272" s="5">
        <f t="shared" si="334"/>
        <v>342910.92895545316</v>
      </c>
      <c r="BA272" s="5">
        <f t="shared" si="334"/>
        <v>358834.98809523811</v>
      </c>
      <c r="BB272" s="5">
        <f t="shared" si="334"/>
        <v>362271.74404761899</v>
      </c>
      <c r="BC272" s="5">
        <f t="shared" si="334"/>
        <v>367549.96985407063</v>
      </c>
      <c r="BD272" s="5">
        <f t="shared" si="334"/>
        <v>359393.02540962625</v>
      </c>
      <c r="BE272" s="5">
        <f t="shared" si="334"/>
        <v>349960.22971070145</v>
      </c>
      <c r="BF272" s="5">
        <f t="shared" si="334"/>
        <v>343010.2297107015</v>
      </c>
      <c r="BG272" s="5">
        <f t="shared" si="334"/>
        <v>335119.10067844338</v>
      </c>
      <c r="BH272" s="5">
        <f t="shared" si="334"/>
        <v>335240.0684203789</v>
      </c>
      <c r="BI272" s="5">
        <f t="shared" si="334"/>
        <v>317678.79064260115</v>
      </c>
      <c r="BJ272" s="5">
        <f t="shared" si="334"/>
        <v>313501.50569636456</v>
      </c>
      <c r="BK272" s="5">
        <f t="shared" si="334"/>
        <v>307261.36680747569</v>
      </c>
      <c r="BL272" s="5">
        <f t="shared" si="334"/>
        <v>297561.77003328217</v>
      </c>
      <c r="BM272" s="5">
        <f t="shared" si="334"/>
        <v>303004.64637736819</v>
      </c>
      <c r="BN272" s="5">
        <f t="shared" si="334"/>
        <v>309542.59280593961</v>
      </c>
      <c r="BO272" s="5">
        <f t="shared" si="334"/>
        <v>292013.0229134665</v>
      </c>
      <c r="BP272" s="5">
        <f t="shared" si="334"/>
        <v>289499.13402457762</v>
      </c>
      <c r="BQ272" s="5">
        <f t="shared" si="334"/>
        <v>287625.4781105991</v>
      </c>
      <c r="BR272" s="5">
        <f t="shared" si="334"/>
        <v>280342.14477726578</v>
      </c>
      <c r="BS272" s="5">
        <f t="shared" si="334"/>
        <v>269366.33832565288</v>
      </c>
      <c r="BT272" s="5">
        <f t="shared" si="334"/>
        <v>257398.596390169</v>
      </c>
      <c r="BU272" s="5">
        <f t="shared" si="334"/>
        <v>245380.81861239122</v>
      </c>
      <c r="BV272" s="5">
        <f t="shared" si="334"/>
        <v>214467.24334357399</v>
      </c>
      <c r="BW272" s="5">
        <f t="shared" si="334"/>
        <v>188665.71556579621</v>
      </c>
      <c r="BX272" s="5">
        <f t="shared" si="334"/>
        <v>176868.00051203277</v>
      </c>
      <c r="BY272" s="5">
        <f t="shared" si="334"/>
        <v>163916.38760880698</v>
      </c>
      <c r="BZ272" s="5">
        <f t="shared" si="334"/>
        <v>161669.36379928314</v>
      </c>
      <c r="CA272" s="5">
        <f t="shared" si="334"/>
        <v>178919.13530465952</v>
      </c>
      <c r="CB272" s="5">
        <f t="shared" si="334"/>
        <v>185053.16308243733</v>
      </c>
      <c r="CC272" s="5">
        <f t="shared" si="334"/>
        <v>192426.81899641582</v>
      </c>
      <c r="CD272" s="5">
        <f t="shared" si="334"/>
        <v>208090.70788530467</v>
      </c>
      <c r="CE272" s="5">
        <f t="shared" si="334"/>
        <v>227273.50358422942</v>
      </c>
      <c r="CF272" s="5">
        <f t="shared" si="334"/>
        <v>248480.49283154123</v>
      </c>
      <c r="CG272" s="5">
        <f>+CG184</f>
        <v>269814.93727598566</v>
      </c>
      <c r="CH272" s="5">
        <f t="shared" ref="CH272:EO272" si="335">+CH184</f>
        <v>297524.87955906201</v>
      </c>
      <c r="CI272" s="5">
        <f t="shared" si="335"/>
        <v>328001.35720533569</v>
      </c>
      <c r="CJ272" s="5">
        <f t="shared" si="335"/>
        <v>350701.98491504934</v>
      </c>
      <c r="CK272" s="5">
        <f t="shared" si="335"/>
        <v>381962.7644127612</v>
      </c>
      <c r="CL272" s="5">
        <f t="shared" si="335"/>
        <v>415875.57768141665</v>
      </c>
      <c r="CM272" s="5">
        <f t="shared" si="335"/>
        <v>449553.9003491255</v>
      </c>
      <c r="CN272" s="5">
        <f t="shared" si="335"/>
        <v>486519.71121463273</v>
      </c>
      <c r="CO272" s="5">
        <f t="shared" si="335"/>
        <v>527118.90924718732</v>
      </c>
      <c r="CP272" s="5">
        <f t="shared" si="335"/>
        <v>567797.14313004375</v>
      </c>
      <c r="CQ272" s="5">
        <f t="shared" si="335"/>
        <v>612476.86502204847</v>
      </c>
      <c r="CR272" s="5">
        <f t="shared" si="335"/>
        <v>656140.40086042753</v>
      </c>
      <c r="CS272" s="5">
        <f t="shared" si="335"/>
        <v>695059.88392185664</v>
      </c>
      <c r="CT272" s="5">
        <f t="shared" si="335"/>
        <v>727178.38646709686</v>
      </c>
      <c r="CU272" s="5">
        <f t="shared" si="335"/>
        <v>756569.5518778587</v>
      </c>
      <c r="CV272" s="5">
        <f t="shared" si="335"/>
        <v>784054.74291829066</v>
      </c>
      <c r="CW272" s="5">
        <f t="shared" si="335"/>
        <v>810012.19349161221</v>
      </c>
      <c r="CX272" s="5">
        <f t="shared" si="335"/>
        <v>835147.35054773698</v>
      </c>
      <c r="CY272" s="5">
        <f t="shared" si="335"/>
        <v>860571.40338752652</v>
      </c>
      <c r="CZ272" s="5">
        <f t="shared" si="335"/>
        <v>886356.5204556454</v>
      </c>
      <c r="DA272" s="5">
        <f t="shared" si="335"/>
        <v>912922.08396329696</v>
      </c>
      <c r="DB272" s="5">
        <f t="shared" si="335"/>
        <v>940820.17861132871</v>
      </c>
      <c r="DC272" s="5">
        <f t="shared" si="335"/>
        <v>968261.5400177032</v>
      </c>
      <c r="DD272" s="5">
        <f t="shared" si="335"/>
        <v>996754.92162324802</v>
      </c>
      <c r="DE272" s="5">
        <f t="shared" si="335"/>
        <v>1025999.4683576907</v>
      </c>
      <c r="DF272" s="5">
        <f t="shared" si="335"/>
        <v>1056102.0854437593</v>
      </c>
      <c r="DG272" s="5">
        <f t="shared" si="335"/>
        <v>1087443.450052096</v>
      </c>
      <c r="DH272" s="5">
        <f t="shared" si="335"/>
        <v>1119681.4769427772</v>
      </c>
      <c r="DI272" s="5">
        <f t="shared" si="335"/>
        <v>1152008.4737883047</v>
      </c>
      <c r="DJ272" s="5">
        <f t="shared" si="335"/>
        <v>1183966.2461573556</v>
      </c>
      <c r="DK272" s="5">
        <f t="shared" si="335"/>
        <v>1215540.0139158345</v>
      </c>
      <c r="DL272" s="5">
        <f t="shared" si="335"/>
        <v>1246400.4489157142</v>
      </c>
      <c r="DM272" s="5">
        <f t="shared" si="335"/>
        <v>1276621.9928470368</v>
      </c>
      <c r="DN272" s="5">
        <f t="shared" si="335"/>
        <v>1307033.1248720544</v>
      </c>
      <c r="DO272" s="5">
        <f t="shared" si="335"/>
        <v>1339146.288259581</v>
      </c>
      <c r="DP272" s="5">
        <f t="shared" si="335"/>
        <v>1371897.3408124654</v>
      </c>
      <c r="DQ272" s="5">
        <f t="shared" si="335"/>
        <v>1406394.9193088023</v>
      </c>
      <c r="DR272" s="5">
        <f t="shared" si="335"/>
        <v>1441141.4832239521</v>
      </c>
      <c r="DS272" s="5">
        <f t="shared" si="335"/>
        <v>1474774.9049045064</v>
      </c>
      <c r="DT272" s="5">
        <f t="shared" si="335"/>
        <v>1507873.4823492141</v>
      </c>
      <c r="DU272" s="5">
        <f t="shared" si="335"/>
        <v>1540672.0447064722</v>
      </c>
      <c r="DV272" s="5">
        <f t="shared" si="335"/>
        <v>1573383.0707831157</v>
      </c>
      <c r="DW272" s="5">
        <f t="shared" si="335"/>
        <v>1607568.4068816018</v>
      </c>
      <c r="DX272" s="5">
        <f t="shared" si="335"/>
        <v>1640633.6685880336</v>
      </c>
      <c r="DY272" s="5">
        <f t="shared" si="335"/>
        <v>1673886.5311841175</v>
      </c>
      <c r="DZ272" s="5">
        <f t="shared" si="335"/>
        <v>1707708.9127344608</v>
      </c>
      <c r="EA272" s="5">
        <f t="shared" si="335"/>
        <v>1741934.4568598093</v>
      </c>
      <c r="EB272" s="5">
        <f t="shared" si="335"/>
        <v>1776707.7857315224</v>
      </c>
      <c r="EC272" s="5">
        <f t="shared" si="335"/>
        <v>1812692.0093747096</v>
      </c>
      <c r="ED272" s="5">
        <f t="shared" si="335"/>
        <v>1849498.9329889684</v>
      </c>
      <c r="EE272" s="5">
        <f t="shared" si="335"/>
        <v>1886210.071911759</v>
      </c>
      <c r="EF272" s="5">
        <f t="shared" si="335"/>
        <v>1922978.3093242741</v>
      </c>
      <c r="EG272" s="5">
        <f t="shared" si="335"/>
        <v>1959975.4568464125</v>
      </c>
      <c r="EH272" s="5">
        <f t="shared" si="335"/>
        <v>1997461.2804922413</v>
      </c>
      <c r="EI272" s="5">
        <f t="shared" si="335"/>
        <v>2034139.1293423427</v>
      </c>
      <c r="EJ272" s="5">
        <f t="shared" si="335"/>
        <v>2071795.9424825853</v>
      </c>
      <c r="EK272" s="5">
        <f t="shared" si="335"/>
        <v>2109270.6989614563</v>
      </c>
      <c r="EL272" s="5">
        <f t="shared" si="335"/>
        <v>2146751.0305195064</v>
      </c>
      <c r="EM272" s="5">
        <f t="shared" si="335"/>
        <v>2183864.0737954876</v>
      </c>
      <c r="EN272" s="5">
        <f t="shared" si="335"/>
        <v>2220665.4435266922</v>
      </c>
      <c r="EO272" s="5">
        <f t="shared" si="335"/>
        <v>2257722.8919522963</v>
      </c>
      <c r="EP272" s="9"/>
      <c r="EQ272" s="86">
        <f>M272</f>
        <v>0</v>
      </c>
      <c r="ER272" s="86">
        <f>Y272</f>
        <v>56847.567652329752</v>
      </c>
      <c r="ES272" s="86">
        <f>AK272</f>
        <v>116078.23348694318</v>
      </c>
      <c r="ET272" s="86">
        <f>AW272</f>
        <v>245451.23361495134</v>
      </c>
      <c r="EU272" s="86">
        <f>BI272</f>
        <v>317678.79064260115</v>
      </c>
      <c r="EV272" s="86">
        <f>BU272</f>
        <v>245380.81861239122</v>
      </c>
      <c r="EW272" s="86">
        <f>CG272</f>
        <v>269814.93727598566</v>
      </c>
      <c r="EX272" s="86">
        <f>CS272</f>
        <v>695059.88392185664</v>
      </c>
      <c r="EY272" s="86">
        <f>DE272</f>
        <v>1025999.4683576907</v>
      </c>
      <c r="EZ272" s="86">
        <f>DQ272</f>
        <v>1406394.9193088023</v>
      </c>
      <c r="FA272" s="86">
        <f>EC272</f>
        <v>1812692.0093747096</v>
      </c>
      <c r="FB272" s="86">
        <f>EO272</f>
        <v>2257722.8919522963</v>
      </c>
      <c r="FD272" s="118" t="s">
        <v>142</v>
      </c>
      <c r="FE272" s="137">
        <f t="shared" si="331"/>
        <v>248480.49283154123</v>
      </c>
      <c r="FF272" s="138">
        <f>CL272</f>
        <v>415875.57768141665</v>
      </c>
      <c r="FG272" s="139">
        <f>FF272</f>
        <v>415875.57768141665</v>
      </c>
      <c r="FH272" s="9" t="s">
        <v>156</v>
      </c>
      <c r="FZ272" s="9"/>
    </row>
    <row r="273" spans="1:182">
      <c r="A273" s="119" t="s">
        <v>136</v>
      </c>
      <c r="Y273" s="95">
        <f t="shared" ref="Y273:CJ273" si="336">SUM(Y270:Y272)</f>
        <v>4484211.9462707918</v>
      </c>
      <c r="Z273" s="95">
        <f t="shared" si="336"/>
        <v>4490644.0279111248</v>
      </c>
      <c r="AA273" s="95">
        <f t="shared" si="336"/>
        <v>4497720.3033932606</v>
      </c>
      <c r="AB273" s="95">
        <f t="shared" si="336"/>
        <v>4510866.7846766813</v>
      </c>
      <c r="AC273" s="95">
        <f t="shared" si="336"/>
        <v>4524033.5081082871</v>
      </c>
      <c r="AD273" s="95">
        <f t="shared" si="336"/>
        <v>4527833.3281117436</v>
      </c>
      <c r="AE273" s="95">
        <f t="shared" si="336"/>
        <v>4531197.4840201084</v>
      </c>
      <c r="AF273" s="95">
        <f t="shared" si="336"/>
        <v>4533674.8342912188</v>
      </c>
      <c r="AG273" s="95">
        <f t="shared" si="336"/>
        <v>4524825.828992404</v>
      </c>
      <c r="AH273" s="95">
        <f t="shared" si="336"/>
        <v>4540710.2210209509</v>
      </c>
      <c r="AI273" s="95">
        <f t="shared" si="336"/>
        <v>4545440.737406157</v>
      </c>
      <c r="AJ273" s="95">
        <f t="shared" si="336"/>
        <v>4553435.1677054903</v>
      </c>
      <c r="AK273" s="95">
        <f t="shared" si="336"/>
        <v>4567246.9437584812</v>
      </c>
      <c r="AL273" s="95">
        <f t="shared" si="336"/>
        <v>4584280.2503047707</v>
      </c>
      <c r="AM273" s="95">
        <f t="shared" si="336"/>
        <v>4600282.9088891288</v>
      </c>
      <c r="AN273" s="95">
        <f t="shared" si="336"/>
        <v>4617807.574072375</v>
      </c>
      <c r="AO273" s="95">
        <f t="shared" si="336"/>
        <v>4633067.2433397304</v>
      </c>
      <c r="AP273" s="95">
        <f t="shared" si="336"/>
        <v>4648827.2421014272</v>
      </c>
      <c r="AQ273" s="95">
        <f t="shared" si="336"/>
        <v>4666144.918366733</v>
      </c>
      <c r="AR273" s="95">
        <f t="shared" si="336"/>
        <v>4679626.3876404073</v>
      </c>
      <c r="AS273" s="95">
        <f t="shared" si="336"/>
        <v>4671818.0854205014</v>
      </c>
      <c r="AT273" s="95">
        <f t="shared" si="336"/>
        <v>4705399.7985416986</v>
      </c>
      <c r="AU273" s="95">
        <f t="shared" si="336"/>
        <v>4726401.8500243556</v>
      </c>
      <c r="AV273" s="95">
        <f t="shared" si="336"/>
        <v>4718584.8195455503</v>
      </c>
      <c r="AW273" s="95">
        <f t="shared" si="336"/>
        <v>4735134.6649493109</v>
      </c>
      <c r="AX273" s="95">
        <f t="shared" si="336"/>
        <v>4757701.6104434412</v>
      </c>
      <c r="AY273" s="95">
        <f t="shared" si="336"/>
        <v>4776514.256778569</v>
      </c>
      <c r="AZ273" s="95">
        <f t="shared" si="336"/>
        <v>4802661.0221331464</v>
      </c>
      <c r="BA273" s="95">
        <f t="shared" si="336"/>
        <v>4855217.301247973</v>
      </c>
      <c r="BB273" s="95">
        <f t="shared" si="336"/>
        <v>4892063.0841575339</v>
      </c>
      <c r="BC273" s="95">
        <f t="shared" si="336"/>
        <v>4933017.2068617633</v>
      </c>
      <c r="BD273" s="95">
        <f t="shared" si="336"/>
        <v>4958618.2867526179</v>
      </c>
      <c r="BE273" s="95">
        <f t="shared" si="336"/>
        <v>4983124.4636034369</v>
      </c>
      <c r="BF273" s="95">
        <f t="shared" si="336"/>
        <v>5014726.1151414718</v>
      </c>
      <c r="BG273" s="95">
        <f t="shared" si="336"/>
        <v>5045290.1682593832</v>
      </c>
      <c r="BH273" s="95">
        <f t="shared" si="336"/>
        <v>5081728.6070320886</v>
      </c>
      <c r="BI273" s="95">
        <f t="shared" si="336"/>
        <v>5121450.7280141404</v>
      </c>
      <c r="BJ273" s="95">
        <f t="shared" si="336"/>
        <v>5173422.170333459</v>
      </c>
      <c r="BK273" s="95">
        <f t="shared" si="336"/>
        <v>5223154.8543740567</v>
      </c>
      <c r="BL273" s="95">
        <f t="shared" si="336"/>
        <v>5275074.6300840508</v>
      </c>
      <c r="BM273" s="95">
        <f t="shared" si="336"/>
        <v>5340022.685918564</v>
      </c>
      <c r="BN273" s="95">
        <f t="shared" si="336"/>
        <v>5392928.7375106402</v>
      </c>
      <c r="BO273" s="95">
        <f t="shared" si="336"/>
        <v>5423541.9771378255</v>
      </c>
      <c r="BP273" s="95">
        <f t="shared" si="336"/>
        <v>5466889.5168755166</v>
      </c>
      <c r="BQ273" s="95">
        <f t="shared" si="336"/>
        <v>5507474.4950373517</v>
      </c>
      <c r="BR273" s="95">
        <f t="shared" si="336"/>
        <v>5542583.7114644451</v>
      </c>
      <c r="BS273" s="95">
        <f t="shared" si="336"/>
        <v>5572933.7347109523</v>
      </c>
      <c r="BT273" s="95">
        <f t="shared" si="336"/>
        <v>5596780.0166458953</v>
      </c>
      <c r="BU273" s="95">
        <f t="shared" si="336"/>
        <v>5622989.0456477758</v>
      </c>
      <c r="BV273" s="95">
        <f t="shared" si="336"/>
        <v>5630549.1016825484</v>
      </c>
      <c r="BW273" s="95">
        <f t="shared" si="336"/>
        <v>5641050.0037438301</v>
      </c>
      <c r="BX273" s="95">
        <f t="shared" si="336"/>
        <v>5665074.3162807506</v>
      </c>
      <c r="BY273" s="95">
        <f t="shared" si="336"/>
        <v>5682311.8034621393</v>
      </c>
      <c r="BZ273" s="95">
        <f t="shared" si="336"/>
        <v>5711662.0899780858</v>
      </c>
      <c r="CA273" s="95">
        <f t="shared" si="336"/>
        <v>5732128.3082728647</v>
      </c>
      <c r="CB273" s="95">
        <f t="shared" si="336"/>
        <v>5742927.1146224383</v>
      </c>
      <c r="CC273" s="95">
        <f t="shared" si="336"/>
        <v>5753787.8622552184</v>
      </c>
      <c r="CD273" s="95">
        <f t="shared" si="336"/>
        <v>5779889.2400783822</v>
      </c>
      <c r="CE273" s="95">
        <f t="shared" si="336"/>
        <v>5808262.0296255117</v>
      </c>
      <c r="CF273" s="95">
        <f t="shared" si="336"/>
        <v>5836579.7380295759</v>
      </c>
      <c r="CG273" s="95">
        <f t="shared" si="336"/>
        <v>5869291.8319412498</v>
      </c>
      <c r="CH273" s="95">
        <f t="shared" si="336"/>
        <v>5908453.1879724879</v>
      </c>
      <c r="CI273" s="95">
        <f t="shared" si="336"/>
        <v>5952732.0019468041</v>
      </c>
      <c r="CJ273" s="95">
        <f t="shared" si="336"/>
        <v>5994454.4629768506</v>
      </c>
      <c r="CK273" s="95">
        <f t="shared" ref="CK273:EO273" si="337">SUM(CK270:CK272)</f>
        <v>6048922.7083634436</v>
      </c>
      <c r="CL273" s="95">
        <f t="shared" si="337"/>
        <v>6107870.0874557523</v>
      </c>
      <c r="CM273" s="95">
        <f t="shared" si="337"/>
        <v>6165279.8350938465</v>
      </c>
      <c r="CN273" s="95">
        <f t="shared" si="337"/>
        <v>6228249.7077367231</v>
      </c>
      <c r="CO273" s="95">
        <f t="shared" si="337"/>
        <v>6290334.8578952802</v>
      </c>
      <c r="CP273" s="95">
        <f t="shared" si="337"/>
        <v>6353517.8390714535</v>
      </c>
      <c r="CQ273" s="95">
        <f t="shared" si="337"/>
        <v>6417172.711439711</v>
      </c>
      <c r="CR273" s="95">
        <f t="shared" si="337"/>
        <v>6477127.7084000027</v>
      </c>
      <c r="CS273" s="95">
        <f t="shared" si="337"/>
        <v>6534942.6545625776</v>
      </c>
      <c r="CT273" s="95">
        <f t="shared" si="337"/>
        <v>6586700.8221710473</v>
      </c>
      <c r="CU273" s="95">
        <f t="shared" si="337"/>
        <v>6635960.8267514156</v>
      </c>
      <c r="CV273" s="95">
        <f t="shared" si="337"/>
        <v>6685510.4032950141</v>
      </c>
      <c r="CW273" s="95">
        <f t="shared" si="337"/>
        <v>6734399.7497620173</v>
      </c>
      <c r="CX273" s="95">
        <f t="shared" si="337"/>
        <v>6779339.5345730316</v>
      </c>
      <c r="CY273" s="95">
        <f t="shared" si="337"/>
        <v>6829294.0452368781</v>
      </c>
      <c r="CZ273" s="95">
        <f t="shared" si="337"/>
        <v>6878836.0102692954</v>
      </c>
      <c r="DA273" s="95">
        <f t="shared" si="337"/>
        <v>6923419.1363683008</v>
      </c>
      <c r="DB273" s="95">
        <f t="shared" si="337"/>
        <v>6971336.3999813637</v>
      </c>
      <c r="DC273" s="95">
        <f t="shared" si="337"/>
        <v>7018417.2999603795</v>
      </c>
      <c r="DD273" s="95">
        <f t="shared" si="337"/>
        <v>7062974.735512252</v>
      </c>
      <c r="DE273" s="95">
        <f t="shared" si="337"/>
        <v>7111793.6309727859</v>
      </c>
      <c r="DF273" s="95">
        <f t="shared" si="337"/>
        <v>7162360.3196406243</v>
      </c>
      <c r="DG273" s="95">
        <f t="shared" si="337"/>
        <v>7214297.9496802874</v>
      </c>
      <c r="DH273" s="95">
        <f t="shared" si="337"/>
        <v>7270267.7879116908</v>
      </c>
      <c r="DI273" s="95">
        <f t="shared" si="337"/>
        <v>7327497.4795058127</v>
      </c>
      <c r="DJ273" s="95">
        <f t="shared" si="337"/>
        <v>7381190.3341496568</v>
      </c>
      <c r="DK273" s="95">
        <f t="shared" si="337"/>
        <v>7439622.8970639594</v>
      </c>
      <c r="DL273" s="95">
        <f t="shared" si="337"/>
        <v>7493986.0068586376</v>
      </c>
      <c r="DM273" s="95">
        <f t="shared" si="337"/>
        <v>7544305.9911742192</v>
      </c>
      <c r="DN273" s="95">
        <f t="shared" si="337"/>
        <v>7597152.4234781843</v>
      </c>
      <c r="DO273" s="95">
        <f t="shared" si="337"/>
        <v>7651320.637986579</v>
      </c>
      <c r="DP273" s="95">
        <f t="shared" si="337"/>
        <v>7702268.226691884</v>
      </c>
      <c r="DQ273" s="95">
        <f t="shared" si="337"/>
        <v>7758796.8429553546</v>
      </c>
      <c r="DR273" s="95">
        <f t="shared" si="337"/>
        <v>7816552.902293168</v>
      </c>
      <c r="DS273" s="95">
        <f t="shared" si="337"/>
        <v>7873181.0391319087</v>
      </c>
      <c r="DT273" s="95">
        <f t="shared" si="337"/>
        <v>7932859.2637206046</v>
      </c>
      <c r="DU273" s="95">
        <f t="shared" si="337"/>
        <v>7993405.7582271984</v>
      </c>
      <c r="DV273" s="95">
        <f t="shared" si="337"/>
        <v>8050316.1546338154</v>
      </c>
      <c r="DW273" s="95">
        <f t="shared" si="337"/>
        <v>8113946.1606207239</v>
      </c>
      <c r="DX273" s="95">
        <f t="shared" si="337"/>
        <v>8172869.820789204</v>
      </c>
      <c r="DY273" s="95">
        <f t="shared" si="337"/>
        <v>8228242.7307704017</v>
      </c>
      <c r="DZ273" s="95">
        <f t="shared" si="337"/>
        <v>8286712.6745718764</v>
      </c>
      <c r="EA273" s="95">
        <f t="shared" si="337"/>
        <v>8345135.339608632</v>
      </c>
      <c r="EB273" s="95">
        <f t="shared" si="337"/>
        <v>8399918.6908673476</v>
      </c>
      <c r="EC273" s="95">
        <f t="shared" si="337"/>
        <v>8460067.7439261898</v>
      </c>
      <c r="ED273" s="95">
        <f t="shared" si="337"/>
        <v>8522118.4091165792</v>
      </c>
      <c r="EE273" s="95">
        <f t="shared" si="337"/>
        <v>8584240.8541858904</v>
      </c>
      <c r="EF273" s="95">
        <f t="shared" si="337"/>
        <v>8650573.32725426</v>
      </c>
      <c r="EG273" s="95">
        <f t="shared" si="337"/>
        <v>8718499.9570763055</v>
      </c>
      <c r="EH273" s="95">
        <f t="shared" si="337"/>
        <v>8783193.8600206655</v>
      </c>
      <c r="EI273" s="95">
        <f t="shared" si="337"/>
        <v>8849799.6605242435</v>
      </c>
      <c r="EJ273" s="95">
        <f t="shared" si="337"/>
        <v>8916500.8031137288</v>
      </c>
      <c r="EK273" s="95">
        <f t="shared" si="337"/>
        <v>8979048.1077617295</v>
      </c>
      <c r="EL273" s="95">
        <f t="shared" si="337"/>
        <v>9044327.4198236074</v>
      </c>
      <c r="EM273" s="95">
        <f t="shared" si="337"/>
        <v>9108754.0602604933</v>
      </c>
      <c r="EN273" s="95">
        <f t="shared" si="337"/>
        <v>9168377.2473826129</v>
      </c>
      <c r="EO273" s="95">
        <f t="shared" si="337"/>
        <v>9232764.5762897599</v>
      </c>
      <c r="EP273" s="9"/>
      <c r="EQ273" s="120">
        <f>M273</f>
        <v>0</v>
      </c>
      <c r="ER273" s="120">
        <f>Y273</f>
        <v>4484211.9462707918</v>
      </c>
      <c r="ES273" s="120">
        <f>AK273</f>
        <v>4567246.9437584812</v>
      </c>
      <c r="ET273" s="120">
        <f>AW273</f>
        <v>4735134.6649493109</v>
      </c>
      <c r="EU273" s="120">
        <f>BI273</f>
        <v>5121450.7280141404</v>
      </c>
      <c r="EV273" s="120">
        <f>BU273</f>
        <v>5622989.0456477758</v>
      </c>
      <c r="EW273" s="120">
        <f>CG273</f>
        <v>5869291.8319412498</v>
      </c>
      <c r="EX273" s="120">
        <f>CS273</f>
        <v>6534942.6545625776</v>
      </c>
      <c r="EY273" s="120">
        <f>DE273</f>
        <v>7111793.6309727859</v>
      </c>
      <c r="EZ273" s="120">
        <f>DQ273</f>
        <v>7758796.8429553546</v>
      </c>
      <c r="FA273" s="120">
        <f>EC273</f>
        <v>8460067.7439261898</v>
      </c>
      <c r="FB273" s="120">
        <f>EO273</f>
        <v>9232764.5762897599</v>
      </c>
      <c r="FD273" s="119" t="s">
        <v>136</v>
      </c>
      <c r="FE273" s="140">
        <f t="shared" ref="FE273:FF273" si="338">SUM(FE270:FE272)</f>
        <v>5836579.7380295759</v>
      </c>
      <c r="FF273" s="141">
        <f t="shared" si="338"/>
        <v>6107870.0874557523</v>
      </c>
      <c r="FG273" s="142">
        <f>SUM(FG270:FG272)</f>
        <v>6426372.6300864201</v>
      </c>
      <c r="FZ273" s="9"/>
    </row>
    <row r="274" spans="1:182">
      <c r="A274" s="126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7"/>
      <c r="AW274" s="127"/>
      <c r="AX274" s="127"/>
      <c r="AY274" s="127"/>
      <c r="AZ274" s="127"/>
      <c r="BA274" s="127"/>
      <c r="BB274" s="127"/>
      <c r="BC274" s="127"/>
      <c r="BD274" s="127"/>
      <c r="BE274" s="127"/>
      <c r="BF274" s="127"/>
      <c r="BG274" s="127"/>
      <c r="BH274" s="127"/>
      <c r="BI274" s="127"/>
      <c r="BJ274" s="127"/>
      <c r="BK274" s="127"/>
      <c r="BL274" s="127"/>
      <c r="BM274" s="127"/>
      <c r="BN274" s="127"/>
      <c r="BO274" s="127"/>
      <c r="BP274" s="127"/>
      <c r="BQ274" s="127"/>
      <c r="BR274" s="127"/>
      <c r="BS274" s="127"/>
      <c r="BT274" s="127"/>
      <c r="BU274" s="127"/>
      <c r="BV274" s="127"/>
      <c r="BW274" s="127"/>
      <c r="BX274" s="127"/>
      <c r="BY274" s="127"/>
      <c r="BZ274" s="127"/>
      <c r="CA274" s="127"/>
      <c r="CB274" s="127"/>
      <c r="CC274" s="127"/>
      <c r="CD274" s="127"/>
      <c r="CE274" s="127"/>
      <c r="CF274" s="127"/>
      <c r="CG274" s="127"/>
      <c r="CH274" s="127"/>
      <c r="CI274" s="127"/>
      <c r="CJ274" s="127"/>
      <c r="CK274" s="127"/>
      <c r="CL274" s="127"/>
      <c r="CM274" s="127"/>
      <c r="CN274" s="127"/>
      <c r="CO274" s="127"/>
      <c r="CP274" s="127"/>
      <c r="CQ274" s="127"/>
      <c r="CR274" s="127"/>
      <c r="CS274" s="127"/>
      <c r="CT274" s="127"/>
      <c r="CU274" s="127"/>
      <c r="CV274" s="127"/>
      <c r="CW274" s="127"/>
      <c r="CX274" s="127"/>
      <c r="CY274" s="127"/>
      <c r="CZ274" s="127"/>
      <c r="DA274" s="127"/>
      <c r="DB274" s="127"/>
      <c r="DC274" s="127"/>
      <c r="DD274" s="127"/>
      <c r="DE274" s="127"/>
      <c r="DF274" s="127"/>
      <c r="DG274" s="127"/>
      <c r="DH274" s="127"/>
      <c r="DI274" s="127"/>
      <c r="DJ274" s="127"/>
      <c r="DK274" s="127"/>
      <c r="DL274" s="127"/>
      <c r="DM274" s="127"/>
      <c r="DN274" s="127"/>
      <c r="DO274" s="127"/>
      <c r="DP274" s="127"/>
      <c r="DQ274" s="127"/>
      <c r="DR274" s="127"/>
      <c r="DS274" s="127"/>
      <c r="DT274" s="127"/>
      <c r="DU274" s="127"/>
      <c r="DV274" s="127"/>
      <c r="DW274" s="127"/>
      <c r="DX274" s="127"/>
      <c r="DY274" s="127"/>
      <c r="DZ274" s="127"/>
      <c r="EA274" s="127"/>
      <c r="EB274" s="127"/>
      <c r="EC274" s="127"/>
      <c r="ED274" s="127"/>
      <c r="EE274" s="127"/>
      <c r="EF274" s="127"/>
      <c r="EG274" s="127"/>
      <c r="EH274" s="127"/>
      <c r="EI274" s="127"/>
      <c r="EJ274" s="127"/>
      <c r="EK274" s="127"/>
      <c r="EL274" s="127"/>
      <c r="EM274" s="127"/>
      <c r="EN274" s="127"/>
      <c r="EO274" s="127"/>
      <c r="EP274" s="9"/>
      <c r="EQ274" s="9"/>
      <c r="ER274" s="9"/>
      <c r="EU274" s="101"/>
      <c r="FD274" s="126"/>
      <c r="FE274" s="81"/>
      <c r="FF274" s="143"/>
      <c r="FG274" s="144"/>
      <c r="FZ274" s="9"/>
    </row>
    <row r="275" spans="1:182">
      <c r="A275" s="118" t="s">
        <v>137</v>
      </c>
      <c r="Y275" s="87">
        <f t="shared" ref="Y275:CF275" si="339">ROUND(+Y270/Y273,4)</f>
        <v>0.50349999999999995</v>
      </c>
      <c r="Z275" s="87">
        <f t="shared" si="339"/>
        <v>0.50309999999999999</v>
      </c>
      <c r="AA275" s="87">
        <f t="shared" si="339"/>
        <v>0.50249999999999995</v>
      </c>
      <c r="AB275" s="87">
        <f t="shared" si="339"/>
        <v>0.50239999999999996</v>
      </c>
      <c r="AC275" s="87">
        <f t="shared" si="339"/>
        <v>0.50239999999999996</v>
      </c>
      <c r="AD275" s="87">
        <f t="shared" si="339"/>
        <v>0.50249999999999995</v>
      </c>
      <c r="AE275" s="87">
        <f t="shared" si="339"/>
        <v>0.50309999999999999</v>
      </c>
      <c r="AF275" s="87">
        <f t="shared" si="339"/>
        <v>0.50349999999999995</v>
      </c>
      <c r="AG275" s="87">
        <f t="shared" si="339"/>
        <v>0.50449999999999995</v>
      </c>
      <c r="AH275" s="87">
        <f t="shared" si="339"/>
        <v>0.50309999999999999</v>
      </c>
      <c r="AI275" s="87">
        <f t="shared" si="339"/>
        <v>0.503</v>
      </c>
      <c r="AJ275" s="87">
        <f t="shared" si="339"/>
        <v>0.50339999999999996</v>
      </c>
      <c r="AK275" s="87">
        <f t="shared" si="339"/>
        <v>0.50309999999999999</v>
      </c>
      <c r="AL275" s="87">
        <f t="shared" si="339"/>
        <v>0.50290000000000001</v>
      </c>
      <c r="AM275" s="87">
        <f t="shared" si="339"/>
        <v>0.50219999999999998</v>
      </c>
      <c r="AN275" s="87">
        <f t="shared" si="339"/>
        <v>0.50119999999999998</v>
      </c>
      <c r="AO275" s="87">
        <f t="shared" si="339"/>
        <v>0.50019999999999998</v>
      </c>
      <c r="AP275" s="87">
        <f t="shared" si="339"/>
        <v>0.49830000000000002</v>
      </c>
      <c r="AQ275" s="87">
        <f t="shared" si="339"/>
        <v>0.49669999999999997</v>
      </c>
      <c r="AR275" s="87">
        <f t="shared" si="339"/>
        <v>0.49530000000000002</v>
      </c>
      <c r="AS275" s="87">
        <f t="shared" si="339"/>
        <v>0.49530000000000002</v>
      </c>
      <c r="AT275" s="87">
        <f t="shared" si="339"/>
        <v>0.49180000000000001</v>
      </c>
      <c r="AU275" s="87">
        <f t="shared" si="339"/>
        <v>0.49020000000000002</v>
      </c>
      <c r="AV275" s="87">
        <f t="shared" si="339"/>
        <v>0.4909</v>
      </c>
      <c r="AW275" s="87">
        <f t="shared" si="339"/>
        <v>0.49020000000000002</v>
      </c>
      <c r="AX275" s="87">
        <f t="shared" si="339"/>
        <v>0.48970000000000002</v>
      </c>
      <c r="AY275" s="87">
        <f t="shared" si="339"/>
        <v>0.48909999999999998</v>
      </c>
      <c r="AZ275" s="87">
        <f t="shared" si="339"/>
        <v>0.48920000000000002</v>
      </c>
      <c r="BA275" s="87">
        <f t="shared" si="339"/>
        <v>0.48749999999999999</v>
      </c>
      <c r="BB275" s="87">
        <f t="shared" si="339"/>
        <v>0.48680000000000001</v>
      </c>
      <c r="BC275" s="87">
        <f t="shared" si="339"/>
        <v>0.48609999999999998</v>
      </c>
      <c r="BD275" s="87">
        <f t="shared" si="339"/>
        <v>0.48649999999999999</v>
      </c>
      <c r="BE275" s="87">
        <f t="shared" si="339"/>
        <v>0.48709999999999998</v>
      </c>
      <c r="BF275" s="87">
        <f t="shared" si="339"/>
        <v>0.4879</v>
      </c>
      <c r="BG275" s="87">
        <f t="shared" si="339"/>
        <v>0.48870000000000002</v>
      </c>
      <c r="BH275" s="87">
        <f t="shared" si="339"/>
        <v>0.48859999999999998</v>
      </c>
      <c r="BI275" s="87">
        <f t="shared" si="339"/>
        <v>0.48849999999999999</v>
      </c>
      <c r="BJ275" s="87">
        <f t="shared" si="339"/>
        <v>0.48699999999999999</v>
      </c>
      <c r="BK275" s="87">
        <f t="shared" si="339"/>
        <v>0.48570000000000002</v>
      </c>
      <c r="BL275" s="87">
        <f t="shared" si="339"/>
        <v>0.4854</v>
      </c>
      <c r="BM275" s="87">
        <f t="shared" si="339"/>
        <v>0.4834</v>
      </c>
      <c r="BN275" s="87">
        <f t="shared" si="339"/>
        <v>0.48730000000000001</v>
      </c>
      <c r="BO275" s="87">
        <f t="shared" si="339"/>
        <v>0.49340000000000001</v>
      </c>
      <c r="BP275" s="87">
        <f t="shared" si="339"/>
        <v>0.49780000000000002</v>
      </c>
      <c r="BQ275" s="87">
        <f t="shared" si="339"/>
        <v>0.50190000000000001</v>
      </c>
      <c r="BR275" s="87">
        <f t="shared" si="339"/>
        <v>0.50639999999999996</v>
      </c>
      <c r="BS275" s="87">
        <f t="shared" si="339"/>
        <v>0.51100000000000001</v>
      </c>
      <c r="BT275" s="87">
        <f t="shared" si="339"/>
        <v>0.51519999999999999</v>
      </c>
      <c r="BU275" s="87">
        <f t="shared" si="339"/>
        <v>0.51959999999999995</v>
      </c>
      <c r="BV275" s="87">
        <f t="shared" si="339"/>
        <v>0.52580000000000005</v>
      </c>
      <c r="BW275" s="87">
        <f t="shared" si="339"/>
        <v>0.53120000000000001</v>
      </c>
      <c r="BX275" s="87">
        <f t="shared" si="339"/>
        <v>0.5353</v>
      </c>
      <c r="BY275" s="87">
        <f t="shared" si="339"/>
        <v>0.53900000000000003</v>
      </c>
      <c r="BZ275" s="87">
        <f t="shared" si="339"/>
        <v>0.54179999999999995</v>
      </c>
      <c r="CA275" s="87">
        <f t="shared" si="339"/>
        <v>0.54039999999999999</v>
      </c>
      <c r="CB275" s="87">
        <f t="shared" si="339"/>
        <v>0.54020000000000001</v>
      </c>
      <c r="CC275" s="87">
        <f t="shared" si="339"/>
        <v>0.53979999999999995</v>
      </c>
      <c r="CD275" s="87">
        <f t="shared" si="339"/>
        <v>0.53920000000000001</v>
      </c>
      <c r="CE275" s="87">
        <f t="shared" si="339"/>
        <v>0.53810000000000002</v>
      </c>
      <c r="CF275" s="87">
        <f t="shared" si="339"/>
        <v>0.53669999999999995</v>
      </c>
      <c r="CG275" s="87">
        <f>ROUND(+CG270/CG273,4)</f>
        <v>0.53569999999999995</v>
      </c>
      <c r="CH275" s="87">
        <f t="shared" ref="CH275:EO275" si="340">ROUND(+CH270/CH273,4)</f>
        <v>0.53410000000000002</v>
      </c>
      <c r="CI275" s="87">
        <f t="shared" si="340"/>
        <v>0.53239999999999998</v>
      </c>
      <c r="CJ275" s="87">
        <f t="shared" si="340"/>
        <v>0.53190000000000004</v>
      </c>
      <c r="CK275" s="87">
        <f t="shared" si="340"/>
        <v>0.53090000000000004</v>
      </c>
      <c r="CL275" s="87">
        <f t="shared" si="340"/>
        <v>0.52990000000000004</v>
      </c>
      <c r="CM275" s="87">
        <f t="shared" si="340"/>
        <v>0.52880000000000005</v>
      </c>
      <c r="CN275" s="87">
        <f t="shared" si="340"/>
        <v>0.52759999999999996</v>
      </c>
      <c r="CO275" s="87">
        <f t="shared" si="340"/>
        <v>0.52590000000000003</v>
      </c>
      <c r="CP275" s="87">
        <f t="shared" si="340"/>
        <v>0.5242</v>
      </c>
      <c r="CQ275" s="87">
        <f t="shared" si="340"/>
        <v>0.52190000000000003</v>
      </c>
      <c r="CR275" s="87">
        <f t="shared" si="340"/>
        <v>0.51959999999999995</v>
      </c>
      <c r="CS275" s="87">
        <f t="shared" si="340"/>
        <v>0.51790000000000003</v>
      </c>
      <c r="CT275" s="87">
        <f t="shared" si="340"/>
        <v>0.51680000000000004</v>
      </c>
      <c r="CU275" s="87">
        <f t="shared" si="340"/>
        <v>0.51590000000000003</v>
      </c>
      <c r="CV275" s="87">
        <f t="shared" si="340"/>
        <v>0.51539999999999997</v>
      </c>
      <c r="CW275" s="87">
        <f t="shared" si="340"/>
        <v>0.5151</v>
      </c>
      <c r="CX275" s="87">
        <f t="shared" si="340"/>
        <v>0.51459999999999995</v>
      </c>
      <c r="CY275" s="87">
        <f t="shared" si="340"/>
        <v>0.51439999999999997</v>
      </c>
      <c r="CZ275" s="87">
        <f t="shared" si="340"/>
        <v>0.5141</v>
      </c>
      <c r="DA275" s="87">
        <f t="shared" si="340"/>
        <v>0.51339999999999997</v>
      </c>
      <c r="DB275" s="87">
        <f t="shared" si="340"/>
        <v>0.51280000000000003</v>
      </c>
      <c r="DC275" s="87">
        <f t="shared" si="340"/>
        <v>0.5121</v>
      </c>
      <c r="DD275" s="87">
        <f t="shared" si="340"/>
        <v>0.51119999999999999</v>
      </c>
      <c r="DE275" s="87">
        <f t="shared" si="340"/>
        <v>0.51039999999999996</v>
      </c>
      <c r="DF275" s="87">
        <f t="shared" si="340"/>
        <v>0.50970000000000004</v>
      </c>
      <c r="DG275" s="87">
        <f t="shared" si="340"/>
        <v>0.50880000000000003</v>
      </c>
      <c r="DH275" s="87">
        <f t="shared" si="340"/>
        <v>0.50819999999999999</v>
      </c>
      <c r="DI275" s="87">
        <f t="shared" si="340"/>
        <v>0.50760000000000005</v>
      </c>
      <c r="DJ275" s="87">
        <f t="shared" si="340"/>
        <v>0.50690000000000002</v>
      </c>
      <c r="DK275" s="87">
        <f t="shared" si="340"/>
        <v>0.50649999999999995</v>
      </c>
      <c r="DL275" s="87">
        <f t="shared" si="340"/>
        <v>0.50590000000000002</v>
      </c>
      <c r="DM275" s="87">
        <f t="shared" si="340"/>
        <v>0.50519999999999998</v>
      </c>
      <c r="DN275" s="87">
        <f t="shared" si="340"/>
        <v>0.50470000000000004</v>
      </c>
      <c r="DO275" s="87">
        <f t="shared" si="340"/>
        <v>0.504</v>
      </c>
      <c r="DP275" s="87">
        <f t="shared" si="340"/>
        <v>0.503</v>
      </c>
      <c r="DQ275" s="87">
        <f t="shared" si="340"/>
        <v>0.50219999999999998</v>
      </c>
      <c r="DR275" s="87">
        <f t="shared" si="340"/>
        <v>0.50139999999999996</v>
      </c>
      <c r="DS275" s="87">
        <f t="shared" si="340"/>
        <v>0.50070000000000003</v>
      </c>
      <c r="DT275" s="87">
        <f t="shared" si="340"/>
        <v>0.50029999999999997</v>
      </c>
      <c r="DU275" s="87">
        <f t="shared" si="340"/>
        <v>0.5</v>
      </c>
      <c r="DV275" s="87">
        <f t="shared" si="340"/>
        <v>0.49940000000000001</v>
      </c>
      <c r="DW275" s="87">
        <f t="shared" si="340"/>
        <v>0.49909999999999999</v>
      </c>
      <c r="DX275" s="87">
        <f t="shared" si="340"/>
        <v>0.49869999999999998</v>
      </c>
      <c r="DY275" s="87">
        <f t="shared" si="340"/>
        <v>0.498</v>
      </c>
      <c r="DZ275" s="87">
        <f t="shared" si="340"/>
        <v>0.4975</v>
      </c>
      <c r="EA275" s="87">
        <f t="shared" si="340"/>
        <v>0.49690000000000001</v>
      </c>
      <c r="EB275" s="87">
        <f t="shared" si="340"/>
        <v>0.496</v>
      </c>
      <c r="EC275" s="87">
        <f t="shared" si="340"/>
        <v>0.49540000000000001</v>
      </c>
      <c r="ED275" s="87">
        <f t="shared" si="340"/>
        <v>0.49469999999999997</v>
      </c>
      <c r="EE275" s="87">
        <f t="shared" si="340"/>
        <v>0.49409999999999998</v>
      </c>
      <c r="EF275" s="87">
        <f t="shared" si="340"/>
        <v>0.49370000000000003</v>
      </c>
      <c r="EG275" s="87">
        <f t="shared" si="340"/>
        <v>0.49340000000000001</v>
      </c>
      <c r="EH275" s="87">
        <f t="shared" si="340"/>
        <v>0.4929</v>
      </c>
      <c r="EI275" s="87">
        <f t="shared" si="340"/>
        <v>0.49259999999999998</v>
      </c>
      <c r="EJ275" s="87">
        <f t="shared" si="340"/>
        <v>0.49209999999999998</v>
      </c>
      <c r="EK275" s="87">
        <f t="shared" si="340"/>
        <v>0.49149999999999999</v>
      </c>
      <c r="EL275" s="87">
        <f t="shared" si="340"/>
        <v>0.49099999999999999</v>
      </c>
      <c r="EM275" s="87">
        <f t="shared" si="340"/>
        <v>0.49049999999999999</v>
      </c>
      <c r="EN275" s="87">
        <f t="shared" si="340"/>
        <v>0.48980000000000001</v>
      </c>
      <c r="EO275" s="87">
        <f t="shared" si="340"/>
        <v>0.4894</v>
      </c>
      <c r="EP275" s="9"/>
      <c r="EQ275" s="88">
        <f>M275</f>
        <v>0</v>
      </c>
      <c r="ER275" s="88">
        <f>Y275</f>
        <v>0.50349999999999995</v>
      </c>
      <c r="ES275" s="88">
        <f>AK275</f>
        <v>0.50309999999999999</v>
      </c>
      <c r="ET275" s="88">
        <f>AW275</f>
        <v>0.49020000000000002</v>
      </c>
      <c r="EU275" s="88">
        <f>BI275</f>
        <v>0.48849999999999999</v>
      </c>
      <c r="EV275" s="88">
        <f>BU275</f>
        <v>0.51959999999999995</v>
      </c>
      <c r="EW275" s="88">
        <f>CG275</f>
        <v>0.53569999999999995</v>
      </c>
      <c r="EX275" s="88">
        <f>CS275</f>
        <v>0.51790000000000003</v>
      </c>
      <c r="EY275" s="88">
        <f>DE275</f>
        <v>0.51039999999999996</v>
      </c>
      <c r="EZ275" s="88">
        <f>DQ275</f>
        <v>0.50219999999999998</v>
      </c>
      <c r="FA275" s="88">
        <f>EC275</f>
        <v>0.49540000000000001</v>
      </c>
      <c r="FB275" s="88">
        <f>EO275</f>
        <v>0.4894</v>
      </c>
      <c r="FD275" s="118" t="s">
        <v>137</v>
      </c>
      <c r="FE275" s="145">
        <f>+FE270/FE273</f>
        <v>0.53674809164926707</v>
      </c>
      <c r="FF275" s="146">
        <f>+FF270/FF273</f>
        <v>0.52991335853530463</v>
      </c>
      <c r="FG275" s="147">
        <f>+FG270/FG273</f>
        <v>0.5531451164346608</v>
      </c>
      <c r="FH275" s="148">
        <f>+FG275*0.105</f>
        <v>5.8080237225639382E-2</v>
      </c>
      <c r="FZ275" s="9"/>
    </row>
    <row r="276" spans="1:182">
      <c r="A276" s="118" t="s">
        <v>138</v>
      </c>
      <c r="Y276" s="87">
        <f t="shared" ref="Y276:CF276" si="341">ROUND(+Y271/Y273,4)</f>
        <v>0.48380000000000001</v>
      </c>
      <c r="Z276" s="87">
        <f t="shared" si="341"/>
        <v>0.48309999999999997</v>
      </c>
      <c r="AA276" s="87">
        <f t="shared" si="341"/>
        <v>0.4824</v>
      </c>
      <c r="AB276" s="87">
        <f t="shared" si="341"/>
        <v>0.48099999999999998</v>
      </c>
      <c r="AC276" s="87">
        <f t="shared" si="341"/>
        <v>0.47960000000000003</v>
      </c>
      <c r="AD276" s="87">
        <f t="shared" si="341"/>
        <v>0.47920000000000001</v>
      </c>
      <c r="AE276" s="87">
        <f t="shared" si="341"/>
        <v>0.4788</v>
      </c>
      <c r="AF276" s="87">
        <f t="shared" si="341"/>
        <v>0.47839999999999999</v>
      </c>
      <c r="AG276" s="87">
        <f t="shared" si="341"/>
        <v>0.47320000000000001</v>
      </c>
      <c r="AH276" s="87">
        <f t="shared" si="341"/>
        <v>0.47220000000000001</v>
      </c>
      <c r="AI276" s="87">
        <f t="shared" si="341"/>
        <v>0.47239999999999999</v>
      </c>
      <c r="AJ276" s="87">
        <f t="shared" si="341"/>
        <v>0.47220000000000001</v>
      </c>
      <c r="AK276" s="87">
        <f t="shared" si="341"/>
        <v>0.47139999999999999</v>
      </c>
      <c r="AL276" s="87">
        <f t="shared" si="341"/>
        <v>0.4703</v>
      </c>
      <c r="AM276" s="87">
        <f t="shared" si="341"/>
        <v>0.46939999999999998</v>
      </c>
      <c r="AN276" s="87">
        <f t="shared" si="341"/>
        <v>0.46820000000000001</v>
      </c>
      <c r="AO276" s="87">
        <f t="shared" si="341"/>
        <v>0.46729999999999999</v>
      </c>
      <c r="AP276" s="87">
        <f t="shared" si="341"/>
        <v>0.46629999999999999</v>
      </c>
      <c r="AQ276" s="87">
        <f t="shared" si="341"/>
        <v>0.46510000000000001</v>
      </c>
      <c r="AR276" s="87">
        <f t="shared" si="341"/>
        <v>0.46439999999999998</v>
      </c>
      <c r="AS276" s="87">
        <f t="shared" si="341"/>
        <v>0.46600000000000003</v>
      </c>
      <c r="AT276" s="87">
        <f t="shared" si="341"/>
        <v>0.46910000000000002</v>
      </c>
      <c r="AU276" s="87">
        <f t="shared" si="341"/>
        <v>0.46700000000000003</v>
      </c>
      <c r="AV276" s="87">
        <f t="shared" si="341"/>
        <v>0.4637</v>
      </c>
      <c r="AW276" s="87">
        <f t="shared" si="341"/>
        <v>0.45789999999999997</v>
      </c>
      <c r="AX276" s="87">
        <f t="shared" si="341"/>
        <v>0.45169999999999999</v>
      </c>
      <c r="AY276" s="87">
        <f t="shared" si="341"/>
        <v>0.44590000000000002</v>
      </c>
      <c r="AZ276" s="87">
        <f t="shared" si="341"/>
        <v>0.43940000000000001</v>
      </c>
      <c r="BA276" s="87">
        <f t="shared" si="341"/>
        <v>0.43859999999999999</v>
      </c>
      <c r="BB276" s="87">
        <f t="shared" si="341"/>
        <v>0.43919999999999998</v>
      </c>
      <c r="BC276" s="87">
        <f t="shared" si="341"/>
        <v>0.43940000000000001</v>
      </c>
      <c r="BD276" s="87">
        <f t="shared" si="341"/>
        <v>0.441</v>
      </c>
      <c r="BE276" s="87">
        <f t="shared" si="341"/>
        <v>0.44269999999999998</v>
      </c>
      <c r="BF276" s="87">
        <f t="shared" si="341"/>
        <v>0.44369999999999998</v>
      </c>
      <c r="BG276" s="87">
        <f t="shared" si="341"/>
        <v>0.44490000000000002</v>
      </c>
      <c r="BH276" s="87">
        <f t="shared" si="341"/>
        <v>0.44540000000000002</v>
      </c>
      <c r="BI276" s="87">
        <f t="shared" si="341"/>
        <v>0.44950000000000001</v>
      </c>
      <c r="BJ276" s="87">
        <f t="shared" si="341"/>
        <v>0.45240000000000002</v>
      </c>
      <c r="BK276" s="87">
        <f t="shared" si="341"/>
        <v>0.45540000000000003</v>
      </c>
      <c r="BL276" s="87">
        <f t="shared" si="341"/>
        <v>0.4582</v>
      </c>
      <c r="BM276" s="87">
        <f t="shared" si="341"/>
        <v>0.45989999999999998</v>
      </c>
      <c r="BN276" s="87">
        <f t="shared" si="341"/>
        <v>0.45529999999999998</v>
      </c>
      <c r="BO276" s="87">
        <f t="shared" si="341"/>
        <v>0.45279999999999998</v>
      </c>
      <c r="BP276" s="87">
        <f t="shared" si="341"/>
        <v>0.44919999999999999</v>
      </c>
      <c r="BQ276" s="87">
        <f t="shared" si="341"/>
        <v>0.44590000000000002</v>
      </c>
      <c r="BR276" s="87">
        <f t="shared" si="341"/>
        <v>0.44309999999999999</v>
      </c>
      <c r="BS276" s="87">
        <f t="shared" si="341"/>
        <v>0.44069999999999998</v>
      </c>
      <c r="BT276" s="87">
        <f t="shared" si="341"/>
        <v>0.43880000000000002</v>
      </c>
      <c r="BU276" s="87">
        <f t="shared" si="341"/>
        <v>0.43669999999999998</v>
      </c>
      <c r="BV276" s="87">
        <f t="shared" si="341"/>
        <v>0.43619999999999998</v>
      </c>
      <c r="BW276" s="87">
        <f t="shared" si="341"/>
        <v>0.43530000000000002</v>
      </c>
      <c r="BX276" s="87">
        <f t="shared" si="341"/>
        <v>0.4335</v>
      </c>
      <c r="BY276" s="87">
        <f t="shared" si="341"/>
        <v>0.43219999999999997</v>
      </c>
      <c r="BZ276" s="87">
        <f t="shared" si="341"/>
        <v>0.4299</v>
      </c>
      <c r="CA276" s="87">
        <f t="shared" si="341"/>
        <v>0.4284</v>
      </c>
      <c r="CB276" s="87">
        <f t="shared" si="341"/>
        <v>0.42759999999999998</v>
      </c>
      <c r="CC276" s="87">
        <f t="shared" si="341"/>
        <v>0.42680000000000001</v>
      </c>
      <c r="CD276" s="87">
        <f t="shared" si="341"/>
        <v>0.42480000000000001</v>
      </c>
      <c r="CE276" s="87">
        <f t="shared" si="341"/>
        <v>0.42270000000000002</v>
      </c>
      <c r="CF276" s="87">
        <f t="shared" si="341"/>
        <v>0.42070000000000002</v>
      </c>
      <c r="CG276" s="87">
        <f>ROUND(+CG271/CG273,4)</f>
        <v>0.41830000000000001</v>
      </c>
      <c r="CH276" s="87">
        <f t="shared" ref="CH276:EO276" si="342">ROUND(+CH271/CH273,4)</f>
        <v>0.41549999999999998</v>
      </c>
      <c r="CI276" s="87">
        <f t="shared" si="342"/>
        <v>0.41249999999999998</v>
      </c>
      <c r="CJ276" s="87">
        <f t="shared" si="342"/>
        <v>0.40960000000000002</v>
      </c>
      <c r="CK276" s="87">
        <f t="shared" si="342"/>
        <v>0.40589999999999998</v>
      </c>
      <c r="CL276" s="87">
        <f t="shared" si="342"/>
        <v>0.40200000000000002</v>
      </c>
      <c r="CM276" s="87">
        <f t="shared" si="342"/>
        <v>0.39829999999999999</v>
      </c>
      <c r="CN276" s="87">
        <f t="shared" si="342"/>
        <v>0.39419999999999999</v>
      </c>
      <c r="CO276" s="87">
        <f t="shared" si="342"/>
        <v>0.39040000000000002</v>
      </c>
      <c r="CP276" s="87">
        <f t="shared" si="342"/>
        <v>0.38650000000000001</v>
      </c>
      <c r="CQ276" s="87">
        <f t="shared" si="342"/>
        <v>0.3826</v>
      </c>
      <c r="CR276" s="87">
        <f t="shared" si="342"/>
        <v>0.37909999999999999</v>
      </c>
      <c r="CS276" s="87">
        <f t="shared" si="342"/>
        <v>0.37580000000000002</v>
      </c>
      <c r="CT276" s="87">
        <f t="shared" si="342"/>
        <v>0.37280000000000002</v>
      </c>
      <c r="CU276" s="87">
        <f t="shared" si="342"/>
        <v>0.37</v>
      </c>
      <c r="CV276" s="87">
        <f t="shared" si="342"/>
        <v>0.36730000000000002</v>
      </c>
      <c r="CW276" s="87">
        <f t="shared" si="342"/>
        <v>0.36459999999999998</v>
      </c>
      <c r="CX276" s="87">
        <f t="shared" si="342"/>
        <v>0.36220000000000002</v>
      </c>
      <c r="CY276" s="87">
        <f t="shared" si="342"/>
        <v>0.35959999999999998</v>
      </c>
      <c r="CZ276" s="87">
        <f t="shared" si="342"/>
        <v>0.35699999999999998</v>
      </c>
      <c r="DA276" s="87">
        <f t="shared" si="342"/>
        <v>0.35470000000000002</v>
      </c>
      <c r="DB276" s="87">
        <f t="shared" si="342"/>
        <v>0.3523</v>
      </c>
      <c r="DC276" s="87">
        <f t="shared" si="342"/>
        <v>0.34989999999999999</v>
      </c>
      <c r="DD276" s="87">
        <f t="shared" si="342"/>
        <v>0.34770000000000001</v>
      </c>
      <c r="DE276" s="87">
        <f t="shared" si="342"/>
        <v>0.3453</v>
      </c>
      <c r="DF276" s="87">
        <f t="shared" si="342"/>
        <v>0.34289999999999998</v>
      </c>
      <c r="DG276" s="87">
        <f t="shared" si="342"/>
        <v>0.34039999999999998</v>
      </c>
      <c r="DH276" s="87">
        <f t="shared" si="342"/>
        <v>0.33779999999999999</v>
      </c>
      <c r="DI276" s="87">
        <f t="shared" si="342"/>
        <v>0.3352</v>
      </c>
      <c r="DJ276" s="87">
        <f t="shared" si="342"/>
        <v>0.3327</v>
      </c>
      <c r="DK276" s="87">
        <f t="shared" si="342"/>
        <v>0.3301</v>
      </c>
      <c r="DL276" s="87">
        <f t="shared" si="342"/>
        <v>0.32769999999999999</v>
      </c>
      <c r="DM276" s="87">
        <f t="shared" si="342"/>
        <v>0.3256</v>
      </c>
      <c r="DN276" s="87">
        <f t="shared" si="342"/>
        <v>0.32329999999999998</v>
      </c>
      <c r="DO276" s="87">
        <f t="shared" si="342"/>
        <v>0.32100000000000001</v>
      </c>
      <c r="DP276" s="87">
        <f t="shared" si="342"/>
        <v>0.31890000000000002</v>
      </c>
      <c r="DQ276" s="87">
        <f t="shared" si="342"/>
        <v>0.31659999999999999</v>
      </c>
      <c r="DR276" s="87">
        <f t="shared" si="342"/>
        <v>0.31419999999999998</v>
      </c>
      <c r="DS276" s="87">
        <f t="shared" si="342"/>
        <v>0.312</v>
      </c>
      <c r="DT276" s="87">
        <f t="shared" si="342"/>
        <v>0.30959999999999999</v>
      </c>
      <c r="DU276" s="87">
        <f t="shared" si="342"/>
        <v>0.30730000000000002</v>
      </c>
      <c r="DV276" s="87">
        <f t="shared" si="342"/>
        <v>0.30509999999999998</v>
      </c>
      <c r="DW276" s="87">
        <f t="shared" si="342"/>
        <v>0.30270000000000002</v>
      </c>
      <c r="DX276" s="87">
        <f t="shared" si="342"/>
        <v>0.30059999999999998</v>
      </c>
      <c r="DY276" s="87">
        <f t="shared" si="342"/>
        <v>0.29849999999999999</v>
      </c>
      <c r="DZ276" s="87">
        <f t="shared" si="342"/>
        <v>0.2964</v>
      </c>
      <c r="EA276" s="87">
        <f t="shared" si="342"/>
        <v>0.2944</v>
      </c>
      <c r="EB276" s="87">
        <f t="shared" si="342"/>
        <v>0.29239999999999999</v>
      </c>
      <c r="EC276" s="87">
        <f t="shared" si="342"/>
        <v>0.29039999999999999</v>
      </c>
      <c r="ED276" s="87">
        <f t="shared" si="342"/>
        <v>0.28820000000000001</v>
      </c>
      <c r="EE276" s="87">
        <f t="shared" si="342"/>
        <v>0.28620000000000001</v>
      </c>
      <c r="EF276" s="87">
        <f t="shared" si="342"/>
        <v>0.28399999999999997</v>
      </c>
      <c r="EG276" s="87">
        <f t="shared" si="342"/>
        <v>0.28179999999999999</v>
      </c>
      <c r="EH276" s="87">
        <f t="shared" si="342"/>
        <v>0.2797</v>
      </c>
      <c r="EI276" s="87">
        <f t="shared" si="342"/>
        <v>0.27760000000000001</v>
      </c>
      <c r="EJ276" s="87">
        <f t="shared" si="342"/>
        <v>0.27550000000000002</v>
      </c>
      <c r="EK276" s="87">
        <f t="shared" si="342"/>
        <v>0.27360000000000001</v>
      </c>
      <c r="EL276" s="87">
        <f t="shared" si="342"/>
        <v>0.27160000000000001</v>
      </c>
      <c r="EM276" s="87">
        <f t="shared" si="342"/>
        <v>0.2697</v>
      </c>
      <c r="EN276" s="87">
        <f t="shared" si="342"/>
        <v>0.26790000000000003</v>
      </c>
      <c r="EO276" s="87">
        <f t="shared" si="342"/>
        <v>0.2661</v>
      </c>
      <c r="EP276" s="9"/>
      <c r="EQ276" s="88">
        <f>M276</f>
        <v>0</v>
      </c>
      <c r="ER276" s="88">
        <f>Y276</f>
        <v>0.48380000000000001</v>
      </c>
      <c r="ES276" s="88">
        <f>AK276</f>
        <v>0.47139999999999999</v>
      </c>
      <c r="ET276" s="88">
        <f>AW276</f>
        <v>0.45789999999999997</v>
      </c>
      <c r="EU276" s="88">
        <f>BI276</f>
        <v>0.44950000000000001</v>
      </c>
      <c r="EV276" s="88">
        <f>BU276</f>
        <v>0.43669999999999998</v>
      </c>
      <c r="EW276" s="88">
        <f>CG276</f>
        <v>0.41830000000000001</v>
      </c>
      <c r="EX276" s="88">
        <f>CS276</f>
        <v>0.37580000000000002</v>
      </c>
      <c r="EY276" s="88">
        <f>DE276</f>
        <v>0.3453</v>
      </c>
      <c r="EZ276" s="88">
        <f>DQ276</f>
        <v>0.31659999999999999</v>
      </c>
      <c r="FA276" s="88">
        <f>EC276</f>
        <v>0.29039999999999999</v>
      </c>
      <c r="FB276" s="88">
        <f>EO276</f>
        <v>0.2661</v>
      </c>
      <c r="FD276" s="118" t="s">
        <v>138</v>
      </c>
      <c r="FE276" s="145">
        <f>+FE271/FE273</f>
        <v>0.42067894541963313</v>
      </c>
      <c r="FF276" s="146">
        <f>+FF271/FF273</f>
        <v>0.40199816352939427</v>
      </c>
      <c r="FG276" s="147">
        <f>+FG271/FG273</f>
        <v>0.38214099260072149</v>
      </c>
      <c r="FH276" s="148">
        <f>+FG276*FG281</f>
        <v>2.2543490245429905E-2</v>
      </c>
      <c r="FZ276" s="9"/>
    </row>
    <row r="277" spans="1:182">
      <c r="A277" s="118" t="s">
        <v>143</v>
      </c>
      <c r="Y277" s="87">
        <f t="shared" ref="Y277:CJ277" si="343">IF(ABS((1-Y276-Y275)-Y272/Y273)&gt;0.0002,"ERR",1-Y276-Y275)</f>
        <v>1.2700000000000045E-2</v>
      </c>
      <c r="Z277" s="87">
        <f t="shared" si="343"/>
        <v>1.3800000000000034E-2</v>
      </c>
      <c r="AA277" s="87">
        <f t="shared" si="343"/>
        <v>1.5100000000000113E-2</v>
      </c>
      <c r="AB277" s="87">
        <f t="shared" si="343"/>
        <v>1.6600000000000059E-2</v>
      </c>
      <c r="AC277" s="87">
        <f t="shared" si="343"/>
        <v>1.8000000000000016E-2</v>
      </c>
      <c r="AD277" s="87">
        <f t="shared" si="343"/>
        <v>1.8299999999999983E-2</v>
      </c>
      <c r="AE277" s="87">
        <f t="shared" si="343"/>
        <v>1.8100000000000005E-2</v>
      </c>
      <c r="AF277" s="87">
        <f t="shared" si="343"/>
        <v>1.8100000000000116E-2</v>
      </c>
      <c r="AG277" s="87">
        <f t="shared" si="343"/>
        <v>2.2299999999999986E-2</v>
      </c>
      <c r="AH277" s="87">
        <f t="shared" si="343"/>
        <v>2.4700000000000055E-2</v>
      </c>
      <c r="AI277" s="87">
        <f t="shared" si="343"/>
        <v>2.4600000000000066E-2</v>
      </c>
      <c r="AJ277" s="87">
        <f t="shared" si="343"/>
        <v>2.4400000000000088E-2</v>
      </c>
      <c r="AK277" s="87">
        <f t="shared" si="343"/>
        <v>2.5499999999999967E-2</v>
      </c>
      <c r="AL277" s="87">
        <f t="shared" si="343"/>
        <v>2.6800000000000046E-2</v>
      </c>
      <c r="AM277" s="87">
        <f t="shared" si="343"/>
        <v>2.8399999999999981E-2</v>
      </c>
      <c r="AN277" s="87">
        <f t="shared" si="343"/>
        <v>3.0600000000000072E-2</v>
      </c>
      <c r="AO277" s="87">
        <f t="shared" si="343"/>
        <v>3.2499999999999973E-2</v>
      </c>
      <c r="AP277" s="87">
        <f t="shared" si="343"/>
        <v>3.5400000000000043E-2</v>
      </c>
      <c r="AQ277" s="87">
        <f t="shared" si="343"/>
        <v>3.8199999999999956E-2</v>
      </c>
      <c r="AR277" s="87">
        <f t="shared" si="343"/>
        <v>4.0300000000000058E-2</v>
      </c>
      <c r="AS277" s="87">
        <f t="shared" si="343"/>
        <v>3.8700000000000012E-2</v>
      </c>
      <c r="AT277" s="87">
        <f t="shared" si="343"/>
        <v>3.9099999999999913E-2</v>
      </c>
      <c r="AU277" s="87">
        <f t="shared" si="343"/>
        <v>4.2799999999999894E-2</v>
      </c>
      <c r="AV277" s="87">
        <f t="shared" si="343"/>
        <v>4.5399999999999996E-2</v>
      </c>
      <c r="AW277" s="87">
        <f t="shared" si="343"/>
        <v>5.1900000000000002E-2</v>
      </c>
      <c r="AX277" s="87">
        <f t="shared" si="343"/>
        <v>5.8599999999999985E-2</v>
      </c>
      <c r="AY277" s="87">
        <f t="shared" si="343"/>
        <v>6.5000000000000058E-2</v>
      </c>
      <c r="AZ277" s="87">
        <f t="shared" si="343"/>
        <v>7.1399999999999963E-2</v>
      </c>
      <c r="BA277" s="87">
        <f t="shared" si="343"/>
        <v>7.3900000000000021E-2</v>
      </c>
      <c r="BB277" s="87">
        <f t="shared" si="343"/>
        <v>7.3999999999999955E-2</v>
      </c>
      <c r="BC277" s="87">
        <f t="shared" si="343"/>
        <v>7.4500000000000011E-2</v>
      </c>
      <c r="BD277" s="87">
        <f t="shared" si="343"/>
        <v>7.2499999999999953E-2</v>
      </c>
      <c r="BE277" s="87">
        <f t="shared" si="343"/>
        <v>7.020000000000004E-2</v>
      </c>
      <c r="BF277" s="87">
        <f t="shared" si="343"/>
        <v>6.8400000000000016E-2</v>
      </c>
      <c r="BG277" s="87">
        <f t="shared" si="343"/>
        <v>6.6399999999999904E-2</v>
      </c>
      <c r="BH277" s="87">
        <f t="shared" si="343"/>
        <v>6.6000000000000003E-2</v>
      </c>
      <c r="BI277" s="87">
        <f t="shared" si="343"/>
        <v>6.2E-2</v>
      </c>
      <c r="BJ277" s="87">
        <f t="shared" si="343"/>
        <v>6.0599999999999987E-2</v>
      </c>
      <c r="BK277" s="87">
        <f t="shared" si="343"/>
        <v>5.8899999999999952E-2</v>
      </c>
      <c r="BL277" s="87">
        <f t="shared" si="343"/>
        <v>5.6400000000000061E-2</v>
      </c>
      <c r="BM277" s="87">
        <f t="shared" si="343"/>
        <v>5.6700000000000028E-2</v>
      </c>
      <c r="BN277" s="87">
        <f t="shared" si="343"/>
        <v>5.7399999999999951E-2</v>
      </c>
      <c r="BO277" s="87">
        <f t="shared" si="343"/>
        <v>5.3800000000000014E-2</v>
      </c>
      <c r="BP277" s="87">
        <f t="shared" si="343"/>
        <v>5.2999999999999936E-2</v>
      </c>
      <c r="BQ277" s="87">
        <f t="shared" si="343"/>
        <v>5.2200000000000024E-2</v>
      </c>
      <c r="BR277" s="87">
        <f t="shared" si="343"/>
        <v>5.0499999999999989E-2</v>
      </c>
      <c r="BS277" s="87">
        <f t="shared" si="343"/>
        <v>4.830000000000001E-2</v>
      </c>
      <c r="BT277" s="87">
        <f t="shared" si="343"/>
        <v>4.599999999999993E-2</v>
      </c>
      <c r="BU277" s="87">
        <f t="shared" si="343"/>
        <v>4.3700000000000072E-2</v>
      </c>
      <c r="BV277" s="87">
        <f t="shared" si="343"/>
        <v>3.8000000000000034E-2</v>
      </c>
      <c r="BW277" s="87">
        <f t="shared" si="343"/>
        <v>3.3499999999999974E-2</v>
      </c>
      <c r="BX277" s="87">
        <f t="shared" si="343"/>
        <v>3.1200000000000006E-2</v>
      </c>
      <c r="BY277" s="87">
        <f t="shared" si="343"/>
        <v>2.8800000000000048E-2</v>
      </c>
      <c r="BZ277" s="87">
        <f t="shared" si="343"/>
        <v>2.8300000000000103E-2</v>
      </c>
      <c r="CA277" s="87">
        <f t="shared" si="343"/>
        <v>3.1200000000000006E-2</v>
      </c>
      <c r="CB277" s="87">
        <f t="shared" si="343"/>
        <v>3.2200000000000006E-2</v>
      </c>
      <c r="CC277" s="87">
        <f t="shared" si="343"/>
        <v>3.3399999999999985E-2</v>
      </c>
      <c r="CD277" s="87">
        <f t="shared" si="343"/>
        <v>3.5999999999999921E-2</v>
      </c>
      <c r="CE277" s="87">
        <f t="shared" si="343"/>
        <v>3.9199999999999902E-2</v>
      </c>
      <c r="CF277" s="87">
        <f t="shared" si="343"/>
        <v>4.2599999999999971E-2</v>
      </c>
      <c r="CG277" s="87">
        <f t="shared" si="343"/>
        <v>4.6000000000000041E-2</v>
      </c>
      <c r="CH277" s="87">
        <f t="shared" si="343"/>
        <v>5.04E-2</v>
      </c>
      <c r="CI277" s="87">
        <f t="shared" si="343"/>
        <v>5.5100000000000038E-2</v>
      </c>
      <c r="CJ277" s="87">
        <f t="shared" si="343"/>
        <v>5.8499999999999996E-2</v>
      </c>
      <c r="CK277" s="87">
        <f t="shared" ref="CK277:EO277" si="344">IF(ABS((1-CK276-CK275)-CK272/CK273)&gt;0.0002,"ERR",1-CK276-CK275)</f>
        <v>6.3200000000000034E-2</v>
      </c>
      <c r="CL277" s="87">
        <f t="shared" si="344"/>
        <v>6.8099999999999938E-2</v>
      </c>
      <c r="CM277" s="87">
        <f t="shared" si="344"/>
        <v>7.2899999999999965E-2</v>
      </c>
      <c r="CN277" s="87">
        <f t="shared" si="344"/>
        <v>7.8200000000000047E-2</v>
      </c>
      <c r="CO277" s="87">
        <f t="shared" si="344"/>
        <v>8.3699999999999886E-2</v>
      </c>
      <c r="CP277" s="87">
        <f t="shared" si="344"/>
        <v>8.9299999999999935E-2</v>
      </c>
      <c r="CQ277" s="87">
        <f t="shared" si="344"/>
        <v>9.5499999999999918E-2</v>
      </c>
      <c r="CR277" s="87">
        <f t="shared" si="344"/>
        <v>0.10130000000000006</v>
      </c>
      <c r="CS277" s="87">
        <f t="shared" si="344"/>
        <v>0.10629999999999995</v>
      </c>
      <c r="CT277" s="87">
        <f t="shared" si="344"/>
        <v>0.11039999999999994</v>
      </c>
      <c r="CU277" s="87">
        <f t="shared" si="344"/>
        <v>0.11409999999999998</v>
      </c>
      <c r="CV277" s="87">
        <f t="shared" si="344"/>
        <v>0.11730000000000007</v>
      </c>
      <c r="CW277" s="87">
        <f t="shared" si="344"/>
        <v>0.12029999999999996</v>
      </c>
      <c r="CX277" s="87">
        <f t="shared" si="344"/>
        <v>0.12319999999999998</v>
      </c>
      <c r="CY277" s="87">
        <f t="shared" si="344"/>
        <v>0.12600000000000011</v>
      </c>
      <c r="CZ277" s="87">
        <f t="shared" si="344"/>
        <v>0.12890000000000001</v>
      </c>
      <c r="DA277" s="87">
        <f t="shared" si="344"/>
        <v>0.13190000000000002</v>
      </c>
      <c r="DB277" s="87">
        <f t="shared" si="344"/>
        <v>0.13489999999999991</v>
      </c>
      <c r="DC277" s="87">
        <f t="shared" si="344"/>
        <v>0.13800000000000001</v>
      </c>
      <c r="DD277" s="87">
        <f t="shared" si="344"/>
        <v>0.1411</v>
      </c>
      <c r="DE277" s="87">
        <f t="shared" si="344"/>
        <v>0.14430000000000009</v>
      </c>
      <c r="DF277" s="87">
        <f t="shared" si="344"/>
        <v>0.14739999999999998</v>
      </c>
      <c r="DG277" s="87">
        <f t="shared" si="344"/>
        <v>0.15079999999999993</v>
      </c>
      <c r="DH277" s="87">
        <f t="shared" si="344"/>
        <v>0.15400000000000003</v>
      </c>
      <c r="DI277" s="87">
        <f t="shared" si="344"/>
        <v>0.15720000000000001</v>
      </c>
      <c r="DJ277" s="87">
        <f t="shared" si="344"/>
        <v>0.16039999999999999</v>
      </c>
      <c r="DK277" s="87">
        <f t="shared" si="344"/>
        <v>0.16339999999999999</v>
      </c>
      <c r="DL277" s="87">
        <f t="shared" si="344"/>
        <v>0.16639999999999999</v>
      </c>
      <c r="DM277" s="87">
        <f t="shared" si="344"/>
        <v>0.16920000000000002</v>
      </c>
      <c r="DN277" s="87">
        <f t="shared" si="344"/>
        <v>0.17200000000000004</v>
      </c>
      <c r="DO277" s="87">
        <f t="shared" si="344"/>
        <v>0.17500000000000004</v>
      </c>
      <c r="DP277" s="87">
        <f t="shared" si="344"/>
        <v>0.17810000000000004</v>
      </c>
      <c r="DQ277" s="87">
        <f t="shared" si="344"/>
        <v>0.18120000000000003</v>
      </c>
      <c r="DR277" s="87">
        <f t="shared" si="344"/>
        <v>0.18440000000000001</v>
      </c>
      <c r="DS277" s="87">
        <f t="shared" si="344"/>
        <v>0.18729999999999991</v>
      </c>
      <c r="DT277" s="87">
        <f t="shared" si="344"/>
        <v>0.19010000000000005</v>
      </c>
      <c r="DU277" s="87">
        <f t="shared" si="344"/>
        <v>0.19269999999999998</v>
      </c>
      <c r="DV277" s="87">
        <f t="shared" si="344"/>
        <v>0.19550000000000006</v>
      </c>
      <c r="DW277" s="87">
        <f t="shared" si="344"/>
        <v>0.19820000000000004</v>
      </c>
      <c r="DX277" s="87">
        <f t="shared" si="344"/>
        <v>0.20070000000000005</v>
      </c>
      <c r="DY277" s="87">
        <f t="shared" si="344"/>
        <v>0.20350000000000001</v>
      </c>
      <c r="DZ277" s="87">
        <f t="shared" si="344"/>
        <v>0.20610000000000001</v>
      </c>
      <c r="EA277" s="87">
        <f t="shared" si="344"/>
        <v>0.2087</v>
      </c>
      <c r="EB277" s="87">
        <f t="shared" si="344"/>
        <v>0.21160000000000001</v>
      </c>
      <c r="EC277" s="87">
        <f t="shared" si="344"/>
        <v>0.2142</v>
      </c>
      <c r="ED277" s="87">
        <f t="shared" si="344"/>
        <v>0.21710000000000002</v>
      </c>
      <c r="EE277" s="87">
        <f t="shared" si="344"/>
        <v>0.21970000000000001</v>
      </c>
      <c r="EF277" s="87">
        <f t="shared" si="344"/>
        <v>0.22229999999999994</v>
      </c>
      <c r="EG277" s="87">
        <f t="shared" si="344"/>
        <v>0.22479999999999994</v>
      </c>
      <c r="EH277" s="87">
        <f t="shared" si="344"/>
        <v>0.22739999999999994</v>
      </c>
      <c r="EI277" s="87">
        <f t="shared" si="344"/>
        <v>0.22979999999999995</v>
      </c>
      <c r="EJ277" s="87">
        <f t="shared" si="344"/>
        <v>0.23239999999999994</v>
      </c>
      <c r="EK277" s="87">
        <f t="shared" si="344"/>
        <v>0.23489999999999994</v>
      </c>
      <c r="EL277" s="87">
        <f t="shared" si="344"/>
        <v>0.23739999999999994</v>
      </c>
      <c r="EM277" s="87">
        <f t="shared" si="344"/>
        <v>0.23979999999999996</v>
      </c>
      <c r="EN277" s="87">
        <f t="shared" si="344"/>
        <v>0.24229999999999996</v>
      </c>
      <c r="EO277" s="87">
        <f t="shared" si="344"/>
        <v>0.2445</v>
      </c>
      <c r="EP277" s="9"/>
      <c r="EQ277" s="88">
        <f>M277</f>
        <v>0</v>
      </c>
      <c r="ER277" s="88">
        <f>Y277</f>
        <v>1.2700000000000045E-2</v>
      </c>
      <c r="ES277" s="88">
        <f>AK277</f>
        <v>2.5499999999999967E-2</v>
      </c>
      <c r="ET277" s="88">
        <f>AW277</f>
        <v>5.1900000000000002E-2</v>
      </c>
      <c r="EU277" s="88">
        <f>BI277</f>
        <v>6.2E-2</v>
      </c>
      <c r="EV277" s="88">
        <f>BU277</f>
        <v>4.3700000000000072E-2</v>
      </c>
      <c r="EW277" s="88">
        <f>CG277</f>
        <v>4.6000000000000041E-2</v>
      </c>
      <c r="EX277" s="88">
        <f>CS277</f>
        <v>0.10629999999999995</v>
      </c>
      <c r="EY277" s="88">
        <f>DE277</f>
        <v>0.14430000000000009</v>
      </c>
      <c r="EZ277" s="88">
        <f>DQ277</f>
        <v>0.18120000000000003</v>
      </c>
      <c r="FA277" s="88">
        <f>EC277</f>
        <v>0.2142</v>
      </c>
      <c r="FB277" s="88">
        <f>EO277</f>
        <v>0.2445</v>
      </c>
      <c r="FD277" s="118" t="s">
        <v>143</v>
      </c>
      <c r="FE277" s="145">
        <f>+FE272/FE273</f>
        <v>4.2572962931099786E-2</v>
      </c>
      <c r="FF277" s="146">
        <f>+FF272/FF273</f>
        <v>6.8088477935301109E-2</v>
      </c>
      <c r="FG277" s="147">
        <f>+FG272/FG273</f>
        <v>6.4713890964617785E-2</v>
      </c>
      <c r="FH277" s="148">
        <f>+FG277*FG282</f>
        <v>6.1025665623680361E-4</v>
      </c>
      <c r="FZ277" s="9"/>
    </row>
    <row r="278" spans="1:182">
      <c r="A278" s="119" t="s">
        <v>139</v>
      </c>
      <c r="Y278" s="121">
        <f t="shared" ref="Y278:BD278" si="345">SUM(Y275:Y277)</f>
        <v>1</v>
      </c>
      <c r="Z278" s="121">
        <f t="shared" si="345"/>
        <v>1</v>
      </c>
      <c r="AA278" s="121">
        <f t="shared" si="345"/>
        <v>1</v>
      </c>
      <c r="AB278" s="121">
        <f t="shared" si="345"/>
        <v>1</v>
      </c>
      <c r="AC278" s="121">
        <f t="shared" si="345"/>
        <v>1</v>
      </c>
      <c r="AD278" s="121">
        <f t="shared" si="345"/>
        <v>1</v>
      </c>
      <c r="AE278" s="121">
        <f t="shared" si="345"/>
        <v>1</v>
      </c>
      <c r="AF278" s="121">
        <f t="shared" si="345"/>
        <v>1</v>
      </c>
      <c r="AG278" s="121">
        <f t="shared" si="345"/>
        <v>1</v>
      </c>
      <c r="AH278" s="121">
        <f t="shared" si="345"/>
        <v>1</v>
      </c>
      <c r="AI278" s="121">
        <f t="shared" si="345"/>
        <v>1</v>
      </c>
      <c r="AJ278" s="121">
        <f t="shared" si="345"/>
        <v>1</v>
      </c>
      <c r="AK278" s="121">
        <f t="shared" si="345"/>
        <v>0.99999999999999989</v>
      </c>
      <c r="AL278" s="121">
        <f t="shared" si="345"/>
        <v>1</v>
      </c>
      <c r="AM278" s="121">
        <f t="shared" si="345"/>
        <v>1</v>
      </c>
      <c r="AN278" s="121">
        <f t="shared" si="345"/>
        <v>1</v>
      </c>
      <c r="AO278" s="121">
        <f t="shared" si="345"/>
        <v>1</v>
      </c>
      <c r="AP278" s="121">
        <f t="shared" si="345"/>
        <v>1</v>
      </c>
      <c r="AQ278" s="121">
        <f t="shared" si="345"/>
        <v>1</v>
      </c>
      <c r="AR278" s="121">
        <f t="shared" si="345"/>
        <v>1</v>
      </c>
      <c r="AS278" s="121">
        <f t="shared" si="345"/>
        <v>1</v>
      </c>
      <c r="AT278" s="121">
        <f t="shared" si="345"/>
        <v>1</v>
      </c>
      <c r="AU278" s="121">
        <f t="shared" si="345"/>
        <v>1</v>
      </c>
      <c r="AV278" s="121">
        <f t="shared" si="345"/>
        <v>1</v>
      </c>
      <c r="AW278" s="121">
        <f t="shared" si="345"/>
        <v>1</v>
      </c>
      <c r="AX278" s="121">
        <f t="shared" si="345"/>
        <v>1</v>
      </c>
      <c r="AY278" s="121">
        <f t="shared" si="345"/>
        <v>1</v>
      </c>
      <c r="AZ278" s="121">
        <f t="shared" si="345"/>
        <v>1</v>
      </c>
      <c r="BA278" s="121">
        <f t="shared" si="345"/>
        <v>1</v>
      </c>
      <c r="BB278" s="121">
        <f t="shared" si="345"/>
        <v>0.99999999999999989</v>
      </c>
      <c r="BC278" s="121">
        <f t="shared" si="345"/>
        <v>1</v>
      </c>
      <c r="BD278" s="121">
        <f t="shared" si="345"/>
        <v>1</v>
      </c>
      <c r="BE278" s="121">
        <f t="shared" ref="BE278:DP278" si="346">SUM(BE275:BE277)</f>
        <v>1</v>
      </c>
      <c r="BF278" s="121">
        <f t="shared" si="346"/>
        <v>1</v>
      </c>
      <c r="BG278" s="121">
        <f t="shared" si="346"/>
        <v>0.99999999999999989</v>
      </c>
      <c r="BH278" s="121">
        <f t="shared" si="346"/>
        <v>1</v>
      </c>
      <c r="BI278" s="121">
        <f t="shared" si="346"/>
        <v>1</v>
      </c>
      <c r="BJ278" s="121">
        <f t="shared" si="346"/>
        <v>1</v>
      </c>
      <c r="BK278" s="121">
        <f t="shared" si="346"/>
        <v>1</v>
      </c>
      <c r="BL278" s="121">
        <f t="shared" si="346"/>
        <v>1</v>
      </c>
      <c r="BM278" s="121">
        <f t="shared" si="346"/>
        <v>1</v>
      </c>
      <c r="BN278" s="121">
        <f t="shared" si="346"/>
        <v>1</v>
      </c>
      <c r="BO278" s="121">
        <f t="shared" si="346"/>
        <v>1</v>
      </c>
      <c r="BP278" s="121">
        <f t="shared" si="346"/>
        <v>1</v>
      </c>
      <c r="BQ278" s="121">
        <f t="shared" si="346"/>
        <v>1</v>
      </c>
      <c r="BR278" s="121">
        <f t="shared" si="346"/>
        <v>1</v>
      </c>
      <c r="BS278" s="121">
        <f t="shared" si="346"/>
        <v>1</v>
      </c>
      <c r="BT278" s="121">
        <f t="shared" si="346"/>
        <v>0.99999999999999989</v>
      </c>
      <c r="BU278" s="121">
        <f t="shared" si="346"/>
        <v>1</v>
      </c>
      <c r="BV278" s="121">
        <f t="shared" si="346"/>
        <v>1</v>
      </c>
      <c r="BW278" s="121">
        <f t="shared" si="346"/>
        <v>1</v>
      </c>
      <c r="BX278" s="121">
        <f t="shared" si="346"/>
        <v>1</v>
      </c>
      <c r="BY278" s="121">
        <f t="shared" si="346"/>
        <v>1</v>
      </c>
      <c r="BZ278" s="121">
        <f t="shared" si="346"/>
        <v>1</v>
      </c>
      <c r="CA278" s="121">
        <f t="shared" si="346"/>
        <v>1</v>
      </c>
      <c r="CB278" s="121">
        <f t="shared" si="346"/>
        <v>1</v>
      </c>
      <c r="CC278" s="121">
        <f t="shared" si="346"/>
        <v>0.99999999999999989</v>
      </c>
      <c r="CD278" s="121">
        <f t="shared" si="346"/>
        <v>0.99999999999999989</v>
      </c>
      <c r="CE278" s="121">
        <f t="shared" si="346"/>
        <v>1</v>
      </c>
      <c r="CF278" s="121">
        <f t="shared" si="346"/>
        <v>1</v>
      </c>
      <c r="CG278" s="121">
        <f t="shared" si="346"/>
        <v>1</v>
      </c>
      <c r="CH278" s="121">
        <f t="shared" si="346"/>
        <v>1</v>
      </c>
      <c r="CI278" s="121">
        <f t="shared" si="346"/>
        <v>1</v>
      </c>
      <c r="CJ278" s="121">
        <f t="shared" si="346"/>
        <v>1</v>
      </c>
      <c r="CK278" s="121">
        <f t="shared" si="346"/>
        <v>1</v>
      </c>
      <c r="CL278" s="121">
        <f t="shared" si="346"/>
        <v>1</v>
      </c>
      <c r="CM278" s="121">
        <f t="shared" si="346"/>
        <v>1</v>
      </c>
      <c r="CN278" s="121">
        <f t="shared" si="346"/>
        <v>1</v>
      </c>
      <c r="CO278" s="121">
        <f t="shared" si="346"/>
        <v>1</v>
      </c>
      <c r="CP278" s="121">
        <f t="shared" si="346"/>
        <v>1</v>
      </c>
      <c r="CQ278" s="121">
        <f t="shared" si="346"/>
        <v>1</v>
      </c>
      <c r="CR278" s="121">
        <f t="shared" si="346"/>
        <v>1</v>
      </c>
      <c r="CS278" s="121">
        <f t="shared" si="346"/>
        <v>1</v>
      </c>
      <c r="CT278" s="121">
        <f t="shared" si="346"/>
        <v>1</v>
      </c>
      <c r="CU278" s="121">
        <f t="shared" si="346"/>
        <v>1</v>
      </c>
      <c r="CV278" s="121">
        <f t="shared" si="346"/>
        <v>1</v>
      </c>
      <c r="CW278" s="121">
        <f t="shared" si="346"/>
        <v>0.99999999999999989</v>
      </c>
      <c r="CX278" s="121">
        <f t="shared" si="346"/>
        <v>1</v>
      </c>
      <c r="CY278" s="121">
        <f t="shared" si="346"/>
        <v>1</v>
      </c>
      <c r="CZ278" s="121">
        <f t="shared" si="346"/>
        <v>1</v>
      </c>
      <c r="DA278" s="121">
        <f t="shared" si="346"/>
        <v>1</v>
      </c>
      <c r="DB278" s="121">
        <f t="shared" si="346"/>
        <v>0.99999999999999989</v>
      </c>
      <c r="DC278" s="121">
        <f t="shared" si="346"/>
        <v>1</v>
      </c>
      <c r="DD278" s="121">
        <f t="shared" si="346"/>
        <v>1</v>
      </c>
      <c r="DE278" s="121">
        <f t="shared" si="346"/>
        <v>1</v>
      </c>
      <c r="DF278" s="121">
        <f t="shared" si="346"/>
        <v>1</v>
      </c>
      <c r="DG278" s="121">
        <f t="shared" si="346"/>
        <v>0.99999999999999989</v>
      </c>
      <c r="DH278" s="121">
        <f t="shared" si="346"/>
        <v>1</v>
      </c>
      <c r="DI278" s="121">
        <f t="shared" si="346"/>
        <v>1</v>
      </c>
      <c r="DJ278" s="121">
        <f t="shared" si="346"/>
        <v>1</v>
      </c>
      <c r="DK278" s="121">
        <f t="shared" si="346"/>
        <v>1</v>
      </c>
      <c r="DL278" s="121">
        <f t="shared" si="346"/>
        <v>1</v>
      </c>
      <c r="DM278" s="121">
        <f t="shared" si="346"/>
        <v>1</v>
      </c>
      <c r="DN278" s="121">
        <f t="shared" si="346"/>
        <v>1</v>
      </c>
      <c r="DO278" s="121">
        <f t="shared" si="346"/>
        <v>1</v>
      </c>
      <c r="DP278" s="121">
        <f t="shared" si="346"/>
        <v>1</v>
      </c>
      <c r="DQ278" s="121">
        <f t="shared" ref="DQ278:EO278" si="347">SUM(DQ275:DQ277)</f>
        <v>1</v>
      </c>
      <c r="DR278" s="121">
        <f t="shared" si="347"/>
        <v>0.99999999999999989</v>
      </c>
      <c r="DS278" s="121">
        <f t="shared" si="347"/>
        <v>0.99999999999999989</v>
      </c>
      <c r="DT278" s="121">
        <f t="shared" si="347"/>
        <v>1</v>
      </c>
      <c r="DU278" s="121">
        <f t="shared" si="347"/>
        <v>1</v>
      </c>
      <c r="DV278" s="121">
        <f t="shared" si="347"/>
        <v>1</v>
      </c>
      <c r="DW278" s="121">
        <f t="shared" si="347"/>
        <v>1</v>
      </c>
      <c r="DX278" s="121">
        <f t="shared" si="347"/>
        <v>1</v>
      </c>
      <c r="DY278" s="121">
        <f t="shared" si="347"/>
        <v>1</v>
      </c>
      <c r="DZ278" s="121">
        <f t="shared" si="347"/>
        <v>1</v>
      </c>
      <c r="EA278" s="121">
        <f t="shared" si="347"/>
        <v>1</v>
      </c>
      <c r="EB278" s="121">
        <f t="shared" si="347"/>
        <v>1</v>
      </c>
      <c r="EC278" s="121">
        <f t="shared" si="347"/>
        <v>1</v>
      </c>
      <c r="ED278" s="121">
        <f t="shared" si="347"/>
        <v>1</v>
      </c>
      <c r="EE278" s="121">
        <f t="shared" si="347"/>
        <v>1</v>
      </c>
      <c r="EF278" s="121">
        <f t="shared" si="347"/>
        <v>1</v>
      </c>
      <c r="EG278" s="121">
        <f t="shared" si="347"/>
        <v>1</v>
      </c>
      <c r="EH278" s="121">
        <f t="shared" si="347"/>
        <v>0.99999999999999989</v>
      </c>
      <c r="EI278" s="121">
        <f t="shared" si="347"/>
        <v>1</v>
      </c>
      <c r="EJ278" s="121">
        <f t="shared" si="347"/>
        <v>1</v>
      </c>
      <c r="EK278" s="121">
        <f t="shared" si="347"/>
        <v>1</v>
      </c>
      <c r="EL278" s="121">
        <f t="shared" si="347"/>
        <v>0.99999999999999989</v>
      </c>
      <c r="EM278" s="121">
        <f t="shared" si="347"/>
        <v>1</v>
      </c>
      <c r="EN278" s="121">
        <f t="shared" si="347"/>
        <v>1</v>
      </c>
      <c r="EO278" s="121">
        <f t="shared" si="347"/>
        <v>1</v>
      </c>
      <c r="EP278" s="9"/>
      <c r="EQ278" s="122">
        <f>M278</f>
        <v>0</v>
      </c>
      <c r="ER278" s="122">
        <f>Y278</f>
        <v>1</v>
      </c>
      <c r="ES278" s="122">
        <f>AK278</f>
        <v>0.99999999999999989</v>
      </c>
      <c r="ET278" s="122">
        <f>AW278</f>
        <v>1</v>
      </c>
      <c r="EU278" s="122">
        <f>BI278</f>
        <v>1</v>
      </c>
      <c r="EV278" s="122">
        <f>BU278</f>
        <v>1</v>
      </c>
      <c r="EW278" s="122">
        <f>CG278</f>
        <v>1</v>
      </c>
      <c r="EX278" s="122">
        <f>CS278</f>
        <v>1</v>
      </c>
      <c r="EY278" s="122">
        <f>DE278</f>
        <v>1</v>
      </c>
      <c r="EZ278" s="122">
        <f>DQ278</f>
        <v>1</v>
      </c>
      <c r="FA278" s="122">
        <f>EC278</f>
        <v>1</v>
      </c>
      <c r="FB278" s="122">
        <f>EO278</f>
        <v>1</v>
      </c>
      <c r="FD278" s="119" t="s">
        <v>139</v>
      </c>
      <c r="FE278" s="149">
        <f t="shared" ref="FE278:FF278" si="348">SUM(FE275:FE277)</f>
        <v>1</v>
      </c>
      <c r="FF278" s="150">
        <f t="shared" si="348"/>
        <v>1</v>
      </c>
      <c r="FG278" s="151">
        <f>SUM(FG275:FG277)</f>
        <v>1.0000000000000002</v>
      </c>
      <c r="FH278" s="152">
        <f>SUM(FH275:FH277)</f>
        <v>8.1233984127306091E-2</v>
      </c>
      <c r="FZ278" s="9"/>
    </row>
    <row r="279" spans="1:182">
      <c r="A279" s="126" t="s">
        <v>144</v>
      </c>
      <c r="Y279" s="127">
        <f>+Y276+Y277</f>
        <v>0.49650000000000005</v>
      </c>
      <c r="Z279" s="127">
        <f t="shared" ref="Z279:CK279" si="349">+Z276+Z277</f>
        <v>0.49690000000000001</v>
      </c>
      <c r="AA279" s="127">
        <f t="shared" si="349"/>
        <v>0.49750000000000011</v>
      </c>
      <c r="AB279" s="127">
        <f t="shared" si="349"/>
        <v>0.49760000000000004</v>
      </c>
      <c r="AC279" s="127">
        <f t="shared" si="349"/>
        <v>0.49760000000000004</v>
      </c>
      <c r="AD279" s="127">
        <f t="shared" si="349"/>
        <v>0.4975</v>
      </c>
      <c r="AE279" s="127">
        <f t="shared" si="349"/>
        <v>0.49690000000000001</v>
      </c>
      <c r="AF279" s="127">
        <f t="shared" si="349"/>
        <v>0.49650000000000011</v>
      </c>
      <c r="AG279" s="127">
        <f t="shared" si="349"/>
        <v>0.4955</v>
      </c>
      <c r="AH279" s="127">
        <f t="shared" si="349"/>
        <v>0.49690000000000006</v>
      </c>
      <c r="AI279" s="127">
        <f t="shared" si="349"/>
        <v>0.49700000000000005</v>
      </c>
      <c r="AJ279" s="127">
        <f t="shared" si="349"/>
        <v>0.4966000000000001</v>
      </c>
      <c r="AK279" s="127">
        <f t="shared" si="349"/>
        <v>0.49689999999999995</v>
      </c>
      <c r="AL279" s="127">
        <f t="shared" si="349"/>
        <v>0.49710000000000004</v>
      </c>
      <c r="AM279" s="127">
        <f t="shared" si="349"/>
        <v>0.49779999999999996</v>
      </c>
      <c r="AN279" s="127">
        <f t="shared" si="349"/>
        <v>0.49880000000000008</v>
      </c>
      <c r="AO279" s="127">
        <f t="shared" si="349"/>
        <v>0.49979999999999997</v>
      </c>
      <c r="AP279" s="127">
        <f t="shared" si="349"/>
        <v>0.50170000000000003</v>
      </c>
      <c r="AQ279" s="127">
        <f t="shared" si="349"/>
        <v>0.50329999999999997</v>
      </c>
      <c r="AR279" s="127">
        <f t="shared" si="349"/>
        <v>0.50470000000000004</v>
      </c>
      <c r="AS279" s="127">
        <f t="shared" si="349"/>
        <v>0.50470000000000004</v>
      </c>
      <c r="AT279" s="127">
        <f t="shared" si="349"/>
        <v>0.50819999999999999</v>
      </c>
      <c r="AU279" s="127">
        <f t="shared" si="349"/>
        <v>0.50979999999999992</v>
      </c>
      <c r="AV279" s="127">
        <f t="shared" si="349"/>
        <v>0.5091</v>
      </c>
      <c r="AW279" s="127">
        <f t="shared" si="349"/>
        <v>0.50980000000000003</v>
      </c>
      <c r="AX279" s="127">
        <f t="shared" si="349"/>
        <v>0.51029999999999998</v>
      </c>
      <c r="AY279" s="127">
        <f t="shared" si="349"/>
        <v>0.51090000000000013</v>
      </c>
      <c r="AZ279" s="127">
        <f t="shared" si="349"/>
        <v>0.51079999999999992</v>
      </c>
      <c r="BA279" s="127">
        <f t="shared" si="349"/>
        <v>0.51249999999999996</v>
      </c>
      <c r="BB279" s="127">
        <f t="shared" si="349"/>
        <v>0.51319999999999988</v>
      </c>
      <c r="BC279" s="127">
        <f t="shared" si="349"/>
        <v>0.51390000000000002</v>
      </c>
      <c r="BD279" s="127">
        <f t="shared" si="349"/>
        <v>0.51349999999999996</v>
      </c>
      <c r="BE279" s="127">
        <f t="shared" si="349"/>
        <v>0.51290000000000002</v>
      </c>
      <c r="BF279" s="127">
        <f t="shared" si="349"/>
        <v>0.5121</v>
      </c>
      <c r="BG279" s="127">
        <f t="shared" si="349"/>
        <v>0.51129999999999987</v>
      </c>
      <c r="BH279" s="127">
        <f t="shared" si="349"/>
        <v>0.51140000000000008</v>
      </c>
      <c r="BI279" s="127">
        <f t="shared" si="349"/>
        <v>0.51150000000000007</v>
      </c>
      <c r="BJ279" s="127">
        <f t="shared" si="349"/>
        <v>0.51300000000000001</v>
      </c>
      <c r="BK279" s="127">
        <f t="shared" si="349"/>
        <v>0.51429999999999998</v>
      </c>
      <c r="BL279" s="127">
        <f t="shared" si="349"/>
        <v>0.51460000000000006</v>
      </c>
      <c r="BM279" s="127">
        <f t="shared" si="349"/>
        <v>0.51659999999999995</v>
      </c>
      <c r="BN279" s="127">
        <f t="shared" si="349"/>
        <v>0.51269999999999993</v>
      </c>
      <c r="BO279" s="127">
        <f t="shared" si="349"/>
        <v>0.50659999999999994</v>
      </c>
      <c r="BP279" s="127">
        <f t="shared" si="349"/>
        <v>0.50219999999999998</v>
      </c>
      <c r="BQ279" s="127">
        <f t="shared" si="349"/>
        <v>0.49810000000000004</v>
      </c>
      <c r="BR279" s="127">
        <f t="shared" si="349"/>
        <v>0.49359999999999998</v>
      </c>
      <c r="BS279" s="127">
        <f t="shared" si="349"/>
        <v>0.48899999999999999</v>
      </c>
      <c r="BT279" s="127">
        <f t="shared" si="349"/>
        <v>0.48479999999999995</v>
      </c>
      <c r="BU279" s="127">
        <f t="shared" si="349"/>
        <v>0.48040000000000005</v>
      </c>
      <c r="BV279" s="127">
        <f t="shared" si="349"/>
        <v>0.47420000000000001</v>
      </c>
      <c r="BW279" s="127">
        <f t="shared" si="349"/>
        <v>0.46879999999999999</v>
      </c>
      <c r="BX279" s="127">
        <f t="shared" si="349"/>
        <v>0.4647</v>
      </c>
      <c r="BY279" s="127">
        <f t="shared" si="349"/>
        <v>0.46100000000000002</v>
      </c>
      <c r="BZ279" s="127">
        <f t="shared" si="349"/>
        <v>0.45820000000000011</v>
      </c>
      <c r="CA279" s="127">
        <f t="shared" si="349"/>
        <v>0.45960000000000001</v>
      </c>
      <c r="CB279" s="127">
        <f t="shared" si="349"/>
        <v>0.45979999999999999</v>
      </c>
      <c r="CC279" s="127">
        <f t="shared" si="349"/>
        <v>0.4602</v>
      </c>
      <c r="CD279" s="127">
        <f t="shared" si="349"/>
        <v>0.46079999999999993</v>
      </c>
      <c r="CE279" s="127">
        <f t="shared" si="349"/>
        <v>0.46189999999999992</v>
      </c>
      <c r="CF279" s="127">
        <f t="shared" si="349"/>
        <v>0.46329999999999999</v>
      </c>
      <c r="CG279" s="127">
        <f t="shared" si="349"/>
        <v>0.46430000000000005</v>
      </c>
      <c r="CH279" s="127">
        <f t="shared" si="349"/>
        <v>0.46589999999999998</v>
      </c>
      <c r="CI279" s="127">
        <f t="shared" si="349"/>
        <v>0.46760000000000002</v>
      </c>
      <c r="CJ279" s="127">
        <f t="shared" si="349"/>
        <v>0.46810000000000002</v>
      </c>
      <c r="CK279" s="127">
        <f t="shared" si="349"/>
        <v>0.46910000000000002</v>
      </c>
      <c r="CL279" s="127">
        <f t="shared" ref="CL279:EO279" si="350">+CL276+CL277</f>
        <v>0.47009999999999996</v>
      </c>
      <c r="CM279" s="127">
        <f t="shared" si="350"/>
        <v>0.47119999999999995</v>
      </c>
      <c r="CN279" s="127">
        <f t="shared" si="350"/>
        <v>0.47240000000000004</v>
      </c>
      <c r="CO279" s="127">
        <f t="shared" si="350"/>
        <v>0.47409999999999991</v>
      </c>
      <c r="CP279" s="127">
        <f t="shared" si="350"/>
        <v>0.47579999999999995</v>
      </c>
      <c r="CQ279" s="127">
        <f t="shared" si="350"/>
        <v>0.47809999999999991</v>
      </c>
      <c r="CR279" s="127">
        <f t="shared" si="350"/>
        <v>0.48040000000000005</v>
      </c>
      <c r="CS279" s="127">
        <f t="shared" si="350"/>
        <v>0.48209999999999997</v>
      </c>
      <c r="CT279" s="127">
        <f t="shared" si="350"/>
        <v>0.48319999999999996</v>
      </c>
      <c r="CU279" s="127">
        <f t="shared" si="350"/>
        <v>0.48409999999999997</v>
      </c>
      <c r="CV279" s="127">
        <f t="shared" si="350"/>
        <v>0.48460000000000009</v>
      </c>
      <c r="CW279" s="127">
        <f t="shared" si="350"/>
        <v>0.48489999999999994</v>
      </c>
      <c r="CX279" s="127">
        <f t="shared" si="350"/>
        <v>0.4854</v>
      </c>
      <c r="CY279" s="127">
        <f t="shared" si="350"/>
        <v>0.48560000000000009</v>
      </c>
      <c r="CZ279" s="127">
        <f t="shared" si="350"/>
        <v>0.4859</v>
      </c>
      <c r="DA279" s="127">
        <f t="shared" si="350"/>
        <v>0.48660000000000003</v>
      </c>
      <c r="DB279" s="127">
        <f t="shared" si="350"/>
        <v>0.48719999999999991</v>
      </c>
      <c r="DC279" s="127">
        <f t="shared" si="350"/>
        <v>0.4879</v>
      </c>
      <c r="DD279" s="127">
        <f t="shared" si="350"/>
        <v>0.48880000000000001</v>
      </c>
      <c r="DE279" s="127">
        <f t="shared" si="350"/>
        <v>0.48960000000000009</v>
      </c>
      <c r="DF279" s="127">
        <f t="shared" si="350"/>
        <v>0.49029999999999996</v>
      </c>
      <c r="DG279" s="127">
        <f t="shared" si="350"/>
        <v>0.49119999999999991</v>
      </c>
      <c r="DH279" s="127">
        <f t="shared" si="350"/>
        <v>0.49180000000000001</v>
      </c>
      <c r="DI279" s="127">
        <f t="shared" si="350"/>
        <v>0.4924</v>
      </c>
      <c r="DJ279" s="127">
        <f t="shared" si="350"/>
        <v>0.49309999999999998</v>
      </c>
      <c r="DK279" s="127">
        <f t="shared" si="350"/>
        <v>0.49349999999999999</v>
      </c>
      <c r="DL279" s="127">
        <f t="shared" si="350"/>
        <v>0.49409999999999998</v>
      </c>
      <c r="DM279" s="127">
        <f t="shared" si="350"/>
        <v>0.49480000000000002</v>
      </c>
      <c r="DN279" s="127">
        <f t="shared" si="350"/>
        <v>0.49530000000000002</v>
      </c>
      <c r="DO279" s="127">
        <f t="shared" si="350"/>
        <v>0.49600000000000005</v>
      </c>
      <c r="DP279" s="127">
        <f t="shared" si="350"/>
        <v>0.49700000000000005</v>
      </c>
      <c r="DQ279" s="127">
        <f t="shared" si="350"/>
        <v>0.49780000000000002</v>
      </c>
      <c r="DR279" s="127">
        <f t="shared" si="350"/>
        <v>0.49859999999999999</v>
      </c>
      <c r="DS279" s="127">
        <f t="shared" si="350"/>
        <v>0.49929999999999991</v>
      </c>
      <c r="DT279" s="127">
        <f t="shared" si="350"/>
        <v>0.49970000000000003</v>
      </c>
      <c r="DU279" s="127">
        <f t="shared" si="350"/>
        <v>0.5</v>
      </c>
      <c r="DV279" s="127">
        <f t="shared" si="350"/>
        <v>0.50060000000000004</v>
      </c>
      <c r="DW279" s="127">
        <f t="shared" si="350"/>
        <v>0.50090000000000012</v>
      </c>
      <c r="DX279" s="127">
        <f t="shared" si="350"/>
        <v>0.50130000000000008</v>
      </c>
      <c r="DY279" s="127">
        <f t="shared" si="350"/>
        <v>0.502</v>
      </c>
      <c r="DZ279" s="127">
        <f t="shared" si="350"/>
        <v>0.50249999999999995</v>
      </c>
      <c r="EA279" s="127">
        <f t="shared" si="350"/>
        <v>0.50309999999999999</v>
      </c>
      <c r="EB279" s="127">
        <f t="shared" si="350"/>
        <v>0.504</v>
      </c>
      <c r="EC279" s="127">
        <f t="shared" si="350"/>
        <v>0.50459999999999994</v>
      </c>
      <c r="ED279" s="127">
        <f t="shared" si="350"/>
        <v>0.50530000000000008</v>
      </c>
      <c r="EE279" s="127">
        <f t="shared" si="350"/>
        <v>0.50590000000000002</v>
      </c>
      <c r="EF279" s="127">
        <f t="shared" si="350"/>
        <v>0.50629999999999997</v>
      </c>
      <c r="EG279" s="127">
        <f t="shared" si="350"/>
        <v>0.50659999999999994</v>
      </c>
      <c r="EH279" s="127">
        <f t="shared" si="350"/>
        <v>0.50709999999999988</v>
      </c>
      <c r="EI279" s="127">
        <f t="shared" si="350"/>
        <v>0.50739999999999996</v>
      </c>
      <c r="EJ279" s="127">
        <f t="shared" si="350"/>
        <v>0.50790000000000002</v>
      </c>
      <c r="EK279" s="127">
        <f t="shared" si="350"/>
        <v>0.50849999999999995</v>
      </c>
      <c r="EL279" s="127">
        <f t="shared" si="350"/>
        <v>0.5089999999999999</v>
      </c>
      <c r="EM279" s="127">
        <f t="shared" si="350"/>
        <v>0.50949999999999995</v>
      </c>
      <c r="EN279" s="127">
        <f t="shared" si="350"/>
        <v>0.51019999999999999</v>
      </c>
      <c r="EO279" s="127">
        <f t="shared" si="350"/>
        <v>0.51059999999999994</v>
      </c>
      <c r="EP279" s="9"/>
      <c r="EQ279" s="9"/>
      <c r="ER279" s="9"/>
      <c r="EU279" s="101"/>
    </row>
    <row r="280" spans="1:182">
      <c r="B280" s="9"/>
      <c r="N280" s="9"/>
      <c r="Z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U280" s="101"/>
      <c r="FG280" s="153"/>
    </row>
    <row r="281" spans="1:182">
      <c r="A281" s="94" t="s">
        <v>157</v>
      </c>
      <c r="Z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U281" s="101"/>
      <c r="FD281" s="8" t="s">
        <v>158</v>
      </c>
      <c r="FF281" s="146">
        <f>$CL$180</f>
        <v>5.9002878475376025E-2</v>
      </c>
      <c r="FG281" s="147">
        <f>$DA$180</f>
        <v>5.8992598757873591E-2</v>
      </c>
    </row>
    <row r="282" spans="1:182">
      <c r="A282" s="118" t="s">
        <v>134</v>
      </c>
      <c r="Y282" s="36">
        <f t="shared" ref="Y282:CF282" si="351">AVERAGE(N217:Y217)</f>
        <v>2264501.8959508333</v>
      </c>
      <c r="Z282" s="36">
        <f t="shared" si="351"/>
        <v>2264444.3523991667</v>
      </c>
      <c r="AA282" s="36">
        <f t="shared" si="351"/>
        <v>2265617.5660966667</v>
      </c>
      <c r="AB282" s="36">
        <f t="shared" si="351"/>
        <v>2267015.7262733332</v>
      </c>
      <c r="AC282" s="36">
        <f t="shared" si="351"/>
        <v>2269595.3017308335</v>
      </c>
      <c r="AD282" s="36">
        <f t="shared" si="351"/>
        <v>2271815.64139</v>
      </c>
      <c r="AE282" s="36">
        <f t="shared" si="351"/>
        <v>2274743.650276666</v>
      </c>
      <c r="AF282" s="36">
        <f t="shared" si="351"/>
        <v>2277420.3849624996</v>
      </c>
      <c r="AG282" s="36">
        <f t="shared" si="351"/>
        <v>2279912.0974099995</v>
      </c>
      <c r="AH282" s="36">
        <f t="shared" si="351"/>
        <v>2281753.2322474993</v>
      </c>
      <c r="AI282" s="36">
        <f t="shared" si="351"/>
        <v>2292074.9111458333</v>
      </c>
      <c r="AJ282" s="36">
        <f t="shared" si="351"/>
        <v>2301499.3479133332</v>
      </c>
      <c r="AK282" s="36">
        <f t="shared" si="351"/>
        <v>2307922.1688941666</v>
      </c>
      <c r="AL282" s="36">
        <f t="shared" si="351"/>
        <v>2314841.8483016663</v>
      </c>
      <c r="AM282" s="36">
        <f t="shared" si="351"/>
        <v>2318369.5754533331</v>
      </c>
      <c r="AN282" s="36">
        <f t="shared" si="351"/>
        <v>2317778.541795</v>
      </c>
      <c r="AO282" s="36">
        <f t="shared" si="351"/>
        <v>2315575.9545499999</v>
      </c>
      <c r="AP282" s="36">
        <f t="shared" si="351"/>
        <v>2314272.3455908331</v>
      </c>
      <c r="AQ282" s="36">
        <f t="shared" si="351"/>
        <v>2313166.714565</v>
      </c>
      <c r="AR282" s="36">
        <f t="shared" si="351"/>
        <v>2312586.8620933336</v>
      </c>
      <c r="AS282" s="36">
        <f t="shared" si="351"/>
        <v>2310899.8975125006</v>
      </c>
      <c r="AT282" s="36">
        <f t="shared" si="351"/>
        <v>2312491.6392733338</v>
      </c>
      <c r="AU282" s="36">
        <f t="shared" si="351"/>
        <v>2314798.8823391669</v>
      </c>
      <c r="AV282" s="36">
        <f t="shared" si="351"/>
        <v>2318108.827163334</v>
      </c>
      <c r="AW282" s="36">
        <f t="shared" si="351"/>
        <v>2326760.577060834</v>
      </c>
      <c r="AX282" s="36">
        <f t="shared" si="351"/>
        <v>2334419.6447150004</v>
      </c>
      <c r="AY282" s="36">
        <f t="shared" si="351"/>
        <v>2343309.4264358338</v>
      </c>
      <c r="AZ282" s="36">
        <f t="shared" si="351"/>
        <v>2356329.750044167</v>
      </c>
      <c r="BA282" s="36">
        <f t="shared" si="351"/>
        <v>2371384.7392875003</v>
      </c>
      <c r="BB282" s="36">
        <f t="shared" si="351"/>
        <v>2385570.8948925002</v>
      </c>
      <c r="BC282" s="36">
        <f t="shared" si="351"/>
        <v>2400800.7269850005</v>
      </c>
      <c r="BD282" s="36">
        <f t="shared" si="351"/>
        <v>2415499.6128916671</v>
      </c>
      <c r="BE282" s="36">
        <f t="shared" si="351"/>
        <v>2435192.8521600007</v>
      </c>
      <c r="BF282" s="36">
        <f t="shared" si="351"/>
        <v>2454069.4034150005</v>
      </c>
      <c r="BG282" s="36">
        <f t="shared" si="351"/>
        <v>2473975.8498933339</v>
      </c>
      <c r="BH282" s="36">
        <f t="shared" si="351"/>
        <v>2495195.0863883332</v>
      </c>
      <c r="BI282" s="36">
        <f t="shared" si="351"/>
        <v>2513625.6349641667</v>
      </c>
      <c r="BJ282" s="36">
        <f t="shared" si="351"/>
        <v>2532013.2209049999</v>
      </c>
      <c r="BK282" s="36">
        <f t="shared" si="351"/>
        <v>2551856.2370458324</v>
      </c>
      <c r="BL282" s="36">
        <f t="shared" si="351"/>
        <v>2571631.9827816663</v>
      </c>
      <c r="BM282" s="36">
        <f t="shared" si="351"/>
        <v>2588591.8633274995</v>
      </c>
      <c r="BN282" s="36">
        <f t="shared" si="351"/>
        <v>2638434.7747799996</v>
      </c>
      <c r="BO282" s="36">
        <f t="shared" si="351"/>
        <v>2686875.7432341664</v>
      </c>
      <c r="BP282" s="36">
        <f t="shared" si="351"/>
        <v>2735966.6575074997</v>
      </c>
      <c r="BQ282" s="36">
        <f t="shared" si="351"/>
        <v>2780644.3076224998</v>
      </c>
      <c r="BR282" s="36">
        <f t="shared" si="351"/>
        <v>2825247.7208766663</v>
      </c>
      <c r="BS282" s="36">
        <f t="shared" si="351"/>
        <v>2867977.9550341666</v>
      </c>
      <c r="BT282" s="36">
        <f t="shared" si="351"/>
        <v>2908082.8853141665</v>
      </c>
      <c r="BU282" s="36">
        <f t="shared" si="351"/>
        <v>2950234.7687458335</v>
      </c>
      <c r="BV282" s="36">
        <f t="shared" si="351"/>
        <v>2991172.2047416675</v>
      </c>
      <c r="BW282" s="36">
        <f t="shared" si="351"/>
        <v>3029905.1305241673</v>
      </c>
      <c r="BX282" s="36">
        <f t="shared" si="351"/>
        <v>3063455.9796974999</v>
      </c>
      <c r="BY282" s="36">
        <f t="shared" si="351"/>
        <v>3093127.6203883332</v>
      </c>
      <c r="BZ282" s="36">
        <f t="shared" si="351"/>
        <v>3094157.7172416667</v>
      </c>
      <c r="CA282" s="36">
        <f t="shared" si="351"/>
        <v>3095402.1198366671</v>
      </c>
      <c r="CB282" s="36">
        <f t="shared" si="351"/>
        <v>3099284.9082166664</v>
      </c>
      <c r="CC282" s="36">
        <f t="shared" si="351"/>
        <v>3106227.9824733338</v>
      </c>
      <c r="CD282" s="36">
        <f t="shared" si="351"/>
        <v>3116358.7876149998</v>
      </c>
      <c r="CE282" s="36">
        <f t="shared" si="351"/>
        <v>3126219.3230050001</v>
      </c>
      <c r="CF282" s="36">
        <f t="shared" si="351"/>
        <v>3137930.5176233337</v>
      </c>
      <c r="CG282" s="36">
        <f>AVERAGE(BV217:CG217)</f>
        <v>3149024.8747670916</v>
      </c>
      <c r="CH282" s="36">
        <f t="shared" ref="CH282:EO282" si="352">AVERAGE(BW217:CH217)</f>
        <v>3161900.369799267</v>
      </c>
      <c r="CI282" s="36">
        <f t="shared" si="352"/>
        <v>3178382.2450588122</v>
      </c>
      <c r="CJ282" s="36">
        <f t="shared" si="352"/>
        <v>3198834.6942308396</v>
      </c>
      <c r="CK282" s="36">
        <f t="shared" si="352"/>
        <v>3224742.0334896292</v>
      </c>
      <c r="CL282" s="36">
        <f t="shared" si="352"/>
        <v>3247224.1547160861</v>
      </c>
      <c r="CM282" s="36">
        <f t="shared" si="352"/>
        <v>3270399.1249598362</v>
      </c>
      <c r="CN282" s="36">
        <f t="shared" si="352"/>
        <v>3294681.5913369874</v>
      </c>
      <c r="CO282" s="36">
        <f t="shared" si="352"/>
        <v>3317983.8454159889</v>
      </c>
      <c r="CP282" s="36">
        <f t="shared" si="352"/>
        <v>3337920.6764345821</v>
      </c>
      <c r="CQ282" s="36">
        <f t="shared" si="352"/>
        <v>3358573.1547446903</v>
      </c>
      <c r="CR282" s="36">
        <f t="shared" si="352"/>
        <v>3378300.7740334286</v>
      </c>
      <c r="CS282" s="36">
        <f t="shared" si="352"/>
        <v>3398077.7401400781</v>
      </c>
      <c r="CT282" s="36">
        <f t="shared" si="352"/>
        <v>3417964.3695418271</v>
      </c>
      <c r="CU282" s="36">
        <f t="shared" si="352"/>
        <v>3437411.9093190287</v>
      </c>
      <c r="CV282" s="36">
        <f t="shared" si="352"/>
        <v>3457189.8827766455</v>
      </c>
      <c r="CW282" s="36">
        <f t="shared" si="352"/>
        <v>3477343.7977872049</v>
      </c>
      <c r="CX282" s="36">
        <f t="shared" si="352"/>
        <v>3497585.3708048351</v>
      </c>
      <c r="CY282" s="36">
        <f t="shared" si="352"/>
        <v>3520933.1109561026</v>
      </c>
      <c r="CZ282" s="36">
        <f t="shared" si="352"/>
        <v>3541673.5995690264</v>
      </c>
      <c r="DA282" s="36">
        <f t="shared" si="352"/>
        <v>3562198.6439503077</v>
      </c>
      <c r="DB282" s="36">
        <f t="shared" si="352"/>
        <v>3582808.1881736661</v>
      </c>
      <c r="DC282" s="36">
        <f t="shared" si="352"/>
        <v>3603465.243415846</v>
      </c>
      <c r="DD282" s="36">
        <f t="shared" si="352"/>
        <v>3623872.3048907383</v>
      </c>
      <c r="DE282" s="36">
        <f t="shared" si="352"/>
        <v>3644336.795030667</v>
      </c>
      <c r="DF282" s="36">
        <f t="shared" si="352"/>
        <v>3664993.6917615682</v>
      </c>
      <c r="DG282" s="36">
        <f t="shared" si="352"/>
        <v>3685670.9147090032</v>
      </c>
      <c r="DH282" s="36">
        <f t="shared" si="352"/>
        <v>3706927.8905986934</v>
      </c>
      <c r="DI282" s="36">
        <f t="shared" si="352"/>
        <v>3728844.463963924</v>
      </c>
      <c r="DJ282" s="36">
        <f t="shared" si="352"/>
        <v>3751093.7822121568</v>
      </c>
      <c r="DK282" s="36">
        <f t="shared" si="352"/>
        <v>3773862.3078732979</v>
      </c>
      <c r="DL282" s="36">
        <f t="shared" si="352"/>
        <v>3796939.7906513568</v>
      </c>
      <c r="DM282" s="36">
        <f t="shared" si="352"/>
        <v>3819940.1701266654</v>
      </c>
      <c r="DN282" s="36">
        <f t="shared" si="352"/>
        <v>3843088.8063777438</v>
      </c>
      <c r="DO282" s="36">
        <f t="shared" si="352"/>
        <v>3866320.8017250155</v>
      </c>
      <c r="DP282" s="36">
        <f t="shared" si="352"/>
        <v>3889293.2214012952</v>
      </c>
      <c r="DQ282" s="36">
        <f t="shared" si="352"/>
        <v>3912366.40089565</v>
      </c>
      <c r="DR282" s="36">
        <f t="shared" si="352"/>
        <v>3935607.7262832136</v>
      </c>
      <c r="DS282" s="36">
        <f t="shared" si="352"/>
        <v>3958866.5114385583</v>
      </c>
      <c r="DT282" s="36">
        <f t="shared" si="352"/>
        <v>3982631.9480335615</v>
      </c>
      <c r="DU282" s="36">
        <f t="shared" si="352"/>
        <v>4006973.8129417617</v>
      </c>
      <c r="DV282" s="36">
        <f t="shared" si="352"/>
        <v>4031562.0705081597</v>
      </c>
      <c r="DW282" s="36">
        <f t="shared" si="352"/>
        <v>4056614.2821651115</v>
      </c>
      <c r="DX282" s="36">
        <f t="shared" si="352"/>
        <v>4081936.4942941084</v>
      </c>
      <c r="DY282" s="36">
        <f t="shared" si="352"/>
        <v>4107205.8271980234</v>
      </c>
      <c r="DZ282" s="36">
        <f t="shared" si="352"/>
        <v>4132604.7230647244</v>
      </c>
      <c r="EA282" s="36">
        <f t="shared" si="352"/>
        <v>4158076.4672138863</v>
      </c>
      <c r="EB282" s="36">
        <f t="shared" si="352"/>
        <v>4183276.2380132065</v>
      </c>
      <c r="EC282" s="36">
        <f t="shared" si="352"/>
        <v>4208564.0637462176</v>
      </c>
      <c r="ED282" s="36">
        <f t="shared" si="352"/>
        <v>4234062.108083914</v>
      </c>
      <c r="EE282" s="36">
        <f t="shared" si="352"/>
        <v>4259926.4716255041</v>
      </c>
      <c r="EF282" s="36">
        <f t="shared" si="352"/>
        <v>4286424.2586582871</v>
      </c>
      <c r="EG282" s="36">
        <f t="shared" si="352"/>
        <v>4313642.7053122409</v>
      </c>
      <c r="EH282" s="36">
        <f t="shared" si="352"/>
        <v>4341250.9687384646</v>
      </c>
      <c r="EI282" s="36">
        <f t="shared" si="352"/>
        <v>4366370.3784253374</v>
      </c>
      <c r="EJ282" s="36">
        <f t="shared" si="352"/>
        <v>4394880.9791204995</v>
      </c>
      <c r="EK282" s="36">
        <f t="shared" si="352"/>
        <v>4423408.0644946797</v>
      </c>
      <c r="EL282" s="36">
        <f t="shared" si="352"/>
        <v>4452097.1314952681</v>
      </c>
      <c r="EM282" s="36">
        <f t="shared" si="352"/>
        <v>4480877.2745489227</v>
      </c>
      <c r="EN282" s="36">
        <f t="shared" si="352"/>
        <v>4509399.5614627386</v>
      </c>
      <c r="EO282" s="36">
        <f t="shared" si="352"/>
        <v>4538031.9360209387</v>
      </c>
      <c r="EP282" s="9"/>
      <c r="EQ282" s="86">
        <f>M282</f>
        <v>0</v>
      </c>
      <c r="ER282" s="86">
        <f>Y282</f>
        <v>2264501.8959508333</v>
      </c>
      <c r="ES282" s="86">
        <f>AK282</f>
        <v>2307922.1688941666</v>
      </c>
      <c r="ET282" s="86">
        <f>AW282</f>
        <v>2326760.577060834</v>
      </c>
      <c r="EU282" s="86">
        <f>BI282</f>
        <v>2513625.6349641667</v>
      </c>
      <c r="EV282" s="86">
        <f>BU282</f>
        <v>2950234.7687458335</v>
      </c>
      <c r="EW282" s="86">
        <f>CG282</f>
        <v>3149024.8747670916</v>
      </c>
      <c r="EX282" s="86">
        <f>CS282</f>
        <v>3398077.7401400781</v>
      </c>
      <c r="EY282" s="86">
        <f>DE282</f>
        <v>3644336.795030667</v>
      </c>
      <c r="EZ282" s="86">
        <f>DQ282</f>
        <v>3912366.40089565</v>
      </c>
      <c r="FA282" s="86">
        <f>EC282</f>
        <v>4208564.0637462176</v>
      </c>
      <c r="FB282" s="86">
        <f>EO282</f>
        <v>4538031.9360209387</v>
      </c>
      <c r="FD282" s="8" t="s">
        <v>159</v>
      </c>
      <c r="FF282" s="146">
        <f>$CL$196</f>
        <v>9.4300720778860356E-3</v>
      </c>
      <c r="FG282" s="147">
        <f>+FF282</f>
        <v>9.4300720778860356E-3</v>
      </c>
    </row>
    <row r="283" spans="1:182">
      <c r="A283" s="118" t="s">
        <v>135</v>
      </c>
      <c r="Y283" s="5">
        <f t="shared" ref="Y283:CF283" si="353">+Y176</f>
        <v>2169618.4641722222</v>
      </c>
      <c r="Z283" s="5">
        <f t="shared" si="353"/>
        <v>2169631.087638333</v>
      </c>
      <c r="AA283" s="5">
        <f t="shared" si="353"/>
        <v>2169643.7111044447</v>
      </c>
      <c r="AB283" s="5">
        <f t="shared" si="353"/>
        <v>2169656.3345705559</v>
      </c>
      <c r="AC283" s="5">
        <f t="shared" si="353"/>
        <v>2169668.9580366663</v>
      </c>
      <c r="AD283" s="5">
        <f t="shared" si="353"/>
        <v>2169681.581502778</v>
      </c>
      <c r="AE283" s="5">
        <f t="shared" si="353"/>
        <v>2169694.2049688888</v>
      </c>
      <c r="AF283" s="5">
        <f t="shared" si="353"/>
        <v>2168873.4951016661</v>
      </c>
      <c r="AG283" s="5">
        <f t="shared" si="353"/>
        <v>2138885.9727344443</v>
      </c>
      <c r="AH283" s="5">
        <f t="shared" si="353"/>
        <v>2142124.6027005557</v>
      </c>
      <c r="AI283" s="5">
        <f t="shared" si="353"/>
        <v>2145363.3849999998</v>
      </c>
      <c r="AJ283" s="5">
        <f t="shared" si="353"/>
        <v>2148602.3196327775</v>
      </c>
      <c r="AK283" s="5">
        <f t="shared" si="353"/>
        <v>2151841.4065988888</v>
      </c>
      <c r="AL283" s="5">
        <f t="shared" si="353"/>
        <v>2155080.6458983333</v>
      </c>
      <c r="AM283" s="5">
        <f t="shared" si="353"/>
        <v>2158320.0375311109</v>
      </c>
      <c r="AN283" s="5">
        <f t="shared" si="353"/>
        <v>2161367.6391638885</v>
      </c>
      <c r="AO283" s="5">
        <f t="shared" si="353"/>
        <v>2164415.3931299993</v>
      </c>
      <c r="AP283" s="5">
        <f t="shared" si="353"/>
        <v>2167463.2994294441</v>
      </c>
      <c r="AQ283" s="5">
        <f t="shared" si="353"/>
        <v>2170511.3580622221</v>
      </c>
      <c r="AR283" s="5">
        <f t="shared" si="353"/>
        <v>2174392.9023616663</v>
      </c>
      <c r="AS283" s="5">
        <f t="shared" si="353"/>
        <v>2207441.4114944446</v>
      </c>
      <c r="AT283" s="5">
        <f t="shared" si="353"/>
        <v>2207263.9206272219</v>
      </c>
      <c r="AU283" s="5">
        <f t="shared" si="353"/>
        <v>2207086.4297599997</v>
      </c>
      <c r="AV283" s="5">
        <f t="shared" si="353"/>
        <v>2186075.6055594445</v>
      </c>
      <c r="AW283" s="5">
        <f t="shared" si="353"/>
        <v>2165065.3716366668</v>
      </c>
      <c r="AX283" s="5">
        <f t="shared" si="353"/>
        <v>2144054.9901444442</v>
      </c>
      <c r="AY283" s="5">
        <f t="shared" si="353"/>
        <v>2123044.4610827775</v>
      </c>
      <c r="AZ283" s="5">
        <f t="shared" si="353"/>
        <v>2102225.7267849999</v>
      </c>
      <c r="BA283" s="5">
        <f t="shared" si="353"/>
        <v>2122995.3958437038</v>
      </c>
      <c r="BB283" s="5">
        <f t="shared" si="353"/>
        <v>2143765.1349255559</v>
      </c>
      <c r="BC283" s="5">
        <f t="shared" si="353"/>
        <v>2164534.9440305559</v>
      </c>
      <c r="BD283" s="5">
        <f t="shared" si="353"/>
        <v>2185304.8231587042</v>
      </c>
      <c r="BE283" s="5">
        <f t="shared" si="353"/>
        <v>2206074.7723100004</v>
      </c>
      <c r="BF283" s="5">
        <f t="shared" si="353"/>
        <v>2226844.7914844444</v>
      </c>
      <c r="BG283" s="5">
        <f t="shared" si="353"/>
        <v>2247614.8808253706</v>
      </c>
      <c r="BH283" s="5">
        <f t="shared" si="353"/>
        <v>2289218.3735227776</v>
      </c>
      <c r="BI283" s="5">
        <f t="shared" si="353"/>
        <v>2330821.3459655559</v>
      </c>
      <c r="BJ283" s="5">
        <f t="shared" si="353"/>
        <v>2372424.5360009256</v>
      </c>
      <c r="BK283" s="5">
        <f t="shared" si="353"/>
        <v>2414027.943628889</v>
      </c>
      <c r="BL283" s="5">
        <f t="shared" si="353"/>
        <v>2455631.5688494444</v>
      </c>
      <c r="BM283" s="5">
        <f t="shared" si="353"/>
        <v>2455652.317089167</v>
      </c>
      <c r="BN283" s="5">
        <f t="shared" si="353"/>
        <v>2455673.0653288891</v>
      </c>
      <c r="BO283" s="5">
        <f t="shared" si="353"/>
        <v>2455693.8135686112</v>
      </c>
      <c r="BP283" s="5">
        <f t="shared" si="353"/>
        <v>2455714.5618083337</v>
      </c>
      <c r="BQ283" s="5">
        <f t="shared" si="353"/>
        <v>2455735.3100480554</v>
      </c>
      <c r="BR283" s="5">
        <f t="shared" si="353"/>
        <v>2455756.0582877779</v>
      </c>
      <c r="BS283" s="5">
        <f t="shared" si="353"/>
        <v>2455782.2627366665</v>
      </c>
      <c r="BT283" s="5">
        <f t="shared" si="353"/>
        <v>2455808.4671855555</v>
      </c>
      <c r="BU283" s="5">
        <f t="shared" si="353"/>
        <v>2455834.6716344445</v>
      </c>
      <c r="BV283" s="5">
        <f t="shared" si="353"/>
        <v>2455782.7360317591</v>
      </c>
      <c r="BW283" s="5">
        <f t="shared" si="353"/>
        <v>2455730.9937108331</v>
      </c>
      <c r="BX283" s="5">
        <f t="shared" si="353"/>
        <v>2455679.4446716662</v>
      </c>
      <c r="BY283" s="5">
        <f t="shared" si="353"/>
        <v>2455628.0889142589</v>
      </c>
      <c r="BZ283" s="5">
        <f t="shared" si="353"/>
        <v>2455576.926438611</v>
      </c>
      <c r="CA283" s="5">
        <f t="shared" si="353"/>
        <v>2455525.9572447226</v>
      </c>
      <c r="CB283" s="5">
        <f t="shared" si="353"/>
        <v>2455475.1813325929</v>
      </c>
      <c r="CC283" s="5">
        <f t="shared" si="353"/>
        <v>2455424.5987022226</v>
      </c>
      <c r="CD283" s="5">
        <f t="shared" si="353"/>
        <v>2455374.2093536113</v>
      </c>
      <c r="CE283" s="5">
        <f t="shared" si="353"/>
        <v>2455324.0132867596</v>
      </c>
      <c r="CF283" s="5">
        <f t="shared" si="353"/>
        <v>2455274.0105016665</v>
      </c>
      <c r="CG283" s="5">
        <f>+CG176</f>
        <v>2455224.2009983333</v>
      </c>
      <c r="CH283" s="5">
        <f t="shared" ref="CH283:EO283" si="354">+CH176</f>
        <v>2455252.7248283331</v>
      </c>
      <c r="CI283" s="5">
        <f t="shared" si="354"/>
        <v>2455281.248658333</v>
      </c>
      <c r="CJ283" s="5">
        <f t="shared" si="354"/>
        <v>2455309.7724883328</v>
      </c>
      <c r="CK283" s="5">
        <f t="shared" si="354"/>
        <v>2455338.2963183331</v>
      </c>
      <c r="CL283" s="5">
        <f t="shared" si="354"/>
        <v>2455366.8201483334</v>
      </c>
      <c r="CM283" s="5">
        <f t="shared" si="354"/>
        <v>2455395.3439783338</v>
      </c>
      <c r="CN283" s="5">
        <f t="shared" si="354"/>
        <v>2455423.8678083336</v>
      </c>
      <c r="CO283" s="5">
        <f t="shared" si="354"/>
        <v>2455452.3916383334</v>
      </c>
      <c r="CP283" s="5">
        <f t="shared" si="354"/>
        <v>2455480.9154683333</v>
      </c>
      <c r="CQ283" s="5">
        <f t="shared" si="354"/>
        <v>2455509.4392983336</v>
      </c>
      <c r="CR283" s="5">
        <f t="shared" si="354"/>
        <v>2455537.9631283334</v>
      </c>
      <c r="CS283" s="5">
        <f t="shared" si="354"/>
        <v>2455566.4869583333</v>
      </c>
      <c r="CT283" s="5">
        <f t="shared" si="354"/>
        <v>2455595.0107883336</v>
      </c>
      <c r="CU283" s="5">
        <f t="shared" si="354"/>
        <v>2455623.534618333</v>
      </c>
      <c r="CV283" s="5">
        <f t="shared" si="354"/>
        <v>2455652.0584483328</v>
      </c>
      <c r="CW283" s="5">
        <f t="shared" si="354"/>
        <v>2455680.5822783331</v>
      </c>
      <c r="CX283" s="5">
        <f t="shared" si="354"/>
        <v>2455709.1061083334</v>
      </c>
      <c r="CY283" s="5">
        <f t="shared" si="354"/>
        <v>2455737.6299383338</v>
      </c>
      <c r="CZ283" s="5">
        <f t="shared" si="354"/>
        <v>2455766.1537683336</v>
      </c>
      <c r="DA283" s="5">
        <f t="shared" si="354"/>
        <v>2455794.6775983335</v>
      </c>
      <c r="DB283" s="5">
        <f t="shared" si="354"/>
        <v>2455823.2014283338</v>
      </c>
      <c r="DC283" s="5">
        <f t="shared" si="354"/>
        <v>2455851.2548058336</v>
      </c>
      <c r="DD283" s="5">
        <f t="shared" si="354"/>
        <v>2455878.8376974999</v>
      </c>
      <c r="DE283" s="5">
        <f t="shared" si="354"/>
        <v>2455905.9501033337</v>
      </c>
      <c r="DF283" s="5">
        <f t="shared" si="354"/>
        <v>2455932.5920233335</v>
      </c>
      <c r="DG283" s="5">
        <f t="shared" si="354"/>
        <v>2455958.7634574999</v>
      </c>
      <c r="DH283" s="5">
        <f t="shared" si="354"/>
        <v>2455984.4644058333</v>
      </c>
      <c r="DI283" s="5">
        <f t="shared" si="354"/>
        <v>2456009.6948683332</v>
      </c>
      <c r="DJ283" s="5">
        <f t="shared" si="354"/>
        <v>2456034.4548450001</v>
      </c>
      <c r="DK283" s="5">
        <f t="shared" si="354"/>
        <v>2456058.7443358335</v>
      </c>
      <c r="DL283" s="5">
        <f t="shared" si="354"/>
        <v>2456082.5633408334</v>
      </c>
      <c r="DM283" s="5">
        <f t="shared" si="354"/>
        <v>2456105.9118600003</v>
      </c>
      <c r="DN283" s="5">
        <f t="shared" si="354"/>
        <v>2456128.7898933333</v>
      </c>
      <c r="DO283" s="5">
        <f t="shared" si="354"/>
        <v>2456151.6678933334</v>
      </c>
      <c r="DP283" s="5">
        <f t="shared" si="354"/>
        <v>2456174.5458933334</v>
      </c>
      <c r="DQ283" s="5">
        <f t="shared" si="354"/>
        <v>2456197.4238933329</v>
      </c>
      <c r="DR283" s="5">
        <f t="shared" si="354"/>
        <v>2456220.3018933334</v>
      </c>
      <c r="DS283" s="5">
        <f t="shared" si="354"/>
        <v>2456243.1798933335</v>
      </c>
      <c r="DT283" s="5">
        <f t="shared" si="354"/>
        <v>2456266.0578933335</v>
      </c>
      <c r="DU283" s="5">
        <f t="shared" si="354"/>
        <v>2456288.9358933331</v>
      </c>
      <c r="DV283" s="5">
        <f t="shared" si="354"/>
        <v>2456311.8138933335</v>
      </c>
      <c r="DW283" s="5">
        <f t="shared" si="354"/>
        <v>2456334.6918933336</v>
      </c>
      <c r="DX283" s="5">
        <f t="shared" si="354"/>
        <v>2456356.9855183335</v>
      </c>
      <c r="DY283" s="5">
        <f t="shared" si="354"/>
        <v>2456378.6947683333</v>
      </c>
      <c r="DZ283" s="5">
        <f t="shared" si="354"/>
        <v>2456399.8196433336</v>
      </c>
      <c r="EA283" s="5">
        <f t="shared" si="354"/>
        <v>2456420.3601433337</v>
      </c>
      <c r="EB283" s="5">
        <f t="shared" si="354"/>
        <v>2456440.3162683332</v>
      </c>
      <c r="EC283" s="5">
        <f t="shared" si="354"/>
        <v>2456459.6880183332</v>
      </c>
      <c r="ED283" s="5">
        <f t="shared" si="354"/>
        <v>2456478.475393333</v>
      </c>
      <c r="EE283" s="5">
        <f t="shared" si="354"/>
        <v>2456496.6783933332</v>
      </c>
      <c r="EF283" s="5">
        <f t="shared" si="354"/>
        <v>2456514.2970183333</v>
      </c>
      <c r="EG283" s="5">
        <f t="shared" si="354"/>
        <v>2456531.3312683334</v>
      </c>
      <c r="EH283" s="5">
        <f t="shared" si="354"/>
        <v>2456547.7811433333</v>
      </c>
      <c r="EI283" s="5">
        <f t="shared" si="354"/>
        <v>2456563.6466433331</v>
      </c>
      <c r="EJ283" s="5">
        <f t="shared" si="354"/>
        <v>2456579.5121433334</v>
      </c>
      <c r="EK283" s="5">
        <f t="shared" si="354"/>
        <v>2456595.3776433333</v>
      </c>
      <c r="EL283" s="5">
        <f t="shared" si="354"/>
        <v>2456611.2431433336</v>
      </c>
      <c r="EM283" s="5">
        <f t="shared" si="354"/>
        <v>2456627.1086433339</v>
      </c>
      <c r="EN283" s="5">
        <f t="shared" si="354"/>
        <v>2456642.9741433333</v>
      </c>
      <c r="EO283" s="5">
        <f t="shared" si="354"/>
        <v>2456658.8396433331</v>
      </c>
      <c r="EP283" s="9"/>
      <c r="EQ283" s="86">
        <f>M283</f>
        <v>0</v>
      </c>
      <c r="ER283" s="86">
        <f>Y283</f>
        <v>2169618.4641722222</v>
      </c>
      <c r="ES283" s="86">
        <f>AK283</f>
        <v>2151841.4065988888</v>
      </c>
      <c r="ET283" s="86">
        <f>AW283</f>
        <v>2165065.3716366668</v>
      </c>
      <c r="EU283" s="86">
        <f>BI283</f>
        <v>2330821.3459655559</v>
      </c>
      <c r="EV283" s="86">
        <f>BU283</f>
        <v>2455834.6716344445</v>
      </c>
      <c r="EW283" s="86">
        <f>CG283</f>
        <v>2455224.2009983333</v>
      </c>
      <c r="EX283" s="86">
        <f>CS283</f>
        <v>2455566.4869583333</v>
      </c>
      <c r="EY283" s="86">
        <f>DE283</f>
        <v>2455905.9501033337</v>
      </c>
      <c r="EZ283" s="86">
        <f>DQ283</f>
        <v>2456197.4238933329</v>
      </c>
      <c r="FA283" s="86">
        <f>EC283</f>
        <v>2456459.6880183332</v>
      </c>
      <c r="FB283" s="86">
        <f>EO283</f>
        <v>2456658.8396433331</v>
      </c>
      <c r="FH283" s="153"/>
    </row>
    <row r="284" spans="1:182">
      <c r="A284" s="118" t="s">
        <v>142</v>
      </c>
      <c r="Y284" s="5">
        <f t="shared" ref="Y284:CF284" si="355">+Y184</f>
        <v>56847.567652329752</v>
      </c>
      <c r="Z284" s="5">
        <f t="shared" si="355"/>
        <v>61915.672491039419</v>
      </c>
      <c r="AA284" s="5">
        <f t="shared" si="355"/>
        <v>67785.380824372754</v>
      </c>
      <c r="AB284" s="5">
        <f t="shared" si="355"/>
        <v>74886.630824372754</v>
      </c>
      <c r="AC284" s="5">
        <f t="shared" si="355"/>
        <v>81700.340501792118</v>
      </c>
      <c r="AD284" s="5">
        <f t="shared" si="355"/>
        <v>82795.280977982591</v>
      </c>
      <c r="AE284" s="5">
        <f t="shared" si="355"/>
        <v>81835.670762928828</v>
      </c>
      <c r="AF284" s="5">
        <f t="shared" si="355"/>
        <v>81835.670762928828</v>
      </c>
      <c r="AG284" s="5">
        <f t="shared" si="355"/>
        <v>100586.47721454174</v>
      </c>
      <c r="AH284" s="5">
        <f t="shared" si="355"/>
        <v>112253.14388120839</v>
      </c>
      <c r="AI284" s="5">
        <f t="shared" si="355"/>
        <v>112047.49871991808</v>
      </c>
      <c r="AJ284" s="5">
        <f t="shared" si="355"/>
        <v>110892.12237583207</v>
      </c>
      <c r="AK284" s="5">
        <f t="shared" si="355"/>
        <v>116078.23348694318</v>
      </c>
      <c r="AL284" s="5">
        <f t="shared" si="355"/>
        <v>122503.77112135176</v>
      </c>
      <c r="AM284" s="5">
        <f t="shared" si="355"/>
        <v>131011.82667690732</v>
      </c>
      <c r="AN284" s="5">
        <f t="shared" si="355"/>
        <v>141318.27828981055</v>
      </c>
      <c r="AO284" s="5">
        <f t="shared" si="355"/>
        <v>150747.04173067075</v>
      </c>
      <c r="AP284" s="5">
        <f t="shared" si="355"/>
        <v>164584.83934971839</v>
      </c>
      <c r="AQ284" s="5">
        <f t="shared" si="355"/>
        <v>177846.9361239119</v>
      </c>
      <c r="AR284" s="5">
        <f t="shared" si="355"/>
        <v>188517.76945724525</v>
      </c>
      <c r="AS284" s="5">
        <f t="shared" si="355"/>
        <v>181073.41461853558</v>
      </c>
      <c r="AT284" s="5">
        <f t="shared" si="355"/>
        <v>183751.19239631339</v>
      </c>
      <c r="AU284" s="5">
        <f t="shared" si="355"/>
        <v>202540.17089093701</v>
      </c>
      <c r="AV284" s="5">
        <f t="shared" si="355"/>
        <v>214429.95583717359</v>
      </c>
      <c r="AW284" s="5">
        <f t="shared" si="355"/>
        <v>245451.23361495134</v>
      </c>
      <c r="AX284" s="5">
        <f t="shared" si="355"/>
        <v>278653.38415258576</v>
      </c>
      <c r="AY284" s="5">
        <f t="shared" si="355"/>
        <v>310537.27304147469</v>
      </c>
      <c r="AZ284" s="5">
        <f t="shared" si="355"/>
        <v>342910.92895545316</v>
      </c>
      <c r="BA284" s="5">
        <f t="shared" si="355"/>
        <v>358834.98809523811</v>
      </c>
      <c r="BB284" s="5">
        <f t="shared" si="355"/>
        <v>362271.74404761899</v>
      </c>
      <c r="BC284" s="5">
        <f t="shared" si="355"/>
        <v>367549.96985407063</v>
      </c>
      <c r="BD284" s="5">
        <f t="shared" si="355"/>
        <v>359393.02540962625</v>
      </c>
      <c r="BE284" s="5">
        <f t="shared" si="355"/>
        <v>349960.22971070145</v>
      </c>
      <c r="BF284" s="5">
        <f t="shared" si="355"/>
        <v>343010.2297107015</v>
      </c>
      <c r="BG284" s="5">
        <f t="shared" si="355"/>
        <v>335119.10067844338</v>
      </c>
      <c r="BH284" s="5">
        <f t="shared" si="355"/>
        <v>335240.0684203789</v>
      </c>
      <c r="BI284" s="5">
        <f t="shared" si="355"/>
        <v>317678.79064260115</v>
      </c>
      <c r="BJ284" s="5">
        <f t="shared" si="355"/>
        <v>313501.50569636456</v>
      </c>
      <c r="BK284" s="5">
        <f t="shared" si="355"/>
        <v>307261.36680747569</v>
      </c>
      <c r="BL284" s="5">
        <f t="shared" si="355"/>
        <v>297561.77003328217</v>
      </c>
      <c r="BM284" s="5">
        <f t="shared" si="355"/>
        <v>303004.64637736819</v>
      </c>
      <c r="BN284" s="5">
        <f t="shared" si="355"/>
        <v>309542.59280593961</v>
      </c>
      <c r="BO284" s="5">
        <f t="shared" si="355"/>
        <v>292013.0229134665</v>
      </c>
      <c r="BP284" s="5">
        <f t="shared" si="355"/>
        <v>289499.13402457762</v>
      </c>
      <c r="BQ284" s="5">
        <f t="shared" si="355"/>
        <v>287625.4781105991</v>
      </c>
      <c r="BR284" s="5">
        <f t="shared" si="355"/>
        <v>280342.14477726578</v>
      </c>
      <c r="BS284" s="5">
        <f t="shared" si="355"/>
        <v>269366.33832565288</v>
      </c>
      <c r="BT284" s="5">
        <f t="shared" si="355"/>
        <v>257398.596390169</v>
      </c>
      <c r="BU284" s="5">
        <f t="shared" si="355"/>
        <v>245380.81861239122</v>
      </c>
      <c r="BV284" s="5">
        <f t="shared" si="355"/>
        <v>214467.24334357399</v>
      </c>
      <c r="BW284" s="5">
        <f t="shared" si="355"/>
        <v>188665.71556579621</v>
      </c>
      <c r="BX284" s="5">
        <f t="shared" si="355"/>
        <v>176868.00051203277</v>
      </c>
      <c r="BY284" s="5">
        <f t="shared" si="355"/>
        <v>163916.38760880698</v>
      </c>
      <c r="BZ284" s="5">
        <f t="shared" si="355"/>
        <v>161669.36379928314</v>
      </c>
      <c r="CA284" s="5">
        <f t="shared" si="355"/>
        <v>178919.13530465952</v>
      </c>
      <c r="CB284" s="5">
        <f t="shared" si="355"/>
        <v>185053.16308243733</v>
      </c>
      <c r="CC284" s="5">
        <f t="shared" si="355"/>
        <v>192426.81899641582</v>
      </c>
      <c r="CD284" s="5">
        <f t="shared" si="355"/>
        <v>208090.70788530467</v>
      </c>
      <c r="CE284" s="5">
        <f t="shared" si="355"/>
        <v>227273.50358422942</v>
      </c>
      <c r="CF284" s="5">
        <f t="shared" si="355"/>
        <v>248480.49283154123</v>
      </c>
      <c r="CG284" s="5">
        <f>+CG184</f>
        <v>269814.93727598566</v>
      </c>
      <c r="CH284" s="5">
        <f t="shared" ref="CH284:EO284" si="356">+CH184</f>
        <v>297524.87955906201</v>
      </c>
      <c r="CI284" s="5">
        <f t="shared" si="356"/>
        <v>328001.35720533569</v>
      </c>
      <c r="CJ284" s="5">
        <f t="shared" si="356"/>
        <v>350701.98491504934</v>
      </c>
      <c r="CK284" s="5">
        <f t="shared" si="356"/>
        <v>381962.7644127612</v>
      </c>
      <c r="CL284" s="5">
        <f t="shared" si="356"/>
        <v>415875.57768141665</v>
      </c>
      <c r="CM284" s="5">
        <f t="shared" si="356"/>
        <v>449553.9003491255</v>
      </c>
      <c r="CN284" s="5">
        <f t="shared" si="356"/>
        <v>486519.71121463273</v>
      </c>
      <c r="CO284" s="5">
        <f t="shared" si="356"/>
        <v>527118.90924718732</v>
      </c>
      <c r="CP284" s="5">
        <f t="shared" si="356"/>
        <v>567797.14313004375</v>
      </c>
      <c r="CQ284" s="5">
        <f t="shared" si="356"/>
        <v>612476.86502204847</v>
      </c>
      <c r="CR284" s="5">
        <f t="shared" si="356"/>
        <v>656140.40086042753</v>
      </c>
      <c r="CS284" s="5">
        <f t="shared" si="356"/>
        <v>695059.88392185664</v>
      </c>
      <c r="CT284" s="5">
        <f t="shared" si="356"/>
        <v>727178.38646709686</v>
      </c>
      <c r="CU284" s="5">
        <f t="shared" si="356"/>
        <v>756569.5518778587</v>
      </c>
      <c r="CV284" s="5">
        <f t="shared" si="356"/>
        <v>784054.74291829066</v>
      </c>
      <c r="CW284" s="5">
        <f t="shared" si="356"/>
        <v>810012.19349161221</v>
      </c>
      <c r="CX284" s="5">
        <f t="shared" si="356"/>
        <v>835147.35054773698</v>
      </c>
      <c r="CY284" s="5">
        <f t="shared" si="356"/>
        <v>860571.40338752652</v>
      </c>
      <c r="CZ284" s="5">
        <f t="shared" si="356"/>
        <v>886356.5204556454</v>
      </c>
      <c r="DA284" s="5">
        <f t="shared" si="356"/>
        <v>912922.08396329696</v>
      </c>
      <c r="DB284" s="5">
        <f t="shared" si="356"/>
        <v>940820.17861132871</v>
      </c>
      <c r="DC284" s="5">
        <f t="shared" si="356"/>
        <v>968261.5400177032</v>
      </c>
      <c r="DD284" s="5">
        <f t="shared" si="356"/>
        <v>996754.92162324802</v>
      </c>
      <c r="DE284" s="5">
        <f t="shared" si="356"/>
        <v>1025999.4683576907</v>
      </c>
      <c r="DF284" s="5">
        <f t="shared" si="356"/>
        <v>1056102.0854437593</v>
      </c>
      <c r="DG284" s="5">
        <f t="shared" si="356"/>
        <v>1087443.450052096</v>
      </c>
      <c r="DH284" s="5">
        <f t="shared" si="356"/>
        <v>1119681.4769427772</v>
      </c>
      <c r="DI284" s="5">
        <f t="shared" si="356"/>
        <v>1152008.4737883047</v>
      </c>
      <c r="DJ284" s="5">
        <f t="shared" si="356"/>
        <v>1183966.2461573556</v>
      </c>
      <c r="DK284" s="5">
        <f t="shared" si="356"/>
        <v>1215540.0139158345</v>
      </c>
      <c r="DL284" s="5">
        <f t="shared" si="356"/>
        <v>1246400.4489157142</v>
      </c>
      <c r="DM284" s="5">
        <f t="shared" si="356"/>
        <v>1276621.9928470368</v>
      </c>
      <c r="DN284" s="5">
        <f t="shared" si="356"/>
        <v>1307033.1248720544</v>
      </c>
      <c r="DO284" s="5">
        <f t="shared" si="356"/>
        <v>1339146.288259581</v>
      </c>
      <c r="DP284" s="5">
        <f t="shared" si="356"/>
        <v>1371897.3408124654</v>
      </c>
      <c r="DQ284" s="5">
        <f t="shared" si="356"/>
        <v>1406394.9193088023</v>
      </c>
      <c r="DR284" s="5">
        <f t="shared" si="356"/>
        <v>1441141.4832239521</v>
      </c>
      <c r="DS284" s="5">
        <f t="shared" si="356"/>
        <v>1474774.9049045064</v>
      </c>
      <c r="DT284" s="5">
        <f t="shared" si="356"/>
        <v>1507873.4823492141</v>
      </c>
      <c r="DU284" s="5">
        <f t="shared" si="356"/>
        <v>1540672.0447064722</v>
      </c>
      <c r="DV284" s="5">
        <f t="shared" si="356"/>
        <v>1573383.0707831157</v>
      </c>
      <c r="DW284" s="5">
        <f t="shared" si="356"/>
        <v>1607568.4068816018</v>
      </c>
      <c r="DX284" s="5">
        <f t="shared" si="356"/>
        <v>1640633.6685880336</v>
      </c>
      <c r="DY284" s="5">
        <f t="shared" si="356"/>
        <v>1673886.5311841175</v>
      </c>
      <c r="DZ284" s="5">
        <f t="shared" si="356"/>
        <v>1707708.9127344608</v>
      </c>
      <c r="EA284" s="5">
        <f t="shared" si="356"/>
        <v>1741934.4568598093</v>
      </c>
      <c r="EB284" s="5">
        <f t="shared" si="356"/>
        <v>1776707.7857315224</v>
      </c>
      <c r="EC284" s="5">
        <f t="shared" si="356"/>
        <v>1812692.0093747096</v>
      </c>
      <c r="ED284" s="5">
        <f t="shared" si="356"/>
        <v>1849498.9329889684</v>
      </c>
      <c r="EE284" s="5">
        <f t="shared" si="356"/>
        <v>1886210.071911759</v>
      </c>
      <c r="EF284" s="5">
        <f t="shared" si="356"/>
        <v>1922978.3093242741</v>
      </c>
      <c r="EG284" s="5">
        <f t="shared" si="356"/>
        <v>1959975.4568464125</v>
      </c>
      <c r="EH284" s="5">
        <f t="shared" si="356"/>
        <v>1997461.2804922413</v>
      </c>
      <c r="EI284" s="5">
        <f t="shared" si="356"/>
        <v>2034139.1293423427</v>
      </c>
      <c r="EJ284" s="5">
        <f t="shared" si="356"/>
        <v>2071795.9424825853</v>
      </c>
      <c r="EK284" s="5">
        <f t="shared" si="356"/>
        <v>2109270.6989614563</v>
      </c>
      <c r="EL284" s="5">
        <f t="shared" si="356"/>
        <v>2146751.0305195064</v>
      </c>
      <c r="EM284" s="5">
        <f t="shared" si="356"/>
        <v>2183864.0737954876</v>
      </c>
      <c r="EN284" s="5">
        <f t="shared" si="356"/>
        <v>2220665.4435266922</v>
      </c>
      <c r="EO284" s="5">
        <f t="shared" si="356"/>
        <v>2257722.8919522963</v>
      </c>
      <c r="EP284" s="9"/>
      <c r="EQ284" s="86">
        <f>M284</f>
        <v>0</v>
      </c>
      <c r="ER284" s="86">
        <f>Y284</f>
        <v>56847.567652329752</v>
      </c>
      <c r="ES284" s="86">
        <f>AK284</f>
        <v>116078.23348694318</v>
      </c>
      <c r="ET284" s="86">
        <f>AW284</f>
        <v>245451.23361495134</v>
      </c>
      <c r="EU284" s="86">
        <f>BI284</f>
        <v>317678.79064260115</v>
      </c>
      <c r="EV284" s="86">
        <f>BU284</f>
        <v>245380.81861239122</v>
      </c>
      <c r="EW284" s="86">
        <f>CG284</f>
        <v>269814.93727598566</v>
      </c>
      <c r="EX284" s="86">
        <f>CS284</f>
        <v>695059.88392185664</v>
      </c>
      <c r="EY284" s="86">
        <f>DE284</f>
        <v>1025999.4683576907</v>
      </c>
      <c r="EZ284" s="86">
        <f>DQ284</f>
        <v>1406394.9193088023</v>
      </c>
      <c r="FA284" s="86">
        <f>EC284</f>
        <v>1812692.0093747096</v>
      </c>
      <c r="FB284" s="86">
        <f>EO284</f>
        <v>2257722.8919522963</v>
      </c>
    </row>
    <row r="285" spans="1:182">
      <c r="A285" s="119" t="s">
        <v>136</v>
      </c>
      <c r="Y285" s="95">
        <f t="shared" ref="Y285:CJ285" si="357">SUM(Y282:Y284)</f>
        <v>4490967.9277753849</v>
      </c>
      <c r="Z285" s="95">
        <f t="shared" si="357"/>
        <v>4495991.1125285393</v>
      </c>
      <c r="AA285" s="95">
        <f t="shared" si="357"/>
        <v>4503046.6580254845</v>
      </c>
      <c r="AB285" s="95">
        <f t="shared" si="357"/>
        <v>4511558.6916682618</v>
      </c>
      <c r="AC285" s="95">
        <f t="shared" si="357"/>
        <v>4520964.6002692915</v>
      </c>
      <c r="AD285" s="95">
        <f t="shared" si="357"/>
        <v>4524292.503870761</v>
      </c>
      <c r="AE285" s="95">
        <f t="shared" si="357"/>
        <v>4526273.526008484</v>
      </c>
      <c r="AF285" s="95">
        <f t="shared" si="357"/>
        <v>4528129.5508270944</v>
      </c>
      <c r="AG285" s="95">
        <f t="shared" si="357"/>
        <v>4519384.5473589851</v>
      </c>
      <c r="AH285" s="95">
        <f t="shared" si="357"/>
        <v>4536130.9788292637</v>
      </c>
      <c r="AI285" s="95">
        <f t="shared" si="357"/>
        <v>4549485.7948657516</v>
      </c>
      <c r="AJ285" s="95">
        <f t="shared" si="357"/>
        <v>4560993.7899219422</v>
      </c>
      <c r="AK285" s="95">
        <f t="shared" si="357"/>
        <v>4575841.8089799983</v>
      </c>
      <c r="AL285" s="95">
        <f t="shared" si="357"/>
        <v>4592426.2653213516</v>
      </c>
      <c r="AM285" s="95">
        <f t="shared" si="357"/>
        <v>4607701.439661351</v>
      </c>
      <c r="AN285" s="95">
        <f t="shared" si="357"/>
        <v>4620464.4592486992</v>
      </c>
      <c r="AO285" s="95">
        <f t="shared" si="357"/>
        <v>4630738.3894106699</v>
      </c>
      <c r="AP285" s="95">
        <f t="shared" si="357"/>
        <v>4646320.484369996</v>
      </c>
      <c r="AQ285" s="95">
        <f t="shared" si="357"/>
        <v>4661525.0087511344</v>
      </c>
      <c r="AR285" s="95">
        <f t="shared" si="357"/>
        <v>4675497.5339122452</v>
      </c>
      <c r="AS285" s="95">
        <f t="shared" si="357"/>
        <v>4699414.7236254811</v>
      </c>
      <c r="AT285" s="95">
        <f t="shared" si="357"/>
        <v>4703506.7522968687</v>
      </c>
      <c r="AU285" s="95">
        <f t="shared" si="357"/>
        <v>4724425.4829901028</v>
      </c>
      <c r="AV285" s="95">
        <f t="shared" si="357"/>
        <v>4718614.3885599524</v>
      </c>
      <c r="AW285" s="95">
        <f t="shared" si="357"/>
        <v>4737277.1823124522</v>
      </c>
      <c r="AX285" s="95">
        <f t="shared" si="357"/>
        <v>4757128.0190120302</v>
      </c>
      <c r="AY285" s="95">
        <f t="shared" si="357"/>
        <v>4776891.1605600854</v>
      </c>
      <c r="AZ285" s="95">
        <f t="shared" si="357"/>
        <v>4801466.4057846209</v>
      </c>
      <c r="BA285" s="95">
        <f t="shared" si="357"/>
        <v>4853215.1232264424</v>
      </c>
      <c r="BB285" s="95">
        <f t="shared" si="357"/>
        <v>4891607.7738656756</v>
      </c>
      <c r="BC285" s="95">
        <f t="shared" si="357"/>
        <v>4932885.6408696277</v>
      </c>
      <c r="BD285" s="95">
        <f t="shared" si="357"/>
        <v>4960197.4614599971</v>
      </c>
      <c r="BE285" s="95">
        <f t="shared" si="357"/>
        <v>4991227.8541807029</v>
      </c>
      <c r="BF285" s="95">
        <f t="shared" si="357"/>
        <v>5023924.4246101473</v>
      </c>
      <c r="BG285" s="95">
        <f t="shared" si="357"/>
        <v>5056709.8313971469</v>
      </c>
      <c r="BH285" s="95">
        <f t="shared" si="357"/>
        <v>5119653.5283314893</v>
      </c>
      <c r="BI285" s="95">
        <f t="shared" si="357"/>
        <v>5162125.7715723244</v>
      </c>
      <c r="BJ285" s="95">
        <f t="shared" si="357"/>
        <v>5217939.2626022901</v>
      </c>
      <c r="BK285" s="95">
        <f t="shared" si="357"/>
        <v>5273145.5474821972</v>
      </c>
      <c r="BL285" s="95">
        <f t="shared" si="357"/>
        <v>5324825.3216643929</v>
      </c>
      <c r="BM285" s="95">
        <f t="shared" si="357"/>
        <v>5347248.8267940339</v>
      </c>
      <c r="BN285" s="95">
        <f t="shared" si="357"/>
        <v>5403650.432914828</v>
      </c>
      <c r="BO285" s="95">
        <f t="shared" si="357"/>
        <v>5434582.5797162438</v>
      </c>
      <c r="BP285" s="95">
        <f t="shared" si="357"/>
        <v>5481180.3533404106</v>
      </c>
      <c r="BQ285" s="95">
        <f t="shared" si="357"/>
        <v>5524005.095781154</v>
      </c>
      <c r="BR285" s="95">
        <f t="shared" si="357"/>
        <v>5561345.92394171</v>
      </c>
      <c r="BS285" s="95">
        <f t="shared" si="357"/>
        <v>5593126.5560964867</v>
      </c>
      <c r="BT285" s="95">
        <f t="shared" si="357"/>
        <v>5621289.9488898907</v>
      </c>
      <c r="BU285" s="95">
        <f t="shared" si="357"/>
        <v>5651450.2589926692</v>
      </c>
      <c r="BV285" s="95">
        <f t="shared" si="357"/>
        <v>5661422.1841170006</v>
      </c>
      <c r="BW285" s="95">
        <f t="shared" si="357"/>
        <v>5674301.8398007965</v>
      </c>
      <c r="BX285" s="95">
        <f t="shared" si="357"/>
        <v>5696003.4248811984</v>
      </c>
      <c r="BY285" s="95">
        <f t="shared" si="357"/>
        <v>5712672.0969113987</v>
      </c>
      <c r="BZ285" s="95">
        <f t="shared" si="357"/>
        <v>5711404.0074795615</v>
      </c>
      <c r="CA285" s="95">
        <f t="shared" si="357"/>
        <v>5729847.2123860493</v>
      </c>
      <c r="CB285" s="95">
        <f t="shared" si="357"/>
        <v>5739813.2526316969</v>
      </c>
      <c r="CC285" s="95">
        <f t="shared" si="357"/>
        <v>5754079.4001719719</v>
      </c>
      <c r="CD285" s="95">
        <f t="shared" si="357"/>
        <v>5779823.7048539156</v>
      </c>
      <c r="CE285" s="95">
        <f t="shared" si="357"/>
        <v>5808816.8398759896</v>
      </c>
      <c r="CF285" s="95">
        <f t="shared" si="357"/>
        <v>5841685.0209565414</v>
      </c>
      <c r="CG285" s="95">
        <f t="shared" si="357"/>
        <v>5874064.0130414106</v>
      </c>
      <c r="CH285" s="95">
        <f t="shared" si="357"/>
        <v>5914677.9741866626</v>
      </c>
      <c r="CI285" s="95">
        <f t="shared" si="357"/>
        <v>5961664.8509224812</v>
      </c>
      <c r="CJ285" s="95">
        <f t="shared" si="357"/>
        <v>6004846.4516342226</v>
      </c>
      <c r="CK285" s="95">
        <f t="shared" ref="CK285:EO285" si="358">SUM(CK282:CK284)</f>
        <v>6062043.094220724</v>
      </c>
      <c r="CL285" s="95">
        <f t="shared" si="358"/>
        <v>6118466.5525458362</v>
      </c>
      <c r="CM285" s="95">
        <f t="shared" si="358"/>
        <v>6175348.3692872953</v>
      </c>
      <c r="CN285" s="95">
        <f t="shared" si="358"/>
        <v>6236625.1703599533</v>
      </c>
      <c r="CO285" s="95">
        <f t="shared" si="358"/>
        <v>6300555.1463015089</v>
      </c>
      <c r="CP285" s="95">
        <f t="shared" si="358"/>
        <v>6361198.7350329589</v>
      </c>
      <c r="CQ285" s="95">
        <f t="shared" si="358"/>
        <v>6426559.4590650722</v>
      </c>
      <c r="CR285" s="95">
        <f t="shared" si="358"/>
        <v>6489979.13802219</v>
      </c>
      <c r="CS285" s="95">
        <f t="shared" si="358"/>
        <v>6548704.1110202679</v>
      </c>
      <c r="CT285" s="95">
        <f t="shared" si="358"/>
        <v>6600737.7667972576</v>
      </c>
      <c r="CU285" s="95">
        <f t="shared" si="358"/>
        <v>6649604.9958152203</v>
      </c>
      <c r="CV285" s="95">
        <f t="shared" si="358"/>
        <v>6696896.6841432694</v>
      </c>
      <c r="CW285" s="95">
        <f t="shared" si="358"/>
        <v>6743036.5735571506</v>
      </c>
      <c r="CX285" s="95">
        <f t="shared" si="358"/>
        <v>6788441.8274609055</v>
      </c>
      <c r="CY285" s="95">
        <f t="shared" si="358"/>
        <v>6837242.1442819629</v>
      </c>
      <c r="CZ285" s="95">
        <f t="shared" si="358"/>
        <v>6883796.2737930054</v>
      </c>
      <c r="DA285" s="95">
        <f t="shared" si="358"/>
        <v>6930915.405511938</v>
      </c>
      <c r="DB285" s="95">
        <f t="shared" si="358"/>
        <v>6979451.5682133287</v>
      </c>
      <c r="DC285" s="95">
        <f t="shared" si="358"/>
        <v>7027578.0382393831</v>
      </c>
      <c r="DD285" s="95">
        <f t="shared" si="358"/>
        <v>7076506.0642114859</v>
      </c>
      <c r="DE285" s="95">
        <f t="shared" si="358"/>
        <v>7126242.2134916913</v>
      </c>
      <c r="DF285" s="95">
        <f t="shared" si="358"/>
        <v>7177028.3692286611</v>
      </c>
      <c r="DG285" s="95">
        <f t="shared" si="358"/>
        <v>7229073.1282185987</v>
      </c>
      <c r="DH285" s="95">
        <f t="shared" si="358"/>
        <v>7282593.8319473043</v>
      </c>
      <c r="DI285" s="95">
        <f t="shared" si="358"/>
        <v>7336862.6326205619</v>
      </c>
      <c r="DJ285" s="95">
        <f t="shared" si="358"/>
        <v>7391094.4832145125</v>
      </c>
      <c r="DK285" s="95">
        <f t="shared" si="358"/>
        <v>7445461.0661249664</v>
      </c>
      <c r="DL285" s="95">
        <f t="shared" si="358"/>
        <v>7499422.8029079046</v>
      </c>
      <c r="DM285" s="95">
        <f t="shared" si="358"/>
        <v>7552668.0748337023</v>
      </c>
      <c r="DN285" s="95">
        <f t="shared" si="358"/>
        <v>7606250.7211431321</v>
      </c>
      <c r="DO285" s="95">
        <f t="shared" si="358"/>
        <v>7661618.7578779291</v>
      </c>
      <c r="DP285" s="95">
        <f t="shared" si="358"/>
        <v>7717365.1081070937</v>
      </c>
      <c r="DQ285" s="95">
        <f t="shared" si="358"/>
        <v>7774958.7440977851</v>
      </c>
      <c r="DR285" s="95">
        <f t="shared" si="358"/>
        <v>7832969.5114004994</v>
      </c>
      <c r="DS285" s="95">
        <f t="shared" si="358"/>
        <v>7889884.5962363975</v>
      </c>
      <c r="DT285" s="95">
        <f t="shared" si="358"/>
        <v>7946771.4882761091</v>
      </c>
      <c r="DU285" s="95">
        <f t="shared" si="358"/>
        <v>8003934.7935415665</v>
      </c>
      <c r="DV285" s="95">
        <f t="shared" si="358"/>
        <v>8061256.9551846087</v>
      </c>
      <c r="DW285" s="95">
        <f t="shared" si="358"/>
        <v>8120517.3809400471</v>
      </c>
      <c r="DX285" s="95">
        <f t="shared" si="358"/>
        <v>8178927.1484004753</v>
      </c>
      <c r="DY285" s="95">
        <f t="shared" si="358"/>
        <v>8237471.0531504741</v>
      </c>
      <c r="DZ285" s="95">
        <f t="shared" si="358"/>
        <v>8296713.4554425189</v>
      </c>
      <c r="EA285" s="95">
        <f t="shared" si="358"/>
        <v>8356431.2842170289</v>
      </c>
      <c r="EB285" s="95">
        <f t="shared" si="358"/>
        <v>8416424.3400130626</v>
      </c>
      <c r="EC285" s="95">
        <f t="shared" si="358"/>
        <v>8477715.7611392606</v>
      </c>
      <c r="ED285" s="95">
        <f t="shared" si="358"/>
        <v>8540039.5164662153</v>
      </c>
      <c r="EE285" s="95">
        <f t="shared" si="358"/>
        <v>8602633.221930597</v>
      </c>
      <c r="EF285" s="95">
        <f t="shared" si="358"/>
        <v>8665916.8650008943</v>
      </c>
      <c r="EG285" s="95">
        <f t="shared" si="358"/>
        <v>8730149.493426986</v>
      </c>
      <c r="EH285" s="95">
        <f t="shared" si="358"/>
        <v>8795260.030374039</v>
      </c>
      <c r="EI285" s="95">
        <f t="shared" si="358"/>
        <v>8857073.1544110142</v>
      </c>
      <c r="EJ285" s="95">
        <f t="shared" si="358"/>
        <v>8923256.433746418</v>
      </c>
      <c r="EK285" s="95">
        <f t="shared" si="358"/>
        <v>8989274.1410994679</v>
      </c>
      <c r="EL285" s="95">
        <f t="shared" si="358"/>
        <v>9055459.4051581081</v>
      </c>
      <c r="EM285" s="95">
        <f t="shared" si="358"/>
        <v>9121368.4569877442</v>
      </c>
      <c r="EN285" s="95">
        <f t="shared" si="358"/>
        <v>9186707.979132764</v>
      </c>
      <c r="EO285" s="95">
        <f t="shared" si="358"/>
        <v>9252413.6676165685</v>
      </c>
      <c r="EP285" s="9"/>
      <c r="EQ285" s="120">
        <f>M285</f>
        <v>0</v>
      </c>
      <c r="ER285" s="120">
        <f>Y285</f>
        <v>4490967.9277753849</v>
      </c>
      <c r="ES285" s="120">
        <f>AK285</f>
        <v>4575841.8089799983</v>
      </c>
      <c r="ET285" s="120">
        <f>AW285</f>
        <v>4737277.1823124522</v>
      </c>
      <c r="EU285" s="120">
        <f>BI285</f>
        <v>5162125.7715723244</v>
      </c>
      <c r="EV285" s="120">
        <f>BU285</f>
        <v>5651450.2589926692</v>
      </c>
      <c r="EW285" s="120">
        <f>CG285</f>
        <v>5874064.0130414106</v>
      </c>
      <c r="EX285" s="120">
        <f>CS285</f>
        <v>6548704.1110202679</v>
      </c>
      <c r="EY285" s="120">
        <f>DE285</f>
        <v>7126242.2134916913</v>
      </c>
      <c r="EZ285" s="120">
        <f>DQ285</f>
        <v>7774958.7440977851</v>
      </c>
      <c r="FA285" s="120">
        <f>EC285</f>
        <v>8477715.7611392606</v>
      </c>
      <c r="FB285" s="120">
        <f>EO285</f>
        <v>9252413.6676165685</v>
      </c>
    </row>
    <row r="286" spans="1:182">
      <c r="Z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U286" s="101"/>
    </row>
    <row r="287" spans="1:182">
      <c r="A287" s="118" t="s">
        <v>137</v>
      </c>
      <c r="Y287" s="87">
        <f t="shared" ref="Y287:CF287" si="359">ROUND(+Y282/Y285,4)</f>
        <v>0.50419999999999998</v>
      </c>
      <c r="Z287" s="87">
        <f t="shared" si="359"/>
        <v>0.50370000000000004</v>
      </c>
      <c r="AA287" s="87">
        <f t="shared" si="359"/>
        <v>0.50309999999999999</v>
      </c>
      <c r="AB287" s="87">
        <f t="shared" si="359"/>
        <v>0.50249999999999995</v>
      </c>
      <c r="AC287" s="87">
        <f t="shared" si="359"/>
        <v>0.502</v>
      </c>
      <c r="AD287" s="87">
        <f t="shared" si="359"/>
        <v>0.50209999999999999</v>
      </c>
      <c r="AE287" s="87">
        <f t="shared" si="359"/>
        <v>0.50260000000000005</v>
      </c>
      <c r="AF287" s="87">
        <f t="shared" si="359"/>
        <v>0.50290000000000001</v>
      </c>
      <c r="AG287" s="87">
        <f t="shared" si="359"/>
        <v>0.50449999999999995</v>
      </c>
      <c r="AH287" s="87">
        <f t="shared" si="359"/>
        <v>0.503</v>
      </c>
      <c r="AI287" s="87">
        <f t="shared" si="359"/>
        <v>0.50380000000000003</v>
      </c>
      <c r="AJ287" s="87">
        <f t="shared" si="359"/>
        <v>0.50460000000000005</v>
      </c>
      <c r="AK287" s="87">
        <f t="shared" si="359"/>
        <v>0.50439999999999996</v>
      </c>
      <c r="AL287" s="87">
        <f t="shared" si="359"/>
        <v>0.50409999999999999</v>
      </c>
      <c r="AM287" s="87">
        <f t="shared" si="359"/>
        <v>0.50319999999999998</v>
      </c>
      <c r="AN287" s="87">
        <f t="shared" si="359"/>
        <v>0.50160000000000005</v>
      </c>
      <c r="AO287" s="87">
        <f t="shared" si="359"/>
        <v>0.5</v>
      </c>
      <c r="AP287" s="87">
        <f t="shared" si="359"/>
        <v>0.49809999999999999</v>
      </c>
      <c r="AQ287" s="87">
        <f t="shared" si="359"/>
        <v>0.49619999999999997</v>
      </c>
      <c r="AR287" s="87">
        <f t="shared" si="359"/>
        <v>0.49459999999999998</v>
      </c>
      <c r="AS287" s="87">
        <f t="shared" si="359"/>
        <v>0.49170000000000003</v>
      </c>
      <c r="AT287" s="87">
        <f t="shared" si="359"/>
        <v>0.49170000000000003</v>
      </c>
      <c r="AU287" s="87">
        <f t="shared" si="359"/>
        <v>0.49</v>
      </c>
      <c r="AV287" s="87">
        <f t="shared" si="359"/>
        <v>0.49130000000000001</v>
      </c>
      <c r="AW287" s="87">
        <f t="shared" si="359"/>
        <v>0.49120000000000003</v>
      </c>
      <c r="AX287" s="87">
        <f t="shared" si="359"/>
        <v>0.49070000000000003</v>
      </c>
      <c r="AY287" s="87">
        <f t="shared" si="359"/>
        <v>0.49059999999999998</v>
      </c>
      <c r="AZ287" s="87">
        <f t="shared" si="359"/>
        <v>0.49080000000000001</v>
      </c>
      <c r="BA287" s="87">
        <f t="shared" si="359"/>
        <v>0.48859999999999998</v>
      </c>
      <c r="BB287" s="87">
        <f t="shared" si="359"/>
        <v>0.48770000000000002</v>
      </c>
      <c r="BC287" s="87">
        <f t="shared" si="359"/>
        <v>0.48670000000000002</v>
      </c>
      <c r="BD287" s="87">
        <f t="shared" si="359"/>
        <v>0.48699999999999999</v>
      </c>
      <c r="BE287" s="87">
        <f t="shared" si="359"/>
        <v>0.4879</v>
      </c>
      <c r="BF287" s="87">
        <f t="shared" si="359"/>
        <v>0.48849999999999999</v>
      </c>
      <c r="BG287" s="87">
        <f t="shared" si="359"/>
        <v>0.48920000000000002</v>
      </c>
      <c r="BH287" s="87">
        <f t="shared" si="359"/>
        <v>0.4874</v>
      </c>
      <c r="BI287" s="87">
        <f t="shared" si="359"/>
        <v>0.4869</v>
      </c>
      <c r="BJ287" s="87">
        <f t="shared" si="359"/>
        <v>0.48530000000000001</v>
      </c>
      <c r="BK287" s="87">
        <f t="shared" si="359"/>
        <v>0.4839</v>
      </c>
      <c r="BL287" s="87">
        <f t="shared" si="359"/>
        <v>0.48299999999999998</v>
      </c>
      <c r="BM287" s="87">
        <f t="shared" si="359"/>
        <v>0.48409999999999997</v>
      </c>
      <c r="BN287" s="87">
        <f t="shared" si="359"/>
        <v>0.48830000000000001</v>
      </c>
      <c r="BO287" s="87">
        <f t="shared" si="359"/>
        <v>0.49440000000000001</v>
      </c>
      <c r="BP287" s="87">
        <f t="shared" si="359"/>
        <v>0.49919999999999998</v>
      </c>
      <c r="BQ287" s="87">
        <f t="shared" si="359"/>
        <v>0.50339999999999996</v>
      </c>
      <c r="BR287" s="87">
        <f t="shared" si="359"/>
        <v>0.50800000000000001</v>
      </c>
      <c r="BS287" s="87">
        <f t="shared" si="359"/>
        <v>0.51280000000000003</v>
      </c>
      <c r="BT287" s="87">
        <f t="shared" si="359"/>
        <v>0.51729999999999998</v>
      </c>
      <c r="BU287" s="87">
        <f t="shared" si="359"/>
        <v>0.52200000000000002</v>
      </c>
      <c r="BV287" s="87">
        <f t="shared" si="359"/>
        <v>0.52829999999999999</v>
      </c>
      <c r="BW287" s="87">
        <f t="shared" si="359"/>
        <v>0.53400000000000003</v>
      </c>
      <c r="BX287" s="87">
        <f t="shared" si="359"/>
        <v>0.53779999999999994</v>
      </c>
      <c r="BY287" s="87">
        <f t="shared" si="359"/>
        <v>0.54149999999999998</v>
      </c>
      <c r="BZ287" s="87">
        <f t="shared" si="359"/>
        <v>0.54179999999999995</v>
      </c>
      <c r="CA287" s="87">
        <f t="shared" si="359"/>
        <v>0.54020000000000001</v>
      </c>
      <c r="CB287" s="87">
        <f t="shared" si="359"/>
        <v>0.54</v>
      </c>
      <c r="CC287" s="87">
        <f t="shared" si="359"/>
        <v>0.53979999999999995</v>
      </c>
      <c r="CD287" s="87">
        <f t="shared" si="359"/>
        <v>0.53920000000000001</v>
      </c>
      <c r="CE287" s="87">
        <f t="shared" si="359"/>
        <v>0.53820000000000001</v>
      </c>
      <c r="CF287" s="87">
        <f t="shared" si="359"/>
        <v>0.53720000000000001</v>
      </c>
      <c r="CG287" s="87">
        <f>ROUND(+CG282/CG285,4)</f>
        <v>0.53610000000000002</v>
      </c>
      <c r="CH287" s="87">
        <f t="shared" ref="CH287:EO287" si="360">ROUND(+CH282/CH285,4)</f>
        <v>0.53459999999999996</v>
      </c>
      <c r="CI287" s="87">
        <f t="shared" si="360"/>
        <v>0.53310000000000002</v>
      </c>
      <c r="CJ287" s="87">
        <f t="shared" si="360"/>
        <v>0.53269999999999995</v>
      </c>
      <c r="CK287" s="87">
        <f t="shared" si="360"/>
        <v>0.53200000000000003</v>
      </c>
      <c r="CL287" s="87">
        <f t="shared" si="360"/>
        <v>0.53069999999999995</v>
      </c>
      <c r="CM287" s="87">
        <f t="shared" si="360"/>
        <v>0.52959999999999996</v>
      </c>
      <c r="CN287" s="87">
        <f t="shared" si="360"/>
        <v>0.52829999999999999</v>
      </c>
      <c r="CO287" s="87">
        <f t="shared" si="360"/>
        <v>0.52659999999999996</v>
      </c>
      <c r="CP287" s="87">
        <f t="shared" si="360"/>
        <v>0.52470000000000006</v>
      </c>
      <c r="CQ287" s="87">
        <f t="shared" si="360"/>
        <v>0.52259999999999995</v>
      </c>
      <c r="CR287" s="87">
        <f t="shared" si="360"/>
        <v>0.52049999999999996</v>
      </c>
      <c r="CS287" s="87">
        <f t="shared" si="360"/>
        <v>0.51890000000000003</v>
      </c>
      <c r="CT287" s="87">
        <f t="shared" si="360"/>
        <v>0.51780000000000004</v>
      </c>
      <c r="CU287" s="87">
        <f t="shared" si="360"/>
        <v>0.51690000000000003</v>
      </c>
      <c r="CV287" s="87">
        <f t="shared" si="360"/>
        <v>0.51619999999999999</v>
      </c>
      <c r="CW287" s="87">
        <f t="shared" si="360"/>
        <v>0.51570000000000005</v>
      </c>
      <c r="CX287" s="87">
        <f t="shared" si="360"/>
        <v>0.51519999999999999</v>
      </c>
      <c r="CY287" s="87">
        <f t="shared" si="360"/>
        <v>0.51500000000000001</v>
      </c>
      <c r="CZ287" s="87">
        <f t="shared" si="360"/>
        <v>0.51449999999999996</v>
      </c>
      <c r="DA287" s="87">
        <f t="shared" si="360"/>
        <v>0.51400000000000001</v>
      </c>
      <c r="DB287" s="87">
        <f t="shared" si="360"/>
        <v>0.51329999999999998</v>
      </c>
      <c r="DC287" s="87">
        <f t="shared" si="360"/>
        <v>0.51280000000000003</v>
      </c>
      <c r="DD287" s="87">
        <f t="shared" si="360"/>
        <v>0.5121</v>
      </c>
      <c r="DE287" s="87">
        <f t="shared" si="360"/>
        <v>0.51139999999999997</v>
      </c>
      <c r="DF287" s="87">
        <f t="shared" si="360"/>
        <v>0.51070000000000004</v>
      </c>
      <c r="DG287" s="87">
        <f t="shared" si="360"/>
        <v>0.50980000000000003</v>
      </c>
      <c r="DH287" s="87">
        <f t="shared" si="360"/>
        <v>0.50900000000000001</v>
      </c>
      <c r="DI287" s="87">
        <f t="shared" si="360"/>
        <v>0.50819999999999999</v>
      </c>
      <c r="DJ287" s="87">
        <f t="shared" si="360"/>
        <v>0.50749999999999995</v>
      </c>
      <c r="DK287" s="87">
        <f t="shared" si="360"/>
        <v>0.50690000000000002</v>
      </c>
      <c r="DL287" s="87">
        <f t="shared" si="360"/>
        <v>0.50629999999999997</v>
      </c>
      <c r="DM287" s="87">
        <f t="shared" si="360"/>
        <v>0.50580000000000003</v>
      </c>
      <c r="DN287" s="87">
        <f t="shared" si="360"/>
        <v>0.50529999999999997</v>
      </c>
      <c r="DO287" s="87">
        <f t="shared" si="360"/>
        <v>0.50460000000000005</v>
      </c>
      <c r="DP287" s="87">
        <f t="shared" si="360"/>
        <v>0.504</v>
      </c>
      <c r="DQ287" s="87">
        <f t="shared" si="360"/>
        <v>0.50319999999999998</v>
      </c>
      <c r="DR287" s="87">
        <f t="shared" si="360"/>
        <v>0.50239999999999996</v>
      </c>
      <c r="DS287" s="87">
        <f t="shared" si="360"/>
        <v>0.50180000000000002</v>
      </c>
      <c r="DT287" s="87">
        <f t="shared" si="360"/>
        <v>0.50119999999999998</v>
      </c>
      <c r="DU287" s="87">
        <f t="shared" si="360"/>
        <v>0.50060000000000004</v>
      </c>
      <c r="DV287" s="87">
        <f t="shared" si="360"/>
        <v>0.50009999999999999</v>
      </c>
      <c r="DW287" s="87">
        <f t="shared" si="360"/>
        <v>0.49959999999999999</v>
      </c>
      <c r="DX287" s="87">
        <f t="shared" si="360"/>
        <v>0.49909999999999999</v>
      </c>
      <c r="DY287" s="87">
        <f t="shared" si="360"/>
        <v>0.49859999999999999</v>
      </c>
      <c r="DZ287" s="87">
        <f t="shared" si="360"/>
        <v>0.49809999999999999</v>
      </c>
      <c r="EA287" s="87">
        <f t="shared" si="360"/>
        <v>0.49759999999999999</v>
      </c>
      <c r="EB287" s="87">
        <f t="shared" si="360"/>
        <v>0.497</v>
      </c>
      <c r="EC287" s="87">
        <f t="shared" si="360"/>
        <v>0.49640000000000001</v>
      </c>
      <c r="ED287" s="87">
        <f t="shared" si="360"/>
        <v>0.49580000000000002</v>
      </c>
      <c r="EE287" s="87">
        <f t="shared" si="360"/>
        <v>0.49519999999999997</v>
      </c>
      <c r="EF287" s="87">
        <f t="shared" si="360"/>
        <v>0.49459999999999998</v>
      </c>
      <c r="EG287" s="87">
        <f t="shared" si="360"/>
        <v>0.49409999999999998</v>
      </c>
      <c r="EH287" s="87">
        <f t="shared" si="360"/>
        <v>0.49359999999999998</v>
      </c>
      <c r="EI287" s="87">
        <f t="shared" si="360"/>
        <v>0.49299999999999999</v>
      </c>
      <c r="EJ287" s="87">
        <f t="shared" si="360"/>
        <v>0.49249999999999999</v>
      </c>
      <c r="EK287" s="87">
        <f t="shared" si="360"/>
        <v>0.49209999999999998</v>
      </c>
      <c r="EL287" s="87">
        <f t="shared" si="360"/>
        <v>0.49159999999999998</v>
      </c>
      <c r="EM287" s="87">
        <f t="shared" si="360"/>
        <v>0.49130000000000001</v>
      </c>
      <c r="EN287" s="87">
        <f t="shared" si="360"/>
        <v>0.4909</v>
      </c>
      <c r="EO287" s="87">
        <f t="shared" si="360"/>
        <v>0.49049999999999999</v>
      </c>
      <c r="EP287" s="9"/>
      <c r="EQ287" s="88">
        <f>M287</f>
        <v>0</v>
      </c>
      <c r="ER287" s="88">
        <f>Y287</f>
        <v>0.50419999999999998</v>
      </c>
      <c r="ES287" s="88">
        <f>AK287</f>
        <v>0.50439999999999996</v>
      </c>
      <c r="ET287" s="88">
        <f>AW287</f>
        <v>0.49120000000000003</v>
      </c>
      <c r="EU287" s="88">
        <f>BI287</f>
        <v>0.4869</v>
      </c>
      <c r="EV287" s="88">
        <f>BU287</f>
        <v>0.52200000000000002</v>
      </c>
      <c r="EW287" s="88">
        <f>CG287</f>
        <v>0.53610000000000002</v>
      </c>
      <c r="EX287" s="88">
        <f>CS287</f>
        <v>0.51890000000000003</v>
      </c>
      <c r="EY287" s="88">
        <f>DE287</f>
        <v>0.51139999999999997</v>
      </c>
      <c r="EZ287" s="88">
        <f>DQ287</f>
        <v>0.50319999999999998</v>
      </c>
      <c r="FA287" s="88">
        <f>EC287</f>
        <v>0.49640000000000001</v>
      </c>
      <c r="FB287" s="88">
        <f>EO287</f>
        <v>0.49049999999999999</v>
      </c>
    </row>
    <row r="288" spans="1:182">
      <c r="A288" s="118" t="s">
        <v>138</v>
      </c>
      <c r="Y288" s="87">
        <f t="shared" ref="Y288:CF288" si="361">ROUND(+Y283/Y285,4)</f>
        <v>0.48309999999999997</v>
      </c>
      <c r="Z288" s="87">
        <f t="shared" si="361"/>
        <v>0.48259999999999997</v>
      </c>
      <c r="AA288" s="87">
        <f t="shared" si="361"/>
        <v>0.48180000000000001</v>
      </c>
      <c r="AB288" s="87">
        <f t="shared" si="361"/>
        <v>0.48089999999999999</v>
      </c>
      <c r="AC288" s="87">
        <f t="shared" si="361"/>
        <v>0.47989999999999999</v>
      </c>
      <c r="AD288" s="87">
        <f t="shared" si="361"/>
        <v>0.47960000000000003</v>
      </c>
      <c r="AE288" s="87">
        <f t="shared" si="361"/>
        <v>0.47939999999999999</v>
      </c>
      <c r="AF288" s="87">
        <f t="shared" si="361"/>
        <v>0.47899999999999998</v>
      </c>
      <c r="AG288" s="87">
        <f t="shared" si="361"/>
        <v>0.4733</v>
      </c>
      <c r="AH288" s="87">
        <f t="shared" si="361"/>
        <v>0.47220000000000001</v>
      </c>
      <c r="AI288" s="87">
        <f t="shared" si="361"/>
        <v>0.47160000000000002</v>
      </c>
      <c r="AJ288" s="87">
        <f t="shared" si="361"/>
        <v>0.47110000000000002</v>
      </c>
      <c r="AK288" s="87">
        <f t="shared" si="361"/>
        <v>0.4703</v>
      </c>
      <c r="AL288" s="87">
        <f t="shared" si="361"/>
        <v>0.46929999999999999</v>
      </c>
      <c r="AM288" s="87">
        <f t="shared" si="361"/>
        <v>0.46839999999999998</v>
      </c>
      <c r="AN288" s="87">
        <f t="shared" si="361"/>
        <v>0.46779999999999999</v>
      </c>
      <c r="AO288" s="87">
        <f t="shared" si="361"/>
        <v>0.46739999999999998</v>
      </c>
      <c r="AP288" s="87">
        <f t="shared" si="361"/>
        <v>0.46650000000000003</v>
      </c>
      <c r="AQ288" s="87">
        <f t="shared" si="361"/>
        <v>0.46560000000000001</v>
      </c>
      <c r="AR288" s="87">
        <f t="shared" si="361"/>
        <v>0.46510000000000001</v>
      </c>
      <c r="AS288" s="87">
        <f t="shared" si="361"/>
        <v>0.46970000000000001</v>
      </c>
      <c r="AT288" s="87">
        <f t="shared" si="361"/>
        <v>0.46929999999999999</v>
      </c>
      <c r="AU288" s="87">
        <f t="shared" si="361"/>
        <v>0.4672</v>
      </c>
      <c r="AV288" s="87">
        <f t="shared" si="361"/>
        <v>0.46329999999999999</v>
      </c>
      <c r="AW288" s="87">
        <f t="shared" si="361"/>
        <v>0.45700000000000002</v>
      </c>
      <c r="AX288" s="87">
        <f t="shared" si="361"/>
        <v>0.45069999999999999</v>
      </c>
      <c r="AY288" s="87">
        <f t="shared" si="361"/>
        <v>0.44440000000000002</v>
      </c>
      <c r="AZ288" s="87">
        <f t="shared" si="361"/>
        <v>0.43780000000000002</v>
      </c>
      <c r="BA288" s="87">
        <f t="shared" si="361"/>
        <v>0.43740000000000001</v>
      </c>
      <c r="BB288" s="87">
        <f t="shared" si="361"/>
        <v>0.43830000000000002</v>
      </c>
      <c r="BC288" s="87">
        <f t="shared" si="361"/>
        <v>0.43880000000000002</v>
      </c>
      <c r="BD288" s="87">
        <f t="shared" si="361"/>
        <v>0.44059999999999999</v>
      </c>
      <c r="BE288" s="87">
        <f t="shared" si="361"/>
        <v>0.442</v>
      </c>
      <c r="BF288" s="87">
        <f t="shared" si="361"/>
        <v>0.44319999999999998</v>
      </c>
      <c r="BG288" s="87">
        <f t="shared" si="361"/>
        <v>0.44450000000000001</v>
      </c>
      <c r="BH288" s="87">
        <f t="shared" si="361"/>
        <v>0.4471</v>
      </c>
      <c r="BI288" s="87">
        <f t="shared" si="361"/>
        <v>0.45150000000000001</v>
      </c>
      <c r="BJ288" s="87">
        <f t="shared" si="361"/>
        <v>0.45469999999999999</v>
      </c>
      <c r="BK288" s="87">
        <f t="shared" si="361"/>
        <v>0.45779999999999998</v>
      </c>
      <c r="BL288" s="87">
        <f t="shared" si="361"/>
        <v>0.4612</v>
      </c>
      <c r="BM288" s="87">
        <f t="shared" si="361"/>
        <v>0.4592</v>
      </c>
      <c r="BN288" s="87">
        <f t="shared" si="361"/>
        <v>0.45440000000000003</v>
      </c>
      <c r="BO288" s="87">
        <f t="shared" si="361"/>
        <v>0.45190000000000002</v>
      </c>
      <c r="BP288" s="87">
        <f t="shared" si="361"/>
        <v>0.44800000000000001</v>
      </c>
      <c r="BQ288" s="87">
        <f t="shared" si="361"/>
        <v>0.4446</v>
      </c>
      <c r="BR288" s="87">
        <f t="shared" si="361"/>
        <v>0.44159999999999999</v>
      </c>
      <c r="BS288" s="87">
        <f t="shared" si="361"/>
        <v>0.43909999999999999</v>
      </c>
      <c r="BT288" s="87">
        <f t="shared" si="361"/>
        <v>0.43690000000000001</v>
      </c>
      <c r="BU288" s="87">
        <f t="shared" si="361"/>
        <v>0.4345</v>
      </c>
      <c r="BV288" s="87">
        <f t="shared" si="361"/>
        <v>0.43380000000000002</v>
      </c>
      <c r="BW288" s="87">
        <f t="shared" si="361"/>
        <v>0.43280000000000002</v>
      </c>
      <c r="BX288" s="87">
        <f t="shared" si="361"/>
        <v>0.43109999999999998</v>
      </c>
      <c r="BY288" s="87">
        <f t="shared" si="361"/>
        <v>0.4299</v>
      </c>
      <c r="BZ288" s="87">
        <f t="shared" si="361"/>
        <v>0.4299</v>
      </c>
      <c r="CA288" s="87">
        <f t="shared" si="361"/>
        <v>0.42849999999999999</v>
      </c>
      <c r="CB288" s="87">
        <f t="shared" si="361"/>
        <v>0.42780000000000001</v>
      </c>
      <c r="CC288" s="87">
        <f t="shared" si="361"/>
        <v>0.42670000000000002</v>
      </c>
      <c r="CD288" s="87">
        <f t="shared" si="361"/>
        <v>0.42480000000000001</v>
      </c>
      <c r="CE288" s="87">
        <f t="shared" si="361"/>
        <v>0.42270000000000002</v>
      </c>
      <c r="CF288" s="87">
        <f t="shared" si="361"/>
        <v>0.42030000000000001</v>
      </c>
      <c r="CG288" s="87">
        <f>ROUND(+CG283/CG285,4)</f>
        <v>0.41799999999999998</v>
      </c>
      <c r="CH288" s="87">
        <f t="shared" ref="CH288:EO288" si="362">ROUND(+CH283/CH285,4)</f>
        <v>0.41510000000000002</v>
      </c>
      <c r="CI288" s="87">
        <f t="shared" si="362"/>
        <v>0.4118</v>
      </c>
      <c r="CJ288" s="87">
        <f t="shared" si="362"/>
        <v>0.40889999999999999</v>
      </c>
      <c r="CK288" s="87">
        <f t="shared" si="362"/>
        <v>0.40500000000000003</v>
      </c>
      <c r="CL288" s="87">
        <f t="shared" si="362"/>
        <v>0.40129999999999999</v>
      </c>
      <c r="CM288" s="87">
        <f t="shared" si="362"/>
        <v>0.39760000000000001</v>
      </c>
      <c r="CN288" s="87">
        <f t="shared" si="362"/>
        <v>0.39369999999999999</v>
      </c>
      <c r="CO288" s="87">
        <f t="shared" si="362"/>
        <v>0.38969999999999999</v>
      </c>
      <c r="CP288" s="87">
        <f t="shared" si="362"/>
        <v>0.38600000000000001</v>
      </c>
      <c r="CQ288" s="87">
        <f t="shared" si="362"/>
        <v>0.3821</v>
      </c>
      <c r="CR288" s="87">
        <f t="shared" si="362"/>
        <v>0.37840000000000001</v>
      </c>
      <c r="CS288" s="87">
        <f t="shared" si="362"/>
        <v>0.375</v>
      </c>
      <c r="CT288" s="87">
        <f t="shared" si="362"/>
        <v>0.372</v>
      </c>
      <c r="CU288" s="87">
        <f t="shared" si="362"/>
        <v>0.36930000000000002</v>
      </c>
      <c r="CV288" s="87">
        <f t="shared" si="362"/>
        <v>0.36670000000000003</v>
      </c>
      <c r="CW288" s="87">
        <f t="shared" si="362"/>
        <v>0.36420000000000002</v>
      </c>
      <c r="CX288" s="87">
        <f t="shared" si="362"/>
        <v>0.36170000000000002</v>
      </c>
      <c r="CY288" s="87">
        <f t="shared" si="362"/>
        <v>0.35920000000000002</v>
      </c>
      <c r="CZ288" s="87">
        <f t="shared" si="362"/>
        <v>0.35670000000000002</v>
      </c>
      <c r="DA288" s="87">
        <f t="shared" si="362"/>
        <v>0.3543</v>
      </c>
      <c r="DB288" s="87">
        <f t="shared" si="362"/>
        <v>0.35189999999999999</v>
      </c>
      <c r="DC288" s="87">
        <f t="shared" si="362"/>
        <v>0.34949999999999998</v>
      </c>
      <c r="DD288" s="87">
        <f t="shared" si="362"/>
        <v>0.34699999999999998</v>
      </c>
      <c r="DE288" s="87">
        <f t="shared" si="362"/>
        <v>0.34460000000000002</v>
      </c>
      <c r="DF288" s="87">
        <f t="shared" si="362"/>
        <v>0.3422</v>
      </c>
      <c r="DG288" s="87">
        <f t="shared" si="362"/>
        <v>0.3397</v>
      </c>
      <c r="DH288" s="87">
        <f t="shared" si="362"/>
        <v>0.3372</v>
      </c>
      <c r="DI288" s="87">
        <f t="shared" si="362"/>
        <v>0.3347</v>
      </c>
      <c r="DJ288" s="87">
        <f t="shared" si="362"/>
        <v>0.33229999999999998</v>
      </c>
      <c r="DK288" s="87">
        <f t="shared" si="362"/>
        <v>0.32990000000000003</v>
      </c>
      <c r="DL288" s="87">
        <f t="shared" si="362"/>
        <v>0.32750000000000001</v>
      </c>
      <c r="DM288" s="87">
        <f t="shared" si="362"/>
        <v>0.32519999999999999</v>
      </c>
      <c r="DN288" s="87">
        <f t="shared" si="362"/>
        <v>0.32290000000000002</v>
      </c>
      <c r="DO288" s="87">
        <f t="shared" si="362"/>
        <v>0.3206</v>
      </c>
      <c r="DP288" s="87">
        <f t="shared" si="362"/>
        <v>0.31830000000000003</v>
      </c>
      <c r="DQ288" s="87">
        <f t="shared" si="362"/>
        <v>0.31590000000000001</v>
      </c>
      <c r="DR288" s="87">
        <f t="shared" si="362"/>
        <v>0.31359999999999999</v>
      </c>
      <c r="DS288" s="87">
        <f t="shared" si="362"/>
        <v>0.31130000000000002</v>
      </c>
      <c r="DT288" s="87">
        <f t="shared" si="362"/>
        <v>0.30909999999999999</v>
      </c>
      <c r="DU288" s="87">
        <f t="shared" si="362"/>
        <v>0.30690000000000001</v>
      </c>
      <c r="DV288" s="87">
        <f t="shared" si="362"/>
        <v>0.30470000000000003</v>
      </c>
      <c r="DW288" s="87">
        <f t="shared" si="362"/>
        <v>0.30249999999999999</v>
      </c>
      <c r="DX288" s="87">
        <f t="shared" si="362"/>
        <v>0.30030000000000001</v>
      </c>
      <c r="DY288" s="87">
        <f t="shared" si="362"/>
        <v>0.29820000000000002</v>
      </c>
      <c r="DZ288" s="87">
        <f t="shared" si="362"/>
        <v>0.29609999999999997</v>
      </c>
      <c r="EA288" s="87">
        <f t="shared" si="362"/>
        <v>0.29399999999999998</v>
      </c>
      <c r="EB288" s="87">
        <f t="shared" si="362"/>
        <v>0.29189999999999999</v>
      </c>
      <c r="EC288" s="87">
        <f t="shared" si="362"/>
        <v>0.2898</v>
      </c>
      <c r="ED288" s="87">
        <f t="shared" si="362"/>
        <v>0.28760000000000002</v>
      </c>
      <c r="EE288" s="87">
        <f t="shared" si="362"/>
        <v>0.28560000000000002</v>
      </c>
      <c r="EF288" s="87">
        <f t="shared" si="362"/>
        <v>0.28349999999999997</v>
      </c>
      <c r="EG288" s="87">
        <f t="shared" si="362"/>
        <v>0.28139999999999998</v>
      </c>
      <c r="EH288" s="87">
        <f t="shared" si="362"/>
        <v>0.27929999999999999</v>
      </c>
      <c r="EI288" s="87">
        <f t="shared" si="362"/>
        <v>0.27739999999999998</v>
      </c>
      <c r="EJ288" s="87">
        <f t="shared" si="362"/>
        <v>0.27529999999999999</v>
      </c>
      <c r="EK288" s="87">
        <f t="shared" si="362"/>
        <v>0.27329999999999999</v>
      </c>
      <c r="EL288" s="87">
        <f t="shared" si="362"/>
        <v>0.27129999999999999</v>
      </c>
      <c r="EM288" s="87">
        <f t="shared" si="362"/>
        <v>0.26929999999999998</v>
      </c>
      <c r="EN288" s="87">
        <f t="shared" si="362"/>
        <v>0.26740000000000003</v>
      </c>
      <c r="EO288" s="87">
        <f t="shared" si="362"/>
        <v>0.26550000000000001</v>
      </c>
      <c r="EP288" s="9"/>
      <c r="EQ288" s="88">
        <f>M288</f>
        <v>0</v>
      </c>
      <c r="ER288" s="88">
        <f>Y288</f>
        <v>0.48309999999999997</v>
      </c>
      <c r="ES288" s="88">
        <f>AK288</f>
        <v>0.4703</v>
      </c>
      <c r="ET288" s="88">
        <f>AW288</f>
        <v>0.45700000000000002</v>
      </c>
      <c r="EU288" s="88">
        <f>BI288</f>
        <v>0.45150000000000001</v>
      </c>
      <c r="EV288" s="88">
        <f>BU288</f>
        <v>0.4345</v>
      </c>
      <c r="EW288" s="88">
        <f>CG288</f>
        <v>0.41799999999999998</v>
      </c>
      <c r="EX288" s="88">
        <f>CS288</f>
        <v>0.375</v>
      </c>
      <c r="EY288" s="88">
        <f>DE288</f>
        <v>0.34460000000000002</v>
      </c>
      <c r="EZ288" s="88">
        <f>DQ288</f>
        <v>0.31590000000000001</v>
      </c>
      <c r="FA288" s="88">
        <f>EC288</f>
        <v>0.2898</v>
      </c>
      <c r="FB288" s="88">
        <f>EO288</f>
        <v>0.26550000000000001</v>
      </c>
      <c r="FD288" s="128" t="s">
        <v>147</v>
      </c>
    </row>
    <row r="289" spans="1:166">
      <c r="A289" s="118" t="s">
        <v>143</v>
      </c>
      <c r="Y289" s="87">
        <f t="shared" ref="Y289:CJ289" si="363">IF(ABS((1-Y288-Y287)-Y284/Y285)&gt;0.0002,"ERR",1-Y288-Y287)</f>
        <v>1.2700000000000045E-2</v>
      </c>
      <c r="Z289" s="87">
        <f t="shared" si="363"/>
        <v>1.3700000000000045E-2</v>
      </c>
      <c r="AA289" s="87">
        <f t="shared" si="363"/>
        <v>1.5100000000000002E-2</v>
      </c>
      <c r="AB289" s="87">
        <f t="shared" si="363"/>
        <v>1.6600000000000059E-2</v>
      </c>
      <c r="AC289" s="87">
        <f t="shared" si="363"/>
        <v>1.8100000000000005E-2</v>
      </c>
      <c r="AD289" s="87">
        <f t="shared" si="363"/>
        <v>1.8299999999999983E-2</v>
      </c>
      <c r="AE289" s="87">
        <f t="shared" si="363"/>
        <v>1.7999999999999905E-2</v>
      </c>
      <c r="AF289" s="87">
        <f t="shared" si="363"/>
        <v>1.8100000000000005E-2</v>
      </c>
      <c r="AG289" s="87">
        <f t="shared" si="363"/>
        <v>2.2199999999999998E-2</v>
      </c>
      <c r="AH289" s="87">
        <f t="shared" si="363"/>
        <v>2.4800000000000044E-2</v>
      </c>
      <c r="AI289" s="87">
        <f t="shared" si="363"/>
        <v>2.4599999999999955E-2</v>
      </c>
      <c r="AJ289" s="87">
        <f t="shared" si="363"/>
        <v>2.4299999999999877E-2</v>
      </c>
      <c r="AK289" s="87">
        <f t="shared" si="363"/>
        <v>2.53000000000001E-2</v>
      </c>
      <c r="AL289" s="87">
        <f t="shared" si="363"/>
        <v>2.6599999999999957E-2</v>
      </c>
      <c r="AM289" s="87">
        <f t="shared" si="363"/>
        <v>2.8400000000000092E-2</v>
      </c>
      <c r="AN289" s="87">
        <f t="shared" si="363"/>
        <v>3.0599999999999961E-2</v>
      </c>
      <c r="AO289" s="87">
        <f t="shared" si="363"/>
        <v>3.2599999999999962E-2</v>
      </c>
      <c r="AP289" s="87">
        <f t="shared" si="363"/>
        <v>3.5399999999999987E-2</v>
      </c>
      <c r="AQ289" s="87">
        <f t="shared" si="363"/>
        <v>3.8200000000000012E-2</v>
      </c>
      <c r="AR289" s="87">
        <f t="shared" si="363"/>
        <v>4.0299999999999947E-2</v>
      </c>
      <c r="AS289" s="87">
        <f t="shared" si="363"/>
        <v>3.8599999999999968E-2</v>
      </c>
      <c r="AT289" s="87">
        <f t="shared" si="363"/>
        <v>3.8999999999999924E-2</v>
      </c>
      <c r="AU289" s="87">
        <f t="shared" si="363"/>
        <v>4.2799999999999949E-2</v>
      </c>
      <c r="AV289" s="87">
        <f t="shared" si="363"/>
        <v>4.539999999999994E-2</v>
      </c>
      <c r="AW289" s="87">
        <f t="shared" si="363"/>
        <v>5.1799999999999902E-2</v>
      </c>
      <c r="AX289" s="87">
        <f t="shared" si="363"/>
        <v>5.8599999999999985E-2</v>
      </c>
      <c r="AY289" s="87">
        <f t="shared" si="363"/>
        <v>6.5000000000000002E-2</v>
      </c>
      <c r="AZ289" s="87">
        <f t="shared" si="363"/>
        <v>7.1400000000000019E-2</v>
      </c>
      <c r="BA289" s="87">
        <f t="shared" si="363"/>
        <v>7.400000000000001E-2</v>
      </c>
      <c r="BB289" s="87">
        <f t="shared" si="363"/>
        <v>7.3999999999999955E-2</v>
      </c>
      <c r="BC289" s="87">
        <f t="shared" si="363"/>
        <v>7.44999999999999E-2</v>
      </c>
      <c r="BD289" s="87">
        <f t="shared" si="363"/>
        <v>7.240000000000002E-2</v>
      </c>
      <c r="BE289" s="87">
        <f t="shared" si="363"/>
        <v>7.0100000000000051E-2</v>
      </c>
      <c r="BF289" s="87">
        <f t="shared" si="363"/>
        <v>6.8299999999999972E-2</v>
      </c>
      <c r="BG289" s="87">
        <f t="shared" si="363"/>
        <v>6.629999999999997E-2</v>
      </c>
      <c r="BH289" s="87">
        <f t="shared" si="363"/>
        <v>6.5499999999999947E-2</v>
      </c>
      <c r="BI289" s="87">
        <f t="shared" si="363"/>
        <v>6.1599999999999988E-2</v>
      </c>
      <c r="BJ289" s="87">
        <f t="shared" si="363"/>
        <v>0.06</v>
      </c>
      <c r="BK289" s="87">
        <f t="shared" si="363"/>
        <v>5.8300000000000018E-2</v>
      </c>
      <c r="BL289" s="87">
        <f t="shared" si="363"/>
        <v>5.5799999999999961E-2</v>
      </c>
      <c r="BM289" s="87">
        <f t="shared" si="363"/>
        <v>5.6699999999999973E-2</v>
      </c>
      <c r="BN289" s="87">
        <f t="shared" si="363"/>
        <v>5.7299999999999962E-2</v>
      </c>
      <c r="BO289" s="87">
        <f t="shared" si="363"/>
        <v>5.3700000000000025E-2</v>
      </c>
      <c r="BP289" s="87">
        <f t="shared" si="363"/>
        <v>5.2800000000000069E-2</v>
      </c>
      <c r="BQ289" s="87">
        <f t="shared" si="363"/>
        <v>5.2000000000000046E-2</v>
      </c>
      <c r="BR289" s="87">
        <f t="shared" si="363"/>
        <v>5.04E-2</v>
      </c>
      <c r="BS289" s="87">
        <f t="shared" si="363"/>
        <v>4.8099999999999921E-2</v>
      </c>
      <c r="BT289" s="87">
        <f t="shared" si="363"/>
        <v>4.5799999999999952E-2</v>
      </c>
      <c r="BU289" s="87">
        <f t="shared" si="363"/>
        <v>4.3499999999999983E-2</v>
      </c>
      <c r="BV289" s="87">
        <f t="shared" si="363"/>
        <v>3.7900000000000045E-2</v>
      </c>
      <c r="BW289" s="87">
        <f t="shared" si="363"/>
        <v>3.3199999999999896E-2</v>
      </c>
      <c r="BX289" s="87">
        <f t="shared" si="363"/>
        <v>3.1100000000000017E-2</v>
      </c>
      <c r="BY289" s="87">
        <f t="shared" si="363"/>
        <v>2.860000000000007E-2</v>
      </c>
      <c r="BZ289" s="87">
        <f t="shared" si="363"/>
        <v>2.8300000000000103E-2</v>
      </c>
      <c r="CA289" s="87">
        <f t="shared" si="363"/>
        <v>3.1299999999999994E-2</v>
      </c>
      <c r="CB289" s="87">
        <f t="shared" si="363"/>
        <v>3.2200000000000006E-2</v>
      </c>
      <c r="CC289" s="87">
        <f t="shared" si="363"/>
        <v>3.3499999999999974E-2</v>
      </c>
      <c r="CD289" s="87">
        <f t="shared" si="363"/>
        <v>3.5999999999999921E-2</v>
      </c>
      <c r="CE289" s="87">
        <f t="shared" si="363"/>
        <v>3.9099999999999913E-2</v>
      </c>
      <c r="CF289" s="87">
        <f t="shared" si="363"/>
        <v>4.2499999999999982E-2</v>
      </c>
      <c r="CG289" s="87">
        <f t="shared" si="363"/>
        <v>4.5900000000000052E-2</v>
      </c>
      <c r="CH289" s="87">
        <f t="shared" si="363"/>
        <v>5.0300000000000011E-2</v>
      </c>
      <c r="CI289" s="87">
        <f t="shared" si="363"/>
        <v>5.5100000000000038E-2</v>
      </c>
      <c r="CJ289" s="87">
        <f t="shared" si="363"/>
        <v>5.8400000000000007E-2</v>
      </c>
      <c r="CK289" s="87">
        <f t="shared" ref="CK289:EO289" si="364">IF(ABS((1-CK288-CK287)-CK284/CK285)&gt;0.0002,"ERR",1-CK288-CK287)</f>
        <v>6.2999999999999945E-2</v>
      </c>
      <c r="CL289" s="87">
        <f t="shared" si="364"/>
        <v>6.800000000000006E-2</v>
      </c>
      <c r="CM289" s="87">
        <f t="shared" si="364"/>
        <v>7.2800000000000087E-2</v>
      </c>
      <c r="CN289" s="87">
        <f t="shared" si="364"/>
        <v>7.8000000000000069E-2</v>
      </c>
      <c r="CO289" s="87">
        <f t="shared" si="364"/>
        <v>8.3700000000000108E-2</v>
      </c>
      <c r="CP289" s="87">
        <f t="shared" si="364"/>
        <v>8.9299999999999935E-2</v>
      </c>
      <c r="CQ289" s="87">
        <f t="shared" si="364"/>
        <v>9.5300000000000051E-2</v>
      </c>
      <c r="CR289" s="87">
        <f t="shared" si="364"/>
        <v>0.10109999999999997</v>
      </c>
      <c r="CS289" s="87">
        <f t="shared" si="364"/>
        <v>0.10609999999999997</v>
      </c>
      <c r="CT289" s="87">
        <f t="shared" si="364"/>
        <v>0.11019999999999996</v>
      </c>
      <c r="CU289" s="87">
        <f t="shared" si="364"/>
        <v>0.11380000000000001</v>
      </c>
      <c r="CV289" s="87">
        <f t="shared" si="364"/>
        <v>0.11709999999999998</v>
      </c>
      <c r="CW289" s="87">
        <f t="shared" si="364"/>
        <v>0.12009999999999987</v>
      </c>
      <c r="CX289" s="87">
        <f t="shared" si="364"/>
        <v>0.12309999999999999</v>
      </c>
      <c r="CY289" s="87">
        <f t="shared" si="364"/>
        <v>0.12580000000000002</v>
      </c>
      <c r="CZ289" s="87">
        <f t="shared" si="364"/>
        <v>0.12880000000000003</v>
      </c>
      <c r="DA289" s="87">
        <f t="shared" si="364"/>
        <v>0.13169999999999993</v>
      </c>
      <c r="DB289" s="87">
        <f t="shared" si="364"/>
        <v>0.13480000000000003</v>
      </c>
      <c r="DC289" s="87">
        <f t="shared" si="364"/>
        <v>0.13770000000000004</v>
      </c>
      <c r="DD289" s="87">
        <f t="shared" si="364"/>
        <v>0.14090000000000003</v>
      </c>
      <c r="DE289" s="87">
        <f t="shared" si="364"/>
        <v>0.14400000000000002</v>
      </c>
      <c r="DF289" s="87">
        <f t="shared" si="364"/>
        <v>0.1470999999999999</v>
      </c>
      <c r="DG289" s="87">
        <f t="shared" si="364"/>
        <v>0.15049999999999997</v>
      </c>
      <c r="DH289" s="87">
        <f t="shared" si="364"/>
        <v>0.15380000000000005</v>
      </c>
      <c r="DI289" s="87">
        <f t="shared" si="364"/>
        <v>0.15710000000000002</v>
      </c>
      <c r="DJ289" s="87">
        <f t="shared" si="364"/>
        <v>0.16020000000000001</v>
      </c>
      <c r="DK289" s="87">
        <f t="shared" si="364"/>
        <v>0.1631999999999999</v>
      </c>
      <c r="DL289" s="87">
        <f t="shared" si="364"/>
        <v>0.16620000000000001</v>
      </c>
      <c r="DM289" s="87">
        <f t="shared" si="364"/>
        <v>0.16900000000000004</v>
      </c>
      <c r="DN289" s="87">
        <f t="shared" si="364"/>
        <v>0.17180000000000006</v>
      </c>
      <c r="DO289" s="87">
        <f t="shared" si="364"/>
        <v>0.17479999999999996</v>
      </c>
      <c r="DP289" s="87">
        <f t="shared" si="364"/>
        <v>0.17769999999999997</v>
      </c>
      <c r="DQ289" s="87">
        <f t="shared" si="364"/>
        <v>0.18089999999999995</v>
      </c>
      <c r="DR289" s="87">
        <f t="shared" si="364"/>
        <v>0.18400000000000005</v>
      </c>
      <c r="DS289" s="87">
        <f t="shared" si="364"/>
        <v>0.18689999999999996</v>
      </c>
      <c r="DT289" s="87">
        <f t="shared" si="364"/>
        <v>0.18970000000000009</v>
      </c>
      <c r="DU289" s="87">
        <f t="shared" si="364"/>
        <v>0.1925</v>
      </c>
      <c r="DV289" s="87">
        <f t="shared" si="364"/>
        <v>0.19520000000000004</v>
      </c>
      <c r="DW289" s="87">
        <f t="shared" si="364"/>
        <v>0.19790000000000002</v>
      </c>
      <c r="DX289" s="87">
        <f t="shared" si="364"/>
        <v>0.2006</v>
      </c>
      <c r="DY289" s="87">
        <f t="shared" si="364"/>
        <v>0.20319999999999999</v>
      </c>
      <c r="DZ289" s="87">
        <f t="shared" si="364"/>
        <v>0.20579999999999998</v>
      </c>
      <c r="EA289" s="87">
        <f t="shared" si="364"/>
        <v>0.20839999999999997</v>
      </c>
      <c r="EB289" s="87">
        <f t="shared" si="364"/>
        <v>0.21109999999999995</v>
      </c>
      <c r="EC289" s="87">
        <f t="shared" si="364"/>
        <v>0.21379999999999993</v>
      </c>
      <c r="ED289" s="87">
        <f t="shared" si="364"/>
        <v>0.2165999999999999</v>
      </c>
      <c r="EE289" s="87">
        <f t="shared" si="364"/>
        <v>0.21919999999999995</v>
      </c>
      <c r="EF289" s="87">
        <f t="shared" si="364"/>
        <v>0.22190000000000004</v>
      </c>
      <c r="EG289" s="87">
        <f t="shared" si="364"/>
        <v>0.22450000000000003</v>
      </c>
      <c r="EH289" s="87">
        <f t="shared" si="364"/>
        <v>0.22710000000000002</v>
      </c>
      <c r="EI289" s="87">
        <f t="shared" si="364"/>
        <v>0.22960000000000003</v>
      </c>
      <c r="EJ289" s="87">
        <f t="shared" si="364"/>
        <v>0.23220000000000002</v>
      </c>
      <c r="EK289" s="87">
        <f t="shared" si="364"/>
        <v>0.23460000000000003</v>
      </c>
      <c r="EL289" s="87">
        <f t="shared" si="364"/>
        <v>0.23710000000000003</v>
      </c>
      <c r="EM289" s="87">
        <f t="shared" si="364"/>
        <v>0.2394</v>
      </c>
      <c r="EN289" s="87">
        <f t="shared" si="364"/>
        <v>0.24169999999999991</v>
      </c>
      <c r="EO289" s="87">
        <f t="shared" si="364"/>
        <v>0.24399999999999994</v>
      </c>
      <c r="EP289" s="9"/>
      <c r="EQ289" s="88">
        <f>M289</f>
        <v>0</v>
      </c>
      <c r="ER289" s="88">
        <f>Y289</f>
        <v>1.2700000000000045E-2</v>
      </c>
      <c r="ES289" s="88">
        <f>AK289</f>
        <v>2.53000000000001E-2</v>
      </c>
      <c r="ET289" s="88">
        <f>AW289</f>
        <v>5.1799999999999902E-2</v>
      </c>
      <c r="EU289" s="88">
        <f>BI289</f>
        <v>6.1599999999999988E-2</v>
      </c>
      <c r="EV289" s="88">
        <f>BU289</f>
        <v>4.3499999999999983E-2</v>
      </c>
      <c r="EW289" s="88">
        <f>CG289</f>
        <v>4.5900000000000052E-2</v>
      </c>
      <c r="EX289" s="88">
        <f>CS289</f>
        <v>0.10609999999999997</v>
      </c>
      <c r="EY289" s="88">
        <f>DE289</f>
        <v>0.14400000000000002</v>
      </c>
      <c r="EZ289" s="88">
        <f>DQ289</f>
        <v>0.18089999999999995</v>
      </c>
      <c r="FA289" s="88">
        <f>EC289</f>
        <v>0.21379999999999993</v>
      </c>
      <c r="FB289" s="88">
        <f>EO289</f>
        <v>0.24399999999999994</v>
      </c>
      <c r="FE289" s="129"/>
      <c r="FF289" s="130" t="s">
        <v>148</v>
      </c>
      <c r="FG289" s="131" t="s">
        <v>149</v>
      </c>
    </row>
    <row r="290" spans="1:166">
      <c r="A290" s="119" t="s">
        <v>139</v>
      </c>
      <c r="Y290" s="121">
        <f t="shared" ref="Y290:BD290" si="365">SUM(Y287:Y289)</f>
        <v>1</v>
      </c>
      <c r="Z290" s="121">
        <f t="shared" si="365"/>
        <v>1</v>
      </c>
      <c r="AA290" s="121">
        <f t="shared" si="365"/>
        <v>1</v>
      </c>
      <c r="AB290" s="121">
        <f t="shared" si="365"/>
        <v>1</v>
      </c>
      <c r="AC290" s="121">
        <f t="shared" si="365"/>
        <v>1</v>
      </c>
      <c r="AD290" s="121">
        <f t="shared" si="365"/>
        <v>1</v>
      </c>
      <c r="AE290" s="121">
        <f t="shared" si="365"/>
        <v>0.99999999999999989</v>
      </c>
      <c r="AF290" s="121">
        <f t="shared" si="365"/>
        <v>1</v>
      </c>
      <c r="AG290" s="121">
        <f t="shared" si="365"/>
        <v>1</v>
      </c>
      <c r="AH290" s="121">
        <f t="shared" si="365"/>
        <v>1</v>
      </c>
      <c r="AI290" s="121">
        <f t="shared" si="365"/>
        <v>1</v>
      </c>
      <c r="AJ290" s="121">
        <f t="shared" si="365"/>
        <v>0.99999999999999989</v>
      </c>
      <c r="AK290" s="121">
        <f t="shared" si="365"/>
        <v>1</v>
      </c>
      <c r="AL290" s="121">
        <f t="shared" si="365"/>
        <v>1</v>
      </c>
      <c r="AM290" s="121">
        <f t="shared" si="365"/>
        <v>1</v>
      </c>
      <c r="AN290" s="121">
        <f t="shared" si="365"/>
        <v>1</v>
      </c>
      <c r="AO290" s="121">
        <f t="shared" si="365"/>
        <v>1</v>
      </c>
      <c r="AP290" s="121">
        <f t="shared" si="365"/>
        <v>1</v>
      </c>
      <c r="AQ290" s="121">
        <f t="shared" si="365"/>
        <v>1</v>
      </c>
      <c r="AR290" s="121">
        <f t="shared" si="365"/>
        <v>1</v>
      </c>
      <c r="AS290" s="121">
        <f t="shared" si="365"/>
        <v>1</v>
      </c>
      <c r="AT290" s="121">
        <f t="shared" si="365"/>
        <v>1</v>
      </c>
      <c r="AU290" s="121">
        <f t="shared" si="365"/>
        <v>1</v>
      </c>
      <c r="AV290" s="121">
        <f t="shared" si="365"/>
        <v>1</v>
      </c>
      <c r="AW290" s="121">
        <f t="shared" si="365"/>
        <v>1</v>
      </c>
      <c r="AX290" s="121">
        <f t="shared" si="365"/>
        <v>1</v>
      </c>
      <c r="AY290" s="121">
        <f t="shared" si="365"/>
        <v>1</v>
      </c>
      <c r="AZ290" s="121">
        <f t="shared" si="365"/>
        <v>1</v>
      </c>
      <c r="BA290" s="121">
        <f t="shared" si="365"/>
        <v>1</v>
      </c>
      <c r="BB290" s="121">
        <f t="shared" si="365"/>
        <v>1</v>
      </c>
      <c r="BC290" s="121">
        <f t="shared" si="365"/>
        <v>0.99999999999999989</v>
      </c>
      <c r="BD290" s="121">
        <f t="shared" si="365"/>
        <v>1</v>
      </c>
      <c r="BE290" s="121">
        <f t="shared" ref="BE290:DP290" si="366">SUM(BE287:BE289)</f>
        <v>1</v>
      </c>
      <c r="BF290" s="121">
        <f t="shared" si="366"/>
        <v>1</v>
      </c>
      <c r="BG290" s="121">
        <f t="shared" si="366"/>
        <v>1</v>
      </c>
      <c r="BH290" s="121">
        <f t="shared" si="366"/>
        <v>1</v>
      </c>
      <c r="BI290" s="121">
        <f t="shared" si="366"/>
        <v>1</v>
      </c>
      <c r="BJ290" s="121">
        <f t="shared" si="366"/>
        <v>1</v>
      </c>
      <c r="BK290" s="121">
        <f t="shared" si="366"/>
        <v>1</v>
      </c>
      <c r="BL290" s="121">
        <f t="shared" si="366"/>
        <v>0.99999999999999989</v>
      </c>
      <c r="BM290" s="121">
        <f t="shared" si="366"/>
        <v>1</v>
      </c>
      <c r="BN290" s="121">
        <f t="shared" si="366"/>
        <v>1</v>
      </c>
      <c r="BO290" s="121">
        <f t="shared" si="366"/>
        <v>1</v>
      </c>
      <c r="BP290" s="121">
        <f t="shared" si="366"/>
        <v>1</v>
      </c>
      <c r="BQ290" s="121">
        <f t="shared" si="366"/>
        <v>1</v>
      </c>
      <c r="BR290" s="121">
        <f t="shared" si="366"/>
        <v>1</v>
      </c>
      <c r="BS290" s="121">
        <f t="shared" si="366"/>
        <v>0.99999999999999989</v>
      </c>
      <c r="BT290" s="121">
        <f t="shared" si="366"/>
        <v>0.99999999999999989</v>
      </c>
      <c r="BU290" s="121">
        <f t="shared" si="366"/>
        <v>1</v>
      </c>
      <c r="BV290" s="121">
        <f t="shared" si="366"/>
        <v>1</v>
      </c>
      <c r="BW290" s="121">
        <f t="shared" si="366"/>
        <v>1</v>
      </c>
      <c r="BX290" s="121">
        <f t="shared" si="366"/>
        <v>0.99999999999999989</v>
      </c>
      <c r="BY290" s="121">
        <f t="shared" si="366"/>
        <v>1</v>
      </c>
      <c r="BZ290" s="121">
        <f t="shared" si="366"/>
        <v>1</v>
      </c>
      <c r="CA290" s="121">
        <f t="shared" si="366"/>
        <v>1</v>
      </c>
      <c r="CB290" s="121">
        <f t="shared" si="366"/>
        <v>1</v>
      </c>
      <c r="CC290" s="121">
        <f t="shared" si="366"/>
        <v>0.99999999999999989</v>
      </c>
      <c r="CD290" s="121">
        <f t="shared" si="366"/>
        <v>0.99999999999999989</v>
      </c>
      <c r="CE290" s="121">
        <f t="shared" si="366"/>
        <v>1</v>
      </c>
      <c r="CF290" s="121">
        <f t="shared" si="366"/>
        <v>1</v>
      </c>
      <c r="CG290" s="121">
        <f t="shared" si="366"/>
        <v>1</v>
      </c>
      <c r="CH290" s="121">
        <f t="shared" si="366"/>
        <v>1</v>
      </c>
      <c r="CI290" s="121">
        <f t="shared" si="366"/>
        <v>1</v>
      </c>
      <c r="CJ290" s="121">
        <f t="shared" si="366"/>
        <v>1</v>
      </c>
      <c r="CK290" s="121">
        <f t="shared" si="366"/>
        <v>1</v>
      </c>
      <c r="CL290" s="121">
        <f t="shared" si="366"/>
        <v>1</v>
      </c>
      <c r="CM290" s="121">
        <f t="shared" si="366"/>
        <v>1</v>
      </c>
      <c r="CN290" s="121">
        <f t="shared" si="366"/>
        <v>1</v>
      </c>
      <c r="CO290" s="121">
        <f t="shared" si="366"/>
        <v>1</v>
      </c>
      <c r="CP290" s="121">
        <f t="shared" si="366"/>
        <v>1</v>
      </c>
      <c r="CQ290" s="121">
        <f t="shared" si="366"/>
        <v>1</v>
      </c>
      <c r="CR290" s="121">
        <f t="shared" si="366"/>
        <v>1</v>
      </c>
      <c r="CS290" s="121">
        <f t="shared" si="366"/>
        <v>1</v>
      </c>
      <c r="CT290" s="121">
        <f t="shared" si="366"/>
        <v>1</v>
      </c>
      <c r="CU290" s="121">
        <f t="shared" si="366"/>
        <v>1</v>
      </c>
      <c r="CV290" s="121">
        <f t="shared" si="366"/>
        <v>1</v>
      </c>
      <c r="CW290" s="121">
        <f t="shared" si="366"/>
        <v>1</v>
      </c>
      <c r="CX290" s="121">
        <f t="shared" si="366"/>
        <v>1</v>
      </c>
      <c r="CY290" s="121">
        <f t="shared" si="366"/>
        <v>1</v>
      </c>
      <c r="CZ290" s="121">
        <f t="shared" si="366"/>
        <v>1</v>
      </c>
      <c r="DA290" s="121">
        <f t="shared" si="366"/>
        <v>1</v>
      </c>
      <c r="DB290" s="121">
        <f t="shared" si="366"/>
        <v>1</v>
      </c>
      <c r="DC290" s="121">
        <f t="shared" si="366"/>
        <v>1</v>
      </c>
      <c r="DD290" s="121">
        <f t="shared" si="366"/>
        <v>1</v>
      </c>
      <c r="DE290" s="121">
        <f t="shared" si="366"/>
        <v>1</v>
      </c>
      <c r="DF290" s="121">
        <f t="shared" si="366"/>
        <v>0.99999999999999989</v>
      </c>
      <c r="DG290" s="121">
        <f t="shared" si="366"/>
        <v>1</v>
      </c>
      <c r="DH290" s="121">
        <f t="shared" si="366"/>
        <v>1</v>
      </c>
      <c r="DI290" s="121">
        <f t="shared" si="366"/>
        <v>1</v>
      </c>
      <c r="DJ290" s="121">
        <f t="shared" si="366"/>
        <v>0.99999999999999989</v>
      </c>
      <c r="DK290" s="121">
        <f t="shared" si="366"/>
        <v>0.99999999999999989</v>
      </c>
      <c r="DL290" s="121">
        <f t="shared" si="366"/>
        <v>1</v>
      </c>
      <c r="DM290" s="121">
        <f t="shared" si="366"/>
        <v>1</v>
      </c>
      <c r="DN290" s="121">
        <f t="shared" si="366"/>
        <v>1</v>
      </c>
      <c r="DO290" s="121">
        <f t="shared" si="366"/>
        <v>1</v>
      </c>
      <c r="DP290" s="121">
        <f t="shared" si="366"/>
        <v>1</v>
      </c>
      <c r="DQ290" s="121">
        <f t="shared" ref="DQ290:EO290" si="367">SUM(DQ287:DQ289)</f>
        <v>0.99999999999999989</v>
      </c>
      <c r="DR290" s="121">
        <f t="shared" si="367"/>
        <v>1</v>
      </c>
      <c r="DS290" s="121">
        <f t="shared" si="367"/>
        <v>1</v>
      </c>
      <c r="DT290" s="121">
        <f t="shared" si="367"/>
        <v>1</v>
      </c>
      <c r="DU290" s="121">
        <f t="shared" si="367"/>
        <v>1</v>
      </c>
      <c r="DV290" s="121">
        <f t="shared" si="367"/>
        <v>1</v>
      </c>
      <c r="DW290" s="121">
        <f t="shared" si="367"/>
        <v>1</v>
      </c>
      <c r="DX290" s="121">
        <f t="shared" si="367"/>
        <v>1</v>
      </c>
      <c r="DY290" s="121">
        <f t="shared" si="367"/>
        <v>1</v>
      </c>
      <c r="DZ290" s="121">
        <f t="shared" si="367"/>
        <v>1</v>
      </c>
      <c r="EA290" s="121">
        <f t="shared" si="367"/>
        <v>1</v>
      </c>
      <c r="EB290" s="121">
        <f t="shared" si="367"/>
        <v>0.99999999999999989</v>
      </c>
      <c r="EC290" s="121">
        <f t="shared" si="367"/>
        <v>1</v>
      </c>
      <c r="ED290" s="121">
        <f t="shared" si="367"/>
        <v>1</v>
      </c>
      <c r="EE290" s="121">
        <f t="shared" si="367"/>
        <v>0.99999999999999989</v>
      </c>
      <c r="EF290" s="121">
        <f t="shared" si="367"/>
        <v>1</v>
      </c>
      <c r="EG290" s="121">
        <f t="shared" si="367"/>
        <v>1</v>
      </c>
      <c r="EH290" s="121">
        <f t="shared" si="367"/>
        <v>1</v>
      </c>
      <c r="EI290" s="121">
        <f t="shared" si="367"/>
        <v>1</v>
      </c>
      <c r="EJ290" s="121">
        <f t="shared" si="367"/>
        <v>1</v>
      </c>
      <c r="EK290" s="121">
        <f t="shared" si="367"/>
        <v>1</v>
      </c>
      <c r="EL290" s="121">
        <f t="shared" si="367"/>
        <v>1</v>
      </c>
      <c r="EM290" s="121">
        <f t="shared" si="367"/>
        <v>1</v>
      </c>
      <c r="EN290" s="121">
        <f t="shared" si="367"/>
        <v>0.99999999999999989</v>
      </c>
      <c r="EO290" s="121">
        <f t="shared" si="367"/>
        <v>1</v>
      </c>
      <c r="EP290" s="9"/>
      <c r="EQ290" s="122">
        <f>M290</f>
        <v>0</v>
      </c>
      <c r="ER290" s="122">
        <f>Y290</f>
        <v>1</v>
      </c>
      <c r="ES290" s="122">
        <f>AK290</f>
        <v>1</v>
      </c>
      <c r="ET290" s="122">
        <f>AW290</f>
        <v>1</v>
      </c>
      <c r="EU290" s="122">
        <f>BI290</f>
        <v>1</v>
      </c>
      <c r="EV290" s="122">
        <f>BU290</f>
        <v>1</v>
      </c>
      <c r="EW290" s="122">
        <f>CG290</f>
        <v>1</v>
      </c>
      <c r="EX290" s="122">
        <f>CS290</f>
        <v>1</v>
      </c>
      <c r="EY290" s="122">
        <f>DE290</f>
        <v>1</v>
      </c>
      <c r="EZ290" s="122">
        <f>DQ290</f>
        <v>0.99999999999999989</v>
      </c>
      <c r="FA290" s="122">
        <f>EC290</f>
        <v>1</v>
      </c>
      <c r="FB290" s="122">
        <f>EO290</f>
        <v>1</v>
      </c>
      <c r="FE290"/>
      <c r="FF290" s="130" t="s">
        <v>150</v>
      </c>
      <c r="FG290" s="131" t="s">
        <v>151</v>
      </c>
    </row>
    <row r="291" spans="1:166" ht="13.5" thickBot="1">
      <c r="A291" s="126" t="s">
        <v>144</v>
      </c>
      <c r="Y291" s="127">
        <f>+Y288+Y289</f>
        <v>0.49580000000000002</v>
      </c>
      <c r="Z291" s="127">
        <f t="shared" ref="Z291:CK291" si="368">+Z288+Z289</f>
        <v>0.49630000000000002</v>
      </c>
      <c r="AA291" s="127">
        <f t="shared" si="368"/>
        <v>0.49690000000000001</v>
      </c>
      <c r="AB291" s="127">
        <f t="shared" si="368"/>
        <v>0.49750000000000005</v>
      </c>
      <c r="AC291" s="127">
        <f t="shared" si="368"/>
        <v>0.498</v>
      </c>
      <c r="AD291" s="127">
        <f t="shared" si="368"/>
        <v>0.49790000000000001</v>
      </c>
      <c r="AE291" s="127">
        <f t="shared" si="368"/>
        <v>0.4973999999999999</v>
      </c>
      <c r="AF291" s="127">
        <f t="shared" si="368"/>
        <v>0.49709999999999999</v>
      </c>
      <c r="AG291" s="127">
        <f t="shared" si="368"/>
        <v>0.4955</v>
      </c>
      <c r="AH291" s="127">
        <f t="shared" si="368"/>
        <v>0.49700000000000005</v>
      </c>
      <c r="AI291" s="127">
        <f t="shared" si="368"/>
        <v>0.49619999999999997</v>
      </c>
      <c r="AJ291" s="127">
        <f t="shared" si="368"/>
        <v>0.4953999999999999</v>
      </c>
      <c r="AK291" s="127">
        <f t="shared" si="368"/>
        <v>0.4956000000000001</v>
      </c>
      <c r="AL291" s="127">
        <f t="shared" si="368"/>
        <v>0.49589999999999995</v>
      </c>
      <c r="AM291" s="127">
        <f t="shared" si="368"/>
        <v>0.49680000000000007</v>
      </c>
      <c r="AN291" s="127">
        <f t="shared" si="368"/>
        <v>0.49839999999999995</v>
      </c>
      <c r="AO291" s="127">
        <f t="shared" si="368"/>
        <v>0.49999999999999994</v>
      </c>
      <c r="AP291" s="127">
        <f t="shared" si="368"/>
        <v>0.50190000000000001</v>
      </c>
      <c r="AQ291" s="127">
        <f t="shared" si="368"/>
        <v>0.50380000000000003</v>
      </c>
      <c r="AR291" s="127">
        <f t="shared" si="368"/>
        <v>0.50539999999999996</v>
      </c>
      <c r="AS291" s="127">
        <f t="shared" si="368"/>
        <v>0.50829999999999997</v>
      </c>
      <c r="AT291" s="127">
        <f t="shared" si="368"/>
        <v>0.50829999999999997</v>
      </c>
      <c r="AU291" s="127">
        <f t="shared" si="368"/>
        <v>0.51</v>
      </c>
      <c r="AV291" s="127">
        <f t="shared" si="368"/>
        <v>0.50869999999999993</v>
      </c>
      <c r="AW291" s="127">
        <f t="shared" si="368"/>
        <v>0.50879999999999992</v>
      </c>
      <c r="AX291" s="127">
        <f t="shared" si="368"/>
        <v>0.50929999999999997</v>
      </c>
      <c r="AY291" s="127">
        <f t="shared" si="368"/>
        <v>0.50940000000000007</v>
      </c>
      <c r="AZ291" s="127">
        <f t="shared" si="368"/>
        <v>0.5092000000000001</v>
      </c>
      <c r="BA291" s="127">
        <f t="shared" si="368"/>
        <v>0.51140000000000008</v>
      </c>
      <c r="BB291" s="127">
        <f t="shared" si="368"/>
        <v>0.51229999999999998</v>
      </c>
      <c r="BC291" s="127">
        <f t="shared" si="368"/>
        <v>0.51329999999999987</v>
      </c>
      <c r="BD291" s="127">
        <f t="shared" si="368"/>
        <v>0.51300000000000001</v>
      </c>
      <c r="BE291" s="127">
        <f t="shared" si="368"/>
        <v>0.5121</v>
      </c>
      <c r="BF291" s="127">
        <f t="shared" si="368"/>
        <v>0.51149999999999995</v>
      </c>
      <c r="BG291" s="127">
        <f t="shared" si="368"/>
        <v>0.51079999999999992</v>
      </c>
      <c r="BH291" s="127">
        <f t="shared" si="368"/>
        <v>0.51259999999999994</v>
      </c>
      <c r="BI291" s="127">
        <f t="shared" si="368"/>
        <v>0.5131</v>
      </c>
      <c r="BJ291" s="127">
        <f t="shared" si="368"/>
        <v>0.51469999999999994</v>
      </c>
      <c r="BK291" s="127">
        <f t="shared" si="368"/>
        <v>0.5161</v>
      </c>
      <c r="BL291" s="127">
        <f t="shared" si="368"/>
        <v>0.5169999999999999</v>
      </c>
      <c r="BM291" s="127">
        <f t="shared" si="368"/>
        <v>0.51590000000000003</v>
      </c>
      <c r="BN291" s="127">
        <f t="shared" si="368"/>
        <v>0.51170000000000004</v>
      </c>
      <c r="BO291" s="127">
        <f t="shared" si="368"/>
        <v>0.50560000000000005</v>
      </c>
      <c r="BP291" s="127">
        <f t="shared" si="368"/>
        <v>0.50080000000000013</v>
      </c>
      <c r="BQ291" s="127">
        <f t="shared" si="368"/>
        <v>0.49660000000000004</v>
      </c>
      <c r="BR291" s="127">
        <f t="shared" si="368"/>
        <v>0.49199999999999999</v>
      </c>
      <c r="BS291" s="127">
        <f t="shared" si="368"/>
        <v>0.48719999999999991</v>
      </c>
      <c r="BT291" s="127">
        <f t="shared" si="368"/>
        <v>0.48269999999999996</v>
      </c>
      <c r="BU291" s="127">
        <f t="shared" si="368"/>
        <v>0.47799999999999998</v>
      </c>
      <c r="BV291" s="127">
        <f t="shared" si="368"/>
        <v>0.47170000000000006</v>
      </c>
      <c r="BW291" s="127">
        <f t="shared" si="368"/>
        <v>0.46599999999999991</v>
      </c>
      <c r="BX291" s="127">
        <f t="shared" si="368"/>
        <v>0.4622</v>
      </c>
      <c r="BY291" s="127">
        <f t="shared" si="368"/>
        <v>0.45850000000000007</v>
      </c>
      <c r="BZ291" s="127">
        <f t="shared" si="368"/>
        <v>0.45820000000000011</v>
      </c>
      <c r="CA291" s="127">
        <f t="shared" si="368"/>
        <v>0.45979999999999999</v>
      </c>
      <c r="CB291" s="127">
        <f t="shared" si="368"/>
        <v>0.46</v>
      </c>
      <c r="CC291" s="127">
        <f t="shared" si="368"/>
        <v>0.4602</v>
      </c>
      <c r="CD291" s="127">
        <f t="shared" si="368"/>
        <v>0.46079999999999993</v>
      </c>
      <c r="CE291" s="127">
        <f t="shared" si="368"/>
        <v>0.46179999999999993</v>
      </c>
      <c r="CF291" s="127">
        <f t="shared" si="368"/>
        <v>0.46279999999999999</v>
      </c>
      <c r="CG291" s="127">
        <f t="shared" si="368"/>
        <v>0.46390000000000003</v>
      </c>
      <c r="CH291" s="127">
        <f t="shared" si="368"/>
        <v>0.46540000000000004</v>
      </c>
      <c r="CI291" s="127">
        <f t="shared" si="368"/>
        <v>0.46690000000000004</v>
      </c>
      <c r="CJ291" s="127">
        <f t="shared" si="368"/>
        <v>0.46729999999999999</v>
      </c>
      <c r="CK291" s="127">
        <f t="shared" si="368"/>
        <v>0.46799999999999997</v>
      </c>
      <c r="CL291" s="127">
        <f t="shared" ref="CL291:EO291" si="369">+CL288+CL289</f>
        <v>0.46930000000000005</v>
      </c>
      <c r="CM291" s="127">
        <f t="shared" si="369"/>
        <v>0.4704000000000001</v>
      </c>
      <c r="CN291" s="127">
        <f t="shared" si="369"/>
        <v>0.47170000000000006</v>
      </c>
      <c r="CO291" s="127">
        <f t="shared" si="369"/>
        <v>0.4734000000000001</v>
      </c>
      <c r="CP291" s="127">
        <f t="shared" si="369"/>
        <v>0.47529999999999994</v>
      </c>
      <c r="CQ291" s="127">
        <f t="shared" si="369"/>
        <v>0.47740000000000005</v>
      </c>
      <c r="CR291" s="127">
        <f t="shared" si="369"/>
        <v>0.47949999999999998</v>
      </c>
      <c r="CS291" s="127">
        <f t="shared" si="369"/>
        <v>0.48109999999999997</v>
      </c>
      <c r="CT291" s="127">
        <f t="shared" si="369"/>
        <v>0.48219999999999996</v>
      </c>
      <c r="CU291" s="127">
        <f t="shared" si="369"/>
        <v>0.48310000000000003</v>
      </c>
      <c r="CV291" s="127">
        <f t="shared" si="369"/>
        <v>0.48380000000000001</v>
      </c>
      <c r="CW291" s="127">
        <f t="shared" si="369"/>
        <v>0.4842999999999999</v>
      </c>
      <c r="CX291" s="127">
        <f t="shared" si="369"/>
        <v>0.48480000000000001</v>
      </c>
      <c r="CY291" s="127">
        <f t="shared" si="369"/>
        <v>0.48500000000000004</v>
      </c>
      <c r="CZ291" s="127">
        <f t="shared" si="369"/>
        <v>0.48550000000000004</v>
      </c>
      <c r="DA291" s="127">
        <f t="shared" si="369"/>
        <v>0.48599999999999993</v>
      </c>
      <c r="DB291" s="127">
        <f t="shared" si="369"/>
        <v>0.48670000000000002</v>
      </c>
      <c r="DC291" s="127">
        <f t="shared" si="369"/>
        <v>0.48720000000000002</v>
      </c>
      <c r="DD291" s="127">
        <f t="shared" si="369"/>
        <v>0.4879</v>
      </c>
      <c r="DE291" s="127">
        <f t="shared" si="369"/>
        <v>0.48860000000000003</v>
      </c>
      <c r="DF291" s="127">
        <f t="shared" si="369"/>
        <v>0.4892999999999999</v>
      </c>
      <c r="DG291" s="127">
        <f t="shared" si="369"/>
        <v>0.49019999999999997</v>
      </c>
      <c r="DH291" s="127">
        <f t="shared" si="369"/>
        <v>0.49100000000000005</v>
      </c>
      <c r="DI291" s="127">
        <f t="shared" si="369"/>
        <v>0.49180000000000001</v>
      </c>
      <c r="DJ291" s="127">
        <f t="shared" si="369"/>
        <v>0.49249999999999999</v>
      </c>
      <c r="DK291" s="127">
        <f t="shared" si="369"/>
        <v>0.49309999999999993</v>
      </c>
      <c r="DL291" s="127">
        <f t="shared" si="369"/>
        <v>0.49370000000000003</v>
      </c>
      <c r="DM291" s="127">
        <f t="shared" si="369"/>
        <v>0.49420000000000003</v>
      </c>
      <c r="DN291" s="127">
        <f t="shared" si="369"/>
        <v>0.49470000000000008</v>
      </c>
      <c r="DO291" s="127">
        <f t="shared" si="369"/>
        <v>0.49539999999999995</v>
      </c>
      <c r="DP291" s="127">
        <f t="shared" si="369"/>
        <v>0.496</v>
      </c>
      <c r="DQ291" s="127">
        <f t="shared" si="369"/>
        <v>0.49679999999999996</v>
      </c>
      <c r="DR291" s="127">
        <f t="shared" si="369"/>
        <v>0.49760000000000004</v>
      </c>
      <c r="DS291" s="127">
        <f t="shared" si="369"/>
        <v>0.49819999999999998</v>
      </c>
      <c r="DT291" s="127">
        <f t="shared" si="369"/>
        <v>0.49880000000000008</v>
      </c>
      <c r="DU291" s="127">
        <f t="shared" si="369"/>
        <v>0.49940000000000001</v>
      </c>
      <c r="DV291" s="127">
        <f t="shared" si="369"/>
        <v>0.49990000000000007</v>
      </c>
      <c r="DW291" s="127">
        <f t="shared" si="369"/>
        <v>0.50039999999999996</v>
      </c>
      <c r="DX291" s="127">
        <f t="shared" si="369"/>
        <v>0.50090000000000001</v>
      </c>
      <c r="DY291" s="127">
        <f t="shared" si="369"/>
        <v>0.50140000000000007</v>
      </c>
      <c r="DZ291" s="127">
        <f t="shared" si="369"/>
        <v>0.50190000000000001</v>
      </c>
      <c r="EA291" s="127">
        <f t="shared" si="369"/>
        <v>0.50239999999999996</v>
      </c>
      <c r="EB291" s="127">
        <f t="shared" si="369"/>
        <v>0.50299999999999989</v>
      </c>
      <c r="EC291" s="127">
        <f t="shared" si="369"/>
        <v>0.50359999999999994</v>
      </c>
      <c r="ED291" s="127">
        <f t="shared" si="369"/>
        <v>0.50419999999999998</v>
      </c>
      <c r="EE291" s="127">
        <f t="shared" si="369"/>
        <v>0.50479999999999992</v>
      </c>
      <c r="EF291" s="127">
        <f t="shared" si="369"/>
        <v>0.50540000000000007</v>
      </c>
      <c r="EG291" s="127">
        <f t="shared" si="369"/>
        <v>0.50590000000000002</v>
      </c>
      <c r="EH291" s="127">
        <f t="shared" si="369"/>
        <v>0.50639999999999996</v>
      </c>
      <c r="EI291" s="127">
        <f t="shared" si="369"/>
        <v>0.50700000000000001</v>
      </c>
      <c r="EJ291" s="127">
        <f t="shared" si="369"/>
        <v>0.50750000000000006</v>
      </c>
      <c r="EK291" s="127">
        <f t="shared" si="369"/>
        <v>0.50790000000000002</v>
      </c>
      <c r="EL291" s="127">
        <f t="shared" si="369"/>
        <v>0.50839999999999996</v>
      </c>
      <c r="EM291" s="127">
        <f t="shared" si="369"/>
        <v>0.50869999999999993</v>
      </c>
      <c r="EN291" s="127">
        <f t="shared" si="369"/>
        <v>0.50909999999999989</v>
      </c>
      <c r="EO291" s="127">
        <f t="shared" si="369"/>
        <v>0.50949999999999995</v>
      </c>
      <c r="EP291" s="9"/>
      <c r="EQ291" s="9"/>
      <c r="ER291" s="9"/>
      <c r="EU291" s="101"/>
      <c r="FE291" s="132">
        <v>42217</v>
      </c>
      <c r="FF291" s="133">
        <v>42428</v>
      </c>
      <c r="FG291" s="134">
        <v>42886</v>
      </c>
      <c r="FH291" s="135" t="s">
        <v>153</v>
      </c>
      <c r="FI291" s="136"/>
      <c r="FJ291" s="136"/>
    </row>
    <row r="292" spans="1:166"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U292" s="101"/>
      <c r="FD292" s="118" t="s">
        <v>134</v>
      </c>
      <c r="FE292" s="137">
        <f>CF270</f>
        <v>3132773.0361461542</v>
      </c>
      <c r="FF292" s="138">
        <f>CL270</f>
        <v>3236641.9515410024</v>
      </c>
      <c r="FG292" s="139">
        <f>DA270</f>
        <v>3554716.6367216702</v>
      </c>
      <c r="FH292" s="9" t="s">
        <v>154</v>
      </c>
    </row>
    <row r="293" spans="1:166"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U293" s="101"/>
      <c r="FD293" s="118" t="s">
        <v>135</v>
      </c>
      <c r="FE293" s="137">
        <f>CF271</f>
        <v>2455326.2090518805</v>
      </c>
      <c r="FF293" s="138">
        <f>CL271</f>
        <v>2455352.5582333333</v>
      </c>
      <c r="FG293" s="139">
        <f>DA271</f>
        <v>2455780.4156833338</v>
      </c>
      <c r="FH293" s="9" t="s">
        <v>155</v>
      </c>
    </row>
    <row r="294" spans="1:166" ht="13.5" thickBot="1">
      <c r="A294" s="9" t="s">
        <v>160</v>
      </c>
      <c r="BJ294" s="154">
        <v>1</v>
      </c>
      <c r="BK294" s="154">
        <v>2</v>
      </c>
      <c r="BL294" s="154">
        <v>3</v>
      </c>
      <c r="BM294" s="154">
        <v>4</v>
      </c>
      <c r="BN294" s="154">
        <v>5</v>
      </c>
      <c r="BO294" s="154">
        <v>6</v>
      </c>
      <c r="BP294" s="154">
        <v>7</v>
      </c>
      <c r="BQ294" s="154">
        <v>8</v>
      </c>
      <c r="BR294" s="154">
        <v>9</v>
      </c>
      <c r="BS294" s="154">
        <v>10</v>
      </c>
      <c r="BT294" s="155">
        <v>11</v>
      </c>
      <c r="BU294" s="155">
        <v>12</v>
      </c>
      <c r="BV294" s="155">
        <v>13</v>
      </c>
      <c r="BW294" s="155">
        <v>14</v>
      </c>
      <c r="BX294" s="155">
        <v>15</v>
      </c>
      <c r="BY294" s="155">
        <v>16</v>
      </c>
      <c r="BZ294" s="155">
        <v>17</v>
      </c>
      <c r="CA294" s="155">
        <v>18</v>
      </c>
      <c r="CB294" s="155">
        <v>19</v>
      </c>
      <c r="CC294" s="155">
        <v>20</v>
      </c>
      <c r="CD294" s="155">
        <v>21</v>
      </c>
      <c r="CE294" s="155">
        <v>22</v>
      </c>
      <c r="CF294" s="155">
        <v>23</v>
      </c>
      <c r="CG294" s="155">
        <v>24</v>
      </c>
      <c r="CH294" s="155">
        <v>25</v>
      </c>
      <c r="CI294" s="155">
        <v>26</v>
      </c>
      <c r="CJ294" s="155">
        <v>27</v>
      </c>
      <c r="CK294" s="155">
        <v>28</v>
      </c>
      <c r="CL294" s="155">
        <v>29</v>
      </c>
      <c r="CM294" s="155">
        <v>30</v>
      </c>
      <c r="CN294" s="155">
        <v>31</v>
      </c>
      <c r="CO294" s="155">
        <v>32</v>
      </c>
      <c r="CP294" s="155">
        <v>33</v>
      </c>
      <c r="CQ294" s="155">
        <v>34</v>
      </c>
      <c r="CR294" s="155">
        <v>35</v>
      </c>
      <c r="CS294" s="155">
        <v>36</v>
      </c>
      <c r="CT294" s="155">
        <v>37</v>
      </c>
      <c r="CU294" s="155">
        <v>38</v>
      </c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U294" s="101"/>
      <c r="FD294" s="118" t="s">
        <v>142</v>
      </c>
      <c r="FE294" s="137">
        <f>CF272</f>
        <v>248480.49283154123</v>
      </c>
      <c r="FF294" s="138">
        <f>CL272</f>
        <v>415875.57768141665</v>
      </c>
      <c r="FG294" s="156">
        <f>DA184</f>
        <v>912922.08396329696</v>
      </c>
      <c r="FH294" s="9" t="s">
        <v>161</v>
      </c>
    </row>
    <row r="295" spans="1:166" ht="13.5" thickBot="1">
      <c r="BJ295" s="157"/>
      <c r="BK295" s="158" t="s">
        <v>162</v>
      </c>
      <c r="BL295" s="159"/>
      <c r="BM295" s="160"/>
      <c r="BN295" s="158" t="s">
        <v>163</v>
      </c>
      <c r="BO295" s="159"/>
      <c r="BP295" s="159"/>
      <c r="BQ295" s="160"/>
      <c r="BR295" s="155"/>
      <c r="BS295" s="155"/>
      <c r="BT295" s="155"/>
      <c r="BU295" s="155"/>
      <c r="BV295" s="155"/>
      <c r="BW295" s="155"/>
      <c r="BX295" s="155"/>
      <c r="BY295" s="155"/>
      <c r="BZ295" s="155"/>
      <c r="CA295" s="155"/>
      <c r="CB295" s="155"/>
      <c r="CC295" s="155"/>
      <c r="CD295" s="155"/>
      <c r="CE295" s="155"/>
      <c r="CF295" s="155"/>
      <c r="CG295" s="155"/>
      <c r="CH295" s="155"/>
      <c r="CI295" s="155"/>
      <c r="CJ295" s="155"/>
      <c r="CK295" s="155"/>
      <c r="CL295" s="155"/>
      <c r="CM295" s="155"/>
      <c r="CN295" s="155"/>
      <c r="CO295" s="155"/>
      <c r="CP295" s="155"/>
      <c r="CQ295" s="155"/>
      <c r="CR295" s="155"/>
      <c r="CS295" s="155"/>
      <c r="CT295" s="155"/>
      <c r="CU295" s="155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U295" s="101"/>
      <c r="FD295" s="119" t="s">
        <v>136</v>
      </c>
      <c r="FE295" s="140">
        <f t="shared" ref="FE295:FF295" si="370">SUM(FE292:FE294)</f>
        <v>5836579.7380295759</v>
      </c>
      <c r="FF295" s="141">
        <f t="shared" si="370"/>
        <v>6107870.0874557523</v>
      </c>
      <c r="FG295" s="142">
        <f>SUM(FG292:FG294)</f>
        <v>6923419.1363683008</v>
      </c>
    </row>
    <row r="296" spans="1:166" ht="26.25" thickBot="1">
      <c r="BJ296" s="161"/>
      <c r="BK296" s="162" t="s">
        <v>164</v>
      </c>
      <c r="BL296" s="162" t="s">
        <v>165</v>
      </c>
      <c r="BM296" s="162" t="s">
        <v>166</v>
      </c>
      <c r="BN296" s="163" t="s">
        <v>167</v>
      </c>
      <c r="BO296" s="163" t="s">
        <v>168</v>
      </c>
      <c r="BP296" s="163" t="s">
        <v>169</v>
      </c>
      <c r="BQ296" s="163" t="s">
        <v>170</v>
      </c>
      <c r="BR296" s="162" t="s">
        <v>171</v>
      </c>
      <c r="BS296" s="162" t="s">
        <v>172</v>
      </c>
      <c r="BT296" s="164"/>
      <c r="BU296" s="164"/>
      <c r="BV296" s="164"/>
      <c r="BW296" s="164"/>
      <c r="BX296" s="164"/>
      <c r="BY296" s="164"/>
      <c r="BZ296" s="164"/>
      <c r="CA296" s="164"/>
      <c r="CB296" s="164"/>
      <c r="CC296" s="164"/>
      <c r="CD296" s="164"/>
      <c r="CE296" s="164"/>
      <c r="CF296" s="164"/>
      <c r="CG296" s="164"/>
      <c r="CH296" s="165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U296" s="101"/>
      <c r="FD296" s="126"/>
      <c r="FE296" s="81"/>
      <c r="FF296" s="143"/>
      <c r="FG296" s="144"/>
    </row>
    <row r="297" spans="1:166" ht="13.5" thickBot="1">
      <c r="BJ297" s="166">
        <v>1</v>
      </c>
      <c r="BK297" s="167">
        <v>2</v>
      </c>
      <c r="BL297" s="167">
        <v>3</v>
      </c>
      <c r="BM297" s="167">
        <v>4</v>
      </c>
      <c r="BN297" s="167">
        <v>5</v>
      </c>
      <c r="BO297" s="167">
        <v>6</v>
      </c>
      <c r="BP297" s="167">
        <v>7</v>
      </c>
      <c r="BQ297" s="167">
        <v>8</v>
      </c>
      <c r="BR297" s="167">
        <v>9</v>
      </c>
      <c r="BS297" s="167">
        <v>10</v>
      </c>
      <c r="BT297" s="167">
        <v>11</v>
      </c>
      <c r="BU297" s="167">
        <v>12</v>
      </c>
      <c r="BV297" s="167">
        <v>13</v>
      </c>
      <c r="BW297" s="167">
        <v>14</v>
      </c>
      <c r="BX297" s="167">
        <v>15</v>
      </c>
      <c r="BY297" s="167">
        <v>16</v>
      </c>
      <c r="BZ297" s="167">
        <v>17</v>
      </c>
      <c r="CA297" s="167">
        <v>18</v>
      </c>
      <c r="CB297" s="167">
        <v>19</v>
      </c>
      <c r="CC297" s="167">
        <v>20</v>
      </c>
      <c r="CD297" s="167">
        <v>21</v>
      </c>
      <c r="CE297" s="167">
        <v>22</v>
      </c>
      <c r="CF297" s="167">
        <v>23</v>
      </c>
      <c r="CG297" s="167">
        <v>24</v>
      </c>
      <c r="CH297" s="168">
        <v>25</v>
      </c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U297" s="101"/>
      <c r="FD297" s="118" t="s">
        <v>137</v>
      </c>
      <c r="FE297" s="145">
        <f>+FE292/FE295</f>
        <v>0.53674809164926707</v>
      </c>
      <c r="FF297" s="146">
        <f>+FF292/FF295</f>
        <v>0.52991335853530463</v>
      </c>
      <c r="FG297" s="147">
        <f>+FG292/FG295</f>
        <v>0.51343369030613206</v>
      </c>
      <c r="FH297" s="148">
        <f>+FG297*0.105</f>
        <v>5.3910537482143868E-2</v>
      </c>
    </row>
    <row r="298" spans="1:166">
      <c r="BJ298" s="169">
        <v>40451</v>
      </c>
      <c r="BK298" s="101">
        <f>'LTD Budget 2012'!Y178</f>
        <v>6.8735622730348306E-2</v>
      </c>
      <c r="BL298" s="101">
        <f>'LTD Budget 2012'!Y179</f>
        <v>6.8766239973016591E-2</v>
      </c>
      <c r="BM298" s="101">
        <f>'LTD Budget 2012'!Y200</f>
        <v>0</v>
      </c>
      <c r="BN298" s="97">
        <f>'LTD Budget 2012'!Y233</f>
        <v>0.499</v>
      </c>
      <c r="BO298" s="97">
        <f>'LTD Budget 2012'!Y247</f>
        <v>0.50550000000000006</v>
      </c>
      <c r="BP298" s="97">
        <f>'LTD Budget 2012'!Y255</f>
        <v>0.49</v>
      </c>
      <c r="BQ298" s="97">
        <f>'LTD Budget 2012'!Y279</f>
        <v>0.49650000000000005</v>
      </c>
      <c r="BR298" s="97"/>
      <c r="BS298" s="170"/>
      <c r="BT298" s="170"/>
      <c r="BU298" s="170"/>
      <c r="BV298" s="170"/>
      <c r="BW298" s="170"/>
      <c r="BX298" s="170"/>
      <c r="BY298" s="170"/>
      <c r="BZ298" s="170"/>
      <c r="CA298" s="170"/>
      <c r="CB298" s="170"/>
      <c r="CC298" s="170"/>
      <c r="CD298" s="170"/>
      <c r="CE298" s="170"/>
      <c r="CF298" s="170"/>
      <c r="CG298" s="170"/>
      <c r="CH298" s="171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U298" s="101"/>
      <c r="FD298" s="118" t="s">
        <v>138</v>
      </c>
      <c r="FE298" s="145">
        <f>+FE293/FE295</f>
        <v>0.42067894541963313</v>
      </c>
      <c r="FF298" s="146">
        <f>+FF293/FF295</f>
        <v>0.40199816352939427</v>
      </c>
      <c r="FG298" s="147">
        <f>+FG293/FG295</f>
        <v>0.35470630440142908</v>
      </c>
      <c r="FH298" s="148">
        <f>+FG298*FG303</f>
        <v>2.0925046692441676E-2</v>
      </c>
    </row>
    <row r="299" spans="1:166">
      <c r="BJ299" s="169">
        <f t="shared" ref="BJ299:BJ362" si="371">DATE(YEAR(BJ298+45),MONTH(BJ298+45),1)-1</f>
        <v>40482</v>
      </c>
      <c r="BK299" s="101">
        <f>'LTD Budget 2012'!Z178</f>
        <v>6.8734877111634021E-2</v>
      </c>
      <c r="BL299" s="101">
        <f>'LTD Budget 2012'!Z179</f>
        <v>6.8739236317204258E-2</v>
      </c>
      <c r="BM299" s="101">
        <f>'LTD Budget 2012'!Z200</f>
        <v>0</v>
      </c>
      <c r="BN299" s="97">
        <f>'LTD Budget 2012'!Z233</f>
        <v>0.49719999999999998</v>
      </c>
      <c r="BO299" s="97">
        <f>'LTD Budget 2012'!Z247</f>
        <v>0.50419999999999998</v>
      </c>
      <c r="BP299" s="97">
        <f>'LTD Budget 2012'!Z255</f>
        <v>0.4899</v>
      </c>
      <c r="BQ299" s="97">
        <f>'LTD Budget 2012'!Z279</f>
        <v>0.49690000000000001</v>
      </c>
      <c r="BR299" s="97"/>
      <c r="BS299" s="170"/>
      <c r="BT299" s="170"/>
      <c r="BU299" s="170"/>
      <c r="BV299" s="170"/>
      <c r="BW299" s="170"/>
      <c r="BX299" s="170"/>
      <c r="BY299" s="170"/>
      <c r="BZ299" s="170"/>
      <c r="CA299" s="170"/>
      <c r="CB299" s="170"/>
      <c r="CC299" s="170"/>
      <c r="CD299" s="170"/>
      <c r="CE299" s="170"/>
      <c r="CF299" s="170"/>
      <c r="CG299" s="170"/>
      <c r="CH299" s="171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S299" s="56"/>
      <c r="EU299" s="170"/>
      <c r="FD299" s="118" t="s">
        <v>143</v>
      </c>
      <c r="FE299" s="145">
        <f>+FE294/FE295</f>
        <v>4.2572962931099786E-2</v>
      </c>
      <c r="FF299" s="146">
        <f>+FF294/FF295</f>
        <v>6.8088477935301109E-2</v>
      </c>
      <c r="FG299" s="147">
        <f>+FG294/FG295</f>
        <v>0.13186000529243891</v>
      </c>
      <c r="FH299" s="148">
        <f>+FG299*FG304</f>
        <v>8.6410716096037385E-4</v>
      </c>
    </row>
    <row r="300" spans="1:166">
      <c r="BJ300" s="169">
        <f t="shared" si="371"/>
        <v>40512</v>
      </c>
      <c r="BK300" s="101">
        <f>'LTD Budget 2012'!AA178</f>
        <v>6.873413150909595E-2</v>
      </c>
      <c r="BL300" s="101">
        <f>'LTD Budget 2012'!AA179</f>
        <v>6.8738439034666934E-2</v>
      </c>
      <c r="BM300" s="101">
        <f>'LTD Budget 2012'!AA200</f>
        <v>0</v>
      </c>
      <c r="BN300" s="97">
        <f>'LTD Budget 2012'!AA233</f>
        <v>0.49529999999999996</v>
      </c>
      <c r="BO300" s="97">
        <f>'LTD Budget 2012'!AA247</f>
        <v>0.503</v>
      </c>
      <c r="BP300" s="97">
        <f>'LTD Budget 2012'!AA255</f>
        <v>0.48980000000000001</v>
      </c>
      <c r="BQ300" s="97">
        <f>'LTD Budget 2012'!AA279</f>
        <v>0.49750000000000011</v>
      </c>
      <c r="BR300" s="97"/>
      <c r="BS300" s="170"/>
      <c r="BT300" s="170"/>
      <c r="BU300" s="170"/>
      <c r="BV300" s="170"/>
      <c r="BW300" s="170"/>
      <c r="BX300" s="170"/>
      <c r="BY300" s="170"/>
      <c r="BZ300" s="170"/>
      <c r="CA300" s="170"/>
      <c r="CB300" s="170"/>
      <c r="CC300" s="170"/>
      <c r="CD300" s="170"/>
      <c r="CE300" s="170"/>
      <c r="CF300" s="170"/>
      <c r="CG300" s="170"/>
      <c r="CH300" s="171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S300" s="56"/>
      <c r="FD300" s="119" t="s">
        <v>139</v>
      </c>
      <c r="FE300" s="149">
        <f t="shared" ref="FE300:FF300" si="372">SUM(FE297:FE299)</f>
        <v>1</v>
      </c>
      <c r="FF300" s="150">
        <f t="shared" si="372"/>
        <v>1</v>
      </c>
      <c r="FG300" s="151">
        <f>SUM(FG297:FG299)</f>
        <v>1</v>
      </c>
      <c r="FH300" s="152">
        <f>SUM(FH297:FH299)</f>
        <v>7.5699691335545924E-2</v>
      </c>
    </row>
    <row r="301" spans="1:166">
      <c r="BJ301" s="169">
        <f t="shared" si="371"/>
        <v>40543</v>
      </c>
      <c r="BK301" s="101">
        <f>'LTD Budget 2012'!AB178</f>
        <v>6.8733385922733578E-2</v>
      </c>
      <c r="BL301" s="101">
        <f>'LTD Budget 2012'!AB179</f>
        <v>6.8737641765116722E-2</v>
      </c>
      <c r="BM301" s="101">
        <f>'LTD Budget 2012'!AB200</f>
        <v>0</v>
      </c>
      <c r="BN301" s="97">
        <f>'LTD Budget 2012'!AB233</f>
        <v>0.48819999999999997</v>
      </c>
      <c r="BO301" s="97">
        <f>'LTD Budget 2012'!AB247</f>
        <v>0.49670000000000009</v>
      </c>
      <c r="BP301" s="97">
        <f>'LTD Budget 2012'!AB255</f>
        <v>0.48909999999999998</v>
      </c>
      <c r="BQ301" s="97">
        <f>'LTD Budget 2012'!AB279</f>
        <v>0.49760000000000004</v>
      </c>
      <c r="BR301" s="97"/>
      <c r="BS301" s="170"/>
      <c r="BT301" s="170"/>
      <c r="BU301" s="170"/>
      <c r="BV301" s="170"/>
      <c r="BW301" s="170"/>
      <c r="BX301" s="170"/>
      <c r="BY301" s="170"/>
      <c r="BZ301" s="170"/>
      <c r="CA301" s="170"/>
      <c r="CB301" s="170"/>
      <c r="CC301" s="170"/>
      <c r="CD301" s="170"/>
      <c r="CE301" s="170"/>
      <c r="CF301" s="170"/>
      <c r="CG301" s="170"/>
      <c r="CH301" s="171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FD301" s="126"/>
    </row>
    <row r="302" spans="1:166">
      <c r="BJ302" s="169">
        <f t="shared" si="371"/>
        <v>40574</v>
      </c>
      <c r="BK302" s="101">
        <f>'LTD Budget 2012'!AC178</f>
        <v>6.8731250300205146E-2</v>
      </c>
      <c r="BL302" s="101">
        <f>'LTD Budget 2012'!AC179</f>
        <v>6.8736754468781164E-2</v>
      </c>
      <c r="BM302" s="101">
        <f>'LTD Budget 2012'!AC200</f>
        <v>0</v>
      </c>
      <c r="BN302" s="97">
        <f>'LTD Budget 2012'!AC233</f>
        <v>0.48109999999999997</v>
      </c>
      <c r="BO302" s="97">
        <f>'LTD Budget 2012'!AC247</f>
        <v>0.49030000000000001</v>
      </c>
      <c r="BP302" s="97">
        <f>'LTD Budget 2012'!AC255</f>
        <v>0.48839999999999995</v>
      </c>
      <c r="BQ302" s="97">
        <f>'LTD Budget 2012'!AC279</f>
        <v>0.49760000000000004</v>
      </c>
      <c r="BR302" s="97"/>
      <c r="BS302" s="170"/>
      <c r="BT302" s="170"/>
      <c r="BU302" s="170"/>
      <c r="BV302" s="170"/>
      <c r="BW302" s="170"/>
      <c r="BX302" s="170"/>
      <c r="BY302" s="170"/>
      <c r="BZ302" s="170"/>
      <c r="CA302" s="170"/>
      <c r="CB302" s="170"/>
      <c r="CC302" s="170"/>
      <c r="CD302" s="170"/>
      <c r="CE302" s="170"/>
      <c r="CF302" s="170"/>
      <c r="CG302" s="170"/>
      <c r="CH302" s="171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FD302" s="172"/>
      <c r="FE302" s="172"/>
      <c r="FF302" s="117"/>
      <c r="FG302" s="153"/>
    </row>
    <row r="303" spans="1:166">
      <c r="BJ303" s="169">
        <f t="shared" si="371"/>
        <v>40602</v>
      </c>
      <c r="BK303" s="101">
        <f>'LTD Budget 2012'!AD178</f>
        <v>6.8724468398775246E-2</v>
      </c>
      <c r="BL303" s="101">
        <f>'LTD Budget 2012'!AD179</f>
        <v>6.8735364158076059E-2</v>
      </c>
      <c r="BM303" s="101">
        <f>'LTD Budget 2012'!AD200</f>
        <v>0</v>
      </c>
      <c r="BN303" s="97">
        <f>'LTD Budget 2012'!AD233</f>
        <v>0.48060000000000003</v>
      </c>
      <c r="BO303" s="97">
        <f>'LTD Budget 2012'!AD247</f>
        <v>0.49</v>
      </c>
      <c r="BP303" s="97">
        <f>'LTD Budget 2012'!AD255</f>
        <v>0.48809999999999998</v>
      </c>
      <c r="BQ303" s="97">
        <f>'LTD Budget 2012'!AD279</f>
        <v>0.4975</v>
      </c>
      <c r="BR303" s="97"/>
      <c r="BS303" s="170"/>
      <c r="BT303" s="170"/>
      <c r="BU303" s="170"/>
      <c r="BV303" s="170"/>
      <c r="BW303" s="170"/>
      <c r="BX303" s="170"/>
      <c r="BY303" s="170"/>
      <c r="BZ303" s="170"/>
      <c r="CA303" s="170"/>
      <c r="CB303" s="170"/>
      <c r="CC303" s="170"/>
      <c r="CD303" s="170"/>
      <c r="CE303" s="170"/>
      <c r="CF303" s="170"/>
      <c r="CG303" s="170"/>
      <c r="CH303" s="171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FD303" s="8" t="s">
        <v>158</v>
      </c>
      <c r="FF303" s="146">
        <f>$CL$180</f>
        <v>5.9002878475376025E-2</v>
      </c>
      <c r="FG303" s="147">
        <f>$DA$180</f>
        <v>5.8992598757873591E-2</v>
      </c>
    </row>
    <row r="304" spans="1:166">
      <c r="BJ304" s="169">
        <f t="shared" si="371"/>
        <v>40633</v>
      </c>
      <c r="BK304" s="101">
        <f>'LTD Budget 2012'!AE178</f>
        <v>6.8723722918995797E-2</v>
      </c>
      <c r="BL304" s="101">
        <f>'LTD Budget 2012'!AE179</f>
        <v>6.8733973866790671E-2</v>
      </c>
      <c r="BM304" s="101">
        <f>'LTD Budget 2012'!AE200</f>
        <v>0</v>
      </c>
      <c r="BN304" s="97">
        <f>'LTD Budget 2012'!AE233</f>
        <v>0.47750000000000004</v>
      </c>
      <c r="BO304" s="97">
        <f>'LTD Budget 2012'!AE247</f>
        <v>0.48679999999999995</v>
      </c>
      <c r="BP304" s="97">
        <f>'LTD Budget 2012'!AE255</f>
        <v>0.48760000000000003</v>
      </c>
      <c r="BQ304" s="97">
        <f>'LTD Budget 2012'!AE279</f>
        <v>0.49690000000000001</v>
      </c>
      <c r="BR304" s="97"/>
      <c r="BS304" s="170"/>
      <c r="BT304" s="170"/>
      <c r="BU304" s="170"/>
      <c r="BV304" s="170"/>
      <c r="BW304" s="170"/>
      <c r="BX304" s="170"/>
      <c r="BY304" s="170"/>
      <c r="BZ304" s="170"/>
      <c r="CA304" s="170"/>
      <c r="CB304" s="170"/>
      <c r="CC304" s="170"/>
      <c r="CD304" s="170"/>
      <c r="CE304" s="170"/>
      <c r="CF304" s="170"/>
      <c r="CG304" s="170"/>
      <c r="CH304" s="171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FD304" s="8" t="s">
        <v>159</v>
      </c>
      <c r="FF304" s="146">
        <f>$CL$196</f>
        <v>9.4300720778860356E-3</v>
      </c>
      <c r="FG304" s="147">
        <f>DA196</f>
        <v>6.5532164892907318E-3</v>
      </c>
      <c r="FH304"/>
      <c r="FI304"/>
      <c r="FJ304"/>
    </row>
    <row r="305" spans="62:166">
      <c r="BJ305" s="169">
        <f t="shared" si="371"/>
        <v>40663</v>
      </c>
      <c r="BK305" s="101">
        <f>'LTD Budget 2012'!AF178</f>
        <v>6.8743383780339201E-2</v>
      </c>
      <c r="BL305" s="101">
        <f>'LTD Budget 2012'!AF179</f>
        <v>6.873428412200365E-2</v>
      </c>
      <c r="BM305" s="101">
        <f>'LTD Budget 2012'!AF200</f>
        <v>0</v>
      </c>
      <c r="BN305" s="97">
        <f>'LTD Budget 2012'!AF233</f>
        <v>0.47570000000000001</v>
      </c>
      <c r="BO305" s="97">
        <f>'LTD Budget 2012'!AF247</f>
        <v>0.48489999999999994</v>
      </c>
      <c r="BP305" s="97">
        <f>'LTD Budget 2012'!AF255</f>
        <v>0.48719999999999997</v>
      </c>
      <c r="BQ305" s="97">
        <f>'LTD Budget 2012'!AF279</f>
        <v>0.49650000000000011</v>
      </c>
      <c r="BR305" s="97"/>
      <c r="BS305" s="170"/>
      <c r="BT305" s="170"/>
      <c r="BU305" s="170"/>
      <c r="BV305" s="170"/>
      <c r="BW305" s="170"/>
      <c r="BX305" s="170"/>
      <c r="BY305" s="170"/>
      <c r="BZ305" s="170"/>
      <c r="CA305" s="170"/>
      <c r="CB305" s="170"/>
      <c r="CC305" s="170"/>
      <c r="CD305" s="170"/>
      <c r="CE305" s="170"/>
      <c r="CF305" s="170"/>
      <c r="CG305" s="170"/>
      <c r="CH305" s="171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FH305" s="153"/>
      <c r="FI305"/>
      <c r="FJ305"/>
    </row>
    <row r="306" spans="62:166">
      <c r="BJ306" s="169">
        <f t="shared" si="371"/>
        <v>40694</v>
      </c>
      <c r="BK306" s="101">
        <f>'LTD Budget 2012'!AG178</f>
        <v>6.750568291121406E-2</v>
      </c>
      <c r="BL306" s="101">
        <f>'LTD Budget 2012'!AG179</f>
        <v>6.8631514778161054E-2</v>
      </c>
      <c r="BM306" s="101">
        <f>'LTD Budget 2012'!AG200</f>
        <v>0</v>
      </c>
      <c r="BN306" s="97">
        <f>'LTD Budget 2012'!AG233</f>
        <v>0.43510000000000004</v>
      </c>
      <c r="BO306" s="97">
        <f>'LTD Budget 2012'!AG247</f>
        <v>0.44839999999999997</v>
      </c>
      <c r="BP306" s="97">
        <f>'LTD Budget 2012'!AG255</f>
        <v>0.48399999999999999</v>
      </c>
      <c r="BQ306" s="97">
        <f>'LTD Budget 2012'!AG279</f>
        <v>0.4955</v>
      </c>
      <c r="BR306" s="97"/>
      <c r="BS306" s="170"/>
      <c r="BT306" s="170"/>
      <c r="BU306" s="170"/>
      <c r="BV306" s="170"/>
      <c r="BW306" s="170"/>
      <c r="BX306" s="170"/>
      <c r="BY306" s="170"/>
      <c r="BZ306" s="170"/>
      <c r="CA306" s="170"/>
      <c r="CB306" s="170"/>
      <c r="CC306" s="170"/>
      <c r="CD306" s="170"/>
      <c r="CE306" s="170"/>
      <c r="CF306" s="170"/>
      <c r="CG306" s="170"/>
      <c r="CH306" s="171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FD306"/>
      <c r="FE306"/>
      <c r="FF306"/>
      <c r="FG306"/>
      <c r="FH306" s="153"/>
      <c r="FI306"/>
      <c r="FJ306"/>
    </row>
    <row r="307" spans="62:166">
      <c r="BJ307" s="169">
        <f t="shared" si="371"/>
        <v>40724</v>
      </c>
      <c r="BK307" s="101">
        <f>'LTD Budget 2012'!AH178</f>
        <v>6.5060866308332799E-2</v>
      </c>
      <c r="BL307" s="101">
        <f>'LTD Budget 2012'!AH179</f>
        <v>6.8325072856101746E-2</v>
      </c>
      <c r="BM307" s="101">
        <f>'LTD Budget 2012'!AH200</f>
        <v>0</v>
      </c>
      <c r="BN307" s="97">
        <f>'LTD Budget 2012'!AH233</f>
        <v>0.48599999999999999</v>
      </c>
      <c r="BO307" s="97">
        <f>'LTD Budget 2012'!AH247</f>
        <v>0.49840000000000001</v>
      </c>
      <c r="BP307" s="97">
        <f>'LTD Budget 2012'!AH255</f>
        <v>0.48419999999999996</v>
      </c>
      <c r="BQ307" s="97">
        <f>'LTD Budget 2012'!AH279</f>
        <v>0.49690000000000006</v>
      </c>
      <c r="BR307" s="97"/>
      <c r="BS307" s="170"/>
      <c r="BT307" s="170"/>
      <c r="BU307" s="170"/>
      <c r="BV307" s="170"/>
      <c r="BW307" s="170"/>
      <c r="BX307" s="170"/>
      <c r="BY307" s="170"/>
      <c r="BZ307" s="170"/>
      <c r="CA307" s="170"/>
      <c r="CB307" s="170"/>
      <c r="CC307" s="170"/>
      <c r="CD307" s="170"/>
      <c r="CE307" s="170"/>
      <c r="CF307" s="170"/>
      <c r="CG307" s="170"/>
      <c r="CH307" s="171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FD307"/>
      <c r="FE307"/>
      <c r="FF307"/>
      <c r="FG307"/>
      <c r="FH307"/>
      <c r="FI307"/>
      <c r="FJ307"/>
    </row>
    <row r="308" spans="62:166">
      <c r="BJ308" s="169">
        <f t="shared" si="371"/>
        <v>40755</v>
      </c>
      <c r="BK308" s="101">
        <f>'LTD Budget 2012'!AI178</f>
        <v>6.505970583923773E-2</v>
      </c>
      <c r="BL308" s="101">
        <f>'LTD Budget 2012'!AI179</f>
        <v>6.8018622174679258E-2</v>
      </c>
      <c r="BM308" s="101">
        <f>'LTD Budget 2012'!AI200</f>
        <v>0</v>
      </c>
      <c r="BN308" s="97">
        <f>'LTD Budget 2012'!AI233</f>
        <v>0.48560000000000003</v>
      </c>
      <c r="BO308" s="97">
        <f>'LTD Budget 2012'!AI247</f>
        <v>0.498</v>
      </c>
      <c r="BP308" s="97">
        <f>'LTD Budget 2012'!AI255</f>
        <v>0.48429999999999995</v>
      </c>
      <c r="BQ308" s="97">
        <f>'LTD Budget 2012'!AI279</f>
        <v>0.49700000000000005</v>
      </c>
      <c r="BR308" s="97"/>
      <c r="BS308" s="170"/>
      <c r="BT308" s="170"/>
      <c r="BU308" s="170"/>
      <c r="BV308" s="170"/>
      <c r="BW308" s="170"/>
      <c r="BX308" s="170"/>
      <c r="BY308" s="170"/>
      <c r="BZ308" s="170"/>
      <c r="CA308" s="170"/>
      <c r="CB308" s="170"/>
      <c r="CC308" s="170"/>
      <c r="CD308" s="170"/>
      <c r="CE308" s="170"/>
      <c r="CF308" s="170"/>
      <c r="CG308" s="170"/>
      <c r="CH308" s="171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FD308"/>
      <c r="FE308"/>
      <c r="FF308"/>
      <c r="FG308"/>
      <c r="FH308"/>
      <c r="FI308"/>
      <c r="FJ308"/>
    </row>
    <row r="309" spans="62:166">
      <c r="BJ309" s="169">
        <f t="shared" si="371"/>
        <v>40786</v>
      </c>
      <c r="BK309" s="101">
        <f>'LTD Budget 2012'!AJ178</f>
        <v>6.5058958650649312E-2</v>
      </c>
      <c r="BL309" s="101">
        <f>'LTD Budget 2012'!AJ179</f>
        <v>6.7712171365130094E-2</v>
      </c>
      <c r="BM309" s="101">
        <f>'LTD Budget 2012'!AJ200</f>
        <v>0</v>
      </c>
      <c r="BN309" s="97">
        <f>'LTD Budget 2012'!AJ233</f>
        <v>0.49039999999999995</v>
      </c>
      <c r="BO309" s="97">
        <f>'LTD Budget 2012'!AJ247</f>
        <v>0.50259999999999994</v>
      </c>
      <c r="BP309" s="97">
        <f>'LTD Budget 2012'!AJ255</f>
        <v>0.48399999999999999</v>
      </c>
      <c r="BQ309" s="97">
        <f>'LTD Budget 2012'!AJ279</f>
        <v>0.4966000000000001</v>
      </c>
      <c r="BR309" s="97"/>
      <c r="BS309" s="170"/>
      <c r="BT309" s="170"/>
      <c r="BU309" s="170"/>
      <c r="BV309" s="170"/>
      <c r="BW309" s="170"/>
      <c r="BX309" s="170"/>
      <c r="BY309" s="170"/>
      <c r="BZ309" s="170"/>
      <c r="CA309" s="170"/>
      <c r="CB309" s="170"/>
      <c r="CC309" s="170"/>
      <c r="CD309" s="170"/>
      <c r="CE309" s="170"/>
      <c r="CF309" s="170"/>
      <c r="CG309" s="170"/>
      <c r="CH309" s="171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FD309"/>
      <c r="FE309"/>
      <c r="FF309"/>
      <c r="FG309"/>
      <c r="FH309"/>
      <c r="FI309"/>
      <c r="FJ309"/>
    </row>
    <row r="310" spans="62:166">
      <c r="BJ310" s="169">
        <f t="shared" si="371"/>
        <v>40816</v>
      </c>
      <c r="BK310" s="101">
        <f>'LTD Budget 2012'!AK178</f>
        <v>6.5058211479223096E-2</v>
      </c>
      <c r="BL310" s="101">
        <f>'LTD Budget 2012'!AK179</f>
        <v>6.7405720427536342E-2</v>
      </c>
      <c r="BM310" s="101">
        <f>'LTD Budget 2012'!AK200</f>
        <v>0</v>
      </c>
      <c r="BN310" s="97">
        <f>'LTD Budget 2012'!AK233</f>
        <v>0.49480000000000002</v>
      </c>
      <c r="BO310" s="97">
        <f>'LTD Budget 2012'!AK247</f>
        <v>0.50760000000000005</v>
      </c>
      <c r="BP310" s="97">
        <f>'LTD Budget 2012'!AK255</f>
        <v>0.48370000000000002</v>
      </c>
      <c r="BQ310" s="97">
        <f>'LTD Budget 2012'!AK279</f>
        <v>0.49689999999999995</v>
      </c>
      <c r="BR310" s="97"/>
      <c r="BS310" s="170"/>
      <c r="BT310" s="170"/>
      <c r="BU310" s="170"/>
      <c r="BV310" s="170"/>
      <c r="BW310" s="170"/>
      <c r="BX310" s="170"/>
      <c r="BY310" s="170"/>
      <c r="BZ310" s="170"/>
      <c r="CA310" s="170"/>
      <c r="CB310" s="170"/>
      <c r="CC310" s="170"/>
      <c r="CD310" s="170"/>
      <c r="CE310" s="170"/>
      <c r="CF310" s="170"/>
      <c r="CG310" s="170"/>
      <c r="CH310" s="171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FD310"/>
      <c r="FE310"/>
      <c r="FF310"/>
      <c r="FG310"/>
      <c r="FH310"/>
      <c r="FI310"/>
      <c r="FJ310"/>
    </row>
    <row r="311" spans="62:166">
      <c r="BJ311" s="169">
        <f t="shared" si="371"/>
        <v>40847</v>
      </c>
      <c r="BK311" s="101">
        <f>'LTD Budget 2012'!AL178</f>
        <v>6.5057464324958514E-2</v>
      </c>
      <c r="BL311" s="101">
        <f>'LTD Budget 2012'!AL179</f>
        <v>6.7099269361980046E-2</v>
      </c>
      <c r="BM311" s="101">
        <f>'LTD Budget 2012'!AL200</f>
        <v>0</v>
      </c>
      <c r="BN311" s="97">
        <f>'LTD Budget 2012'!AL233</f>
        <v>0.49229999999999996</v>
      </c>
      <c r="BO311" s="97">
        <f>'LTD Budget 2012'!AL247</f>
        <v>0.50580000000000003</v>
      </c>
      <c r="BP311" s="97">
        <f>'LTD Budget 2012'!AL255</f>
        <v>0.48329999999999995</v>
      </c>
      <c r="BQ311" s="97">
        <f>'LTD Budget 2012'!AL279</f>
        <v>0.49710000000000004</v>
      </c>
      <c r="BR311" s="97"/>
      <c r="BS311" s="170"/>
      <c r="BT311" s="170"/>
      <c r="BU311" s="170"/>
      <c r="BV311" s="170"/>
      <c r="BW311" s="170"/>
      <c r="BX311" s="170"/>
      <c r="BY311" s="170"/>
      <c r="BZ311" s="170"/>
      <c r="CA311" s="170"/>
      <c r="CB311" s="170"/>
      <c r="CC311" s="170"/>
      <c r="CD311" s="170"/>
      <c r="CE311" s="170"/>
      <c r="CF311" s="170"/>
      <c r="CG311" s="170"/>
      <c r="CH311" s="171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FD311"/>
      <c r="FE311"/>
      <c r="FF311"/>
      <c r="FG311"/>
      <c r="FH311"/>
      <c r="FI311"/>
      <c r="FJ311"/>
    </row>
    <row r="312" spans="62:166">
      <c r="BJ312" s="169">
        <f t="shared" si="371"/>
        <v>40877</v>
      </c>
      <c r="BK312" s="101">
        <f>'LTD Budget 2012'!AM178</f>
        <v>6.5056717187854968E-2</v>
      </c>
      <c r="BL312" s="101">
        <f>'LTD Budget 2012'!AM179</f>
        <v>6.679281816854328E-2</v>
      </c>
      <c r="BM312" s="101">
        <f>'LTD Budget 2012'!AM200</f>
        <v>0</v>
      </c>
      <c r="BN312" s="97">
        <f>'LTD Budget 2012'!AM233</f>
        <v>0.495</v>
      </c>
      <c r="BO312" s="97">
        <f>'LTD Budget 2012'!AM247</f>
        <v>0.50940000000000007</v>
      </c>
      <c r="BP312" s="97">
        <f>'LTD Budget 2012'!AM255</f>
        <v>0.48309999999999997</v>
      </c>
      <c r="BQ312" s="97">
        <f>'LTD Budget 2012'!AM279</f>
        <v>0.49779999999999996</v>
      </c>
      <c r="BR312" s="97"/>
      <c r="BS312" s="170"/>
      <c r="BT312" s="170"/>
      <c r="BU312" s="170"/>
      <c r="BV312" s="170"/>
      <c r="BW312" s="170"/>
      <c r="BX312" s="170"/>
      <c r="BY312" s="170"/>
      <c r="BZ312" s="170"/>
      <c r="CA312" s="170"/>
      <c r="CB312" s="170"/>
      <c r="CC312" s="170"/>
      <c r="CD312" s="170"/>
      <c r="CE312" s="170"/>
      <c r="CF312" s="170"/>
      <c r="CG312" s="170"/>
      <c r="CH312" s="171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FD312"/>
      <c r="FE312"/>
      <c r="FF312"/>
      <c r="FG312"/>
      <c r="FH312"/>
      <c r="FI312"/>
      <c r="FJ312"/>
    </row>
    <row r="313" spans="62:166">
      <c r="BJ313" s="169">
        <f t="shared" si="371"/>
        <v>40908</v>
      </c>
      <c r="BK313" s="101">
        <f>'LTD Budget 2012'!AN178</f>
        <v>6.5019489997882263E-2</v>
      </c>
      <c r="BL313" s="101">
        <f>'LTD Budget 2012'!AN179</f>
        <v>6.6483326841472346E-2</v>
      </c>
      <c r="BM313" s="101">
        <f>'LTD Budget 2012'!AN200</f>
        <v>0</v>
      </c>
      <c r="BN313" s="97">
        <f>'LTD Budget 2012'!AN233</f>
        <v>0.49309999999999998</v>
      </c>
      <c r="BO313" s="97">
        <f>'LTD Budget 2012'!AN247</f>
        <v>0.50869999999999993</v>
      </c>
      <c r="BP313" s="97">
        <f>'LTD Budget 2012'!AN255</f>
        <v>0.48299999999999998</v>
      </c>
      <c r="BQ313" s="97">
        <f>'LTD Budget 2012'!AN279</f>
        <v>0.49880000000000008</v>
      </c>
      <c r="BR313" s="97"/>
      <c r="BS313" s="170"/>
      <c r="BT313" s="170"/>
      <c r="BU313" s="170"/>
      <c r="BV313" s="170"/>
      <c r="BW313" s="170"/>
      <c r="BX313" s="170"/>
      <c r="BY313" s="170"/>
      <c r="BZ313" s="170"/>
      <c r="CA313" s="170"/>
      <c r="CB313" s="170"/>
      <c r="CC313" s="170"/>
      <c r="CD313" s="170"/>
      <c r="CE313" s="170"/>
      <c r="CF313" s="170"/>
      <c r="CG313" s="170"/>
      <c r="CH313" s="171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FD313"/>
      <c r="FE313"/>
      <c r="FF313"/>
      <c r="FG313"/>
      <c r="FH313"/>
      <c r="FI313"/>
      <c r="FJ313"/>
    </row>
    <row r="314" spans="62:166">
      <c r="BJ314" s="169">
        <f t="shared" si="371"/>
        <v>40939</v>
      </c>
      <c r="BK314" s="101">
        <f>'LTD Budget 2012'!AO178</f>
        <v>6.5018327610637236E-2</v>
      </c>
      <c r="BL314" s="101">
        <f>'LTD Budget 2012'!AO179</f>
        <v>6.6173916617341691E-2</v>
      </c>
      <c r="BM314" s="101">
        <f>'LTD Budget 2012'!AO200</f>
        <v>0</v>
      </c>
      <c r="BN314" s="97">
        <f>'LTD Budget 2012'!AO233</f>
        <v>0.48809999999999998</v>
      </c>
      <c r="BO314" s="97">
        <f>'LTD Budget 2012'!AO247</f>
        <v>0.50460000000000005</v>
      </c>
      <c r="BP314" s="97">
        <f>'LTD Budget 2012'!AO255</f>
        <v>0.48299999999999998</v>
      </c>
      <c r="BQ314" s="97">
        <f>'LTD Budget 2012'!AO279</f>
        <v>0.49979999999999997</v>
      </c>
      <c r="BR314" s="97"/>
      <c r="BS314" s="170"/>
      <c r="BT314" s="170"/>
      <c r="BU314" s="170"/>
      <c r="BV314" s="170"/>
      <c r="BW314" s="170"/>
      <c r="BX314" s="170"/>
      <c r="BY314" s="170"/>
      <c r="BZ314" s="170"/>
      <c r="CA314" s="170"/>
      <c r="CB314" s="170"/>
      <c r="CC314" s="170"/>
      <c r="CD314" s="170"/>
      <c r="CE314" s="170"/>
      <c r="CF314" s="170"/>
      <c r="CG314" s="170"/>
      <c r="CH314" s="171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FD314"/>
      <c r="FE314"/>
      <c r="FF314"/>
      <c r="FG314"/>
      <c r="FH314"/>
      <c r="FI314"/>
      <c r="FJ314"/>
    </row>
    <row r="315" spans="62:166">
      <c r="BJ315" s="169">
        <f t="shared" si="371"/>
        <v>40968</v>
      </c>
      <c r="BK315" s="101">
        <f>'LTD Budget 2012'!AP178</f>
        <v>6.5017580147067822E-2</v>
      </c>
      <c r="BL315" s="101">
        <f>'LTD Budget 2012'!AP179</f>
        <v>6.5865009263032723E-2</v>
      </c>
      <c r="BM315" s="101">
        <f>'LTD Budget 2012'!AP200</f>
        <v>0</v>
      </c>
      <c r="BN315" s="97">
        <f>'LTD Budget 2012'!AP233</f>
        <v>0.48650000000000004</v>
      </c>
      <c r="BO315" s="97">
        <f>'LTD Budget 2012'!AP247</f>
        <v>0.50449999999999995</v>
      </c>
      <c r="BP315" s="97">
        <f>'LTD Budget 2012'!AP255</f>
        <v>0.48340000000000005</v>
      </c>
      <c r="BQ315" s="97">
        <f>'LTD Budget 2012'!AP279</f>
        <v>0.50170000000000003</v>
      </c>
      <c r="BR315" s="97"/>
      <c r="BS315" s="170"/>
      <c r="BT315" s="170"/>
      <c r="BU315" s="170"/>
      <c r="BV315" s="170"/>
      <c r="BW315" s="170"/>
      <c r="BX315" s="170"/>
      <c r="BY315" s="170"/>
      <c r="BZ315" s="170"/>
      <c r="CA315" s="170"/>
      <c r="CB315" s="170"/>
      <c r="CC315" s="170"/>
      <c r="CD315" s="170"/>
      <c r="CE315" s="170"/>
      <c r="CF315" s="170"/>
      <c r="CG315" s="170"/>
      <c r="CH315" s="171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FD315"/>
      <c r="FE315"/>
      <c r="FF315"/>
      <c r="FG315"/>
      <c r="FH315"/>
      <c r="FI315"/>
      <c r="FJ315"/>
    </row>
    <row r="316" spans="62:166">
      <c r="BJ316" s="169">
        <f t="shared" si="371"/>
        <v>40999</v>
      </c>
      <c r="BK316" s="101">
        <f>'LTD Budget 2012'!AQ178</f>
        <v>6.5016832700684188E-2</v>
      </c>
      <c r="BL316" s="101">
        <f>'LTD Budget 2012'!AQ179</f>
        <v>6.5556101744840084E-2</v>
      </c>
      <c r="BM316" s="101">
        <f>'LTD Budget 2012'!AQ200</f>
        <v>0</v>
      </c>
      <c r="BN316" s="97">
        <f>'LTD Budget 2012'!AQ233</f>
        <v>0.48309999999999997</v>
      </c>
      <c r="BO316" s="97">
        <f>'LTD Budget 2012'!AQ247</f>
        <v>0.50249999999999995</v>
      </c>
      <c r="BP316" s="97">
        <f>'LTD Budget 2012'!AQ255</f>
        <v>0.48360000000000003</v>
      </c>
      <c r="BQ316" s="97">
        <f>'LTD Budget 2012'!AQ279</f>
        <v>0.50329999999999997</v>
      </c>
      <c r="BR316" s="97"/>
      <c r="BS316" s="170"/>
      <c r="BT316" s="170"/>
      <c r="BU316" s="170"/>
      <c r="BV316" s="170"/>
      <c r="BW316" s="170"/>
      <c r="BX316" s="170"/>
      <c r="BY316" s="170"/>
      <c r="BZ316" s="170"/>
      <c r="CA316" s="170"/>
      <c r="CB316" s="170"/>
      <c r="CC316" s="170"/>
      <c r="CD316" s="170"/>
      <c r="CE316" s="170"/>
      <c r="CF316" s="170"/>
      <c r="CG316" s="170"/>
      <c r="CH316" s="171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</row>
    <row r="317" spans="62:166">
      <c r="BJ317" s="169">
        <f t="shared" si="371"/>
        <v>41029</v>
      </c>
      <c r="BK317" s="101">
        <f>'LTD Budget 2012'!AR178</f>
        <v>6.5016085271485752E-2</v>
      </c>
      <c r="BL317" s="101">
        <f>'LTD Budget 2012'!AR179</f>
        <v>6.5245493535768972E-2</v>
      </c>
      <c r="BM317" s="101">
        <f>'LTD Budget 2012'!AR200</f>
        <v>0</v>
      </c>
      <c r="BN317" s="97">
        <f>'LTD Budget 2012'!AR233</f>
        <v>0.48170000000000002</v>
      </c>
      <c r="BO317" s="97">
        <f>'LTD Budget 2012'!AR247</f>
        <v>0.50219999999999998</v>
      </c>
      <c r="BP317" s="97">
        <f>'LTD Budget 2012'!AR255</f>
        <v>0.4839</v>
      </c>
      <c r="BQ317" s="97">
        <f>'LTD Budget 2012'!AR279</f>
        <v>0.50470000000000004</v>
      </c>
      <c r="BR317" s="97"/>
      <c r="BS317" s="170"/>
      <c r="BT317" s="170"/>
      <c r="BU317" s="170"/>
      <c r="BV317" s="170"/>
      <c r="BW317" s="170"/>
      <c r="BX317" s="170"/>
      <c r="BY317" s="170"/>
      <c r="BZ317" s="170"/>
      <c r="CA317" s="170"/>
      <c r="CB317" s="170"/>
      <c r="CC317" s="170"/>
      <c r="CD317" s="170"/>
      <c r="CE317" s="170"/>
      <c r="CF317" s="170"/>
      <c r="CG317" s="170"/>
      <c r="CH317" s="171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</row>
    <row r="318" spans="62:166">
      <c r="BJ318" s="169">
        <f t="shared" si="371"/>
        <v>41060</v>
      </c>
      <c r="BK318" s="101">
        <f>'LTD Budget 2012'!AS178</f>
        <v>6.5015337859471903E-2</v>
      </c>
      <c r="BL318" s="101">
        <f>'LTD Budget 2012'!AS179</f>
        <v>6.5037964781457125E-2</v>
      </c>
      <c r="BM318" s="101">
        <f>'LTD Budget 2012'!AS200</f>
        <v>0</v>
      </c>
      <c r="BN318" s="97">
        <f>'LTD Budget 2012'!AS233</f>
        <v>0.48640000000000005</v>
      </c>
      <c r="BO318" s="97">
        <f>'LTD Budget 2012'!AS247</f>
        <v>0.50609999999999999</v>
      </c>
      <c r="BP318" s="97">
        <f>'LTD Budget 2012'!AS255</f>
        <v>0.48470000000000002</v>
      </c>
      <c r="BQ318" s="97">
        <f>'LTD Budget 2012'!AS279</f>
        <v>0.50470000000000004</v>
      </c>
      <c r="BR318" s="97"/>
      <c r="BS318" s="170"/>
      <c r="BT318" s="170"/>
      <c r="BU318" s="170"/>
      <c r="BV318" s="170"/>
      <c r="BW318" s="170"/>
      <c r="BX318" s="170"/>
      <c r="BY318" s="170"/>
      <c r="BZ318" s="170"/>
      <c r="CA318" s="170"/>
      <c r="CB318" s="170"/>
      <c r="CC318" s="170"/>
      <c r="CD318" s="170"/>
      <c r="CE318" s="170"/>
      <c r="CF318" s="170"/>
      <c r="CG318" s="170"/>
      <c r="CH318" s="171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</row>
    <row r="319" spans="62:166">
      <c r="BJ319" s="169">
        <f t="shared" si="371"/>
        <v>41090</v>
      </c>
      <c r="BK319" s="101">
        <f>'LTD Budget 2012'!AT178</f>
        <v>6.5014590464642072E-2</v>
      </c>
      <c r="BL319" s="101">
        <f>'LTD Budget 2012'!AT179</f>
        <v>6.503410846114957E-2</v>
      </c>
      <c r="BM319" s="101">
        <f>'LTD Budget 2012'!AT200</f>
        <v>6.1431243136379349E-2</v>
      </c>
      <c r="BN319" s="97">
        <f>'LTD Budget 2012'!AT233</f>
        <v>0.48370000000000002</v>
      </c>
      <c r="BO319" s="97">
        <f>'LTD Budget 2012'!AT247</f>
        <v>0.50369999999999993</v>
      </c>
      <c r="BP319" s="97">
        <f>'LTD Budget 2012'!AT255</f>
        <v>0.48819999999999997</v>
      </c>
      <c r="BQ319" s="97">
        <f>'LTD Budget 2012'!AT279</f>
        <v>0.50819999999999999</v>
      </c>
      <c r="BR319" s="97"/>
      <c r="BS319" s="170"/>
      <c r="BT319" s="170"/>
      <c r="BU319" s="170"/>
      <c r="BV319" s="170"/>
      <c r="BW319" s="170"/>
      <c r="BX319" s="170"/>
      <c r="BY319" s="170"/>
      <c r="BZ319" s="170"/>
      <c r="CA319" s="170"/>
      <c r="CB319" s="170"/>
      <c r="CC319" s="170"/>
      <c r="CD319" s="170"/>
      <c r="CE319" s="170"/>
      <c r="CF319" s="170"/>
      <c r="CG319" s="170"/>
      <c r="CH319" s="171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</row>
    <row r="320" spans="62:166">
      <c r="BJ320" s="169">
        <f t="shared" si="371"/>
        <v>41121</v>
      </c>
      <c r="BK320" s="101">
        <f>'LTD Budget 2012'!AU178</f>
        <v>6.5013428034003978E-2</v>
      </c>
      <c r="BL320" s="101">
        <f>'LTD Budget 2012'!AU179</f>
        <v>6.5030251977380091E-2</v>
      </c>
      <c r="BM320" s="101">
        <f>'LTD Budget 2012'!AU200</f>
        <v>6.1008364514188569E-2</v>
      </c>
      <c r="BN320" s="97">
        <f>'LTD Budget 2012'!AU233</f>
        <v>0.48250000000000004</v>
      </c>
      <c r="BO320" s="97">
        <f>'LTD Budget 2012'!AU247</f>
        <v>0.50440000000000007</v>
      </c>
      <c r="BP320" s="97">
        <f>'LTD Budget 2012'!AU255</f>
        <v>0.4879</v>
      </c>
      <c r="BQ320" s="97">
        <f>'LTD Budget 2012'!AU279</f>
        <v>0.50979999999999992</v>
      </c>
      <c r="BR320" s="97"/>
      <c r="BS320" s="170"/>
      <c r="BT320" s="170"/>
      <c r="BU320" s="170"/>
      <c r="BV320" s="170"/>
      <c r="BW320" s="170"/>
      <c r="BX320" s="170"/>
      <c r="BY320" s="170"/>
      <c r="BZ320" s="170"/>
      <c r="CA320" s="170"/>
      <c r="CB320" s="170"/>
      <c r="CC320" s="170"/>
      <c r="CD320" s="170"/>
      <c r="CE320" s="170"/>
      <c r="CF320" s="170"/>
      <c r="CG320" s="170"/>
      <c r="CH320" s="171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</row>
    <row r="321" spans="62:86">
      <c r="BJ321" s="169">
        <f t="shared" si="371"/>
        <v>41152</v>
      </c>
      <c r="BK321" s="101">
        <f>'LTD Budget 2012'!AV178</f>
        <v>6.6771358227928582E-2</v>
      </c>
      <c r="BL321" s="101">
        <f>'LTD Budget 2012'!AV179</f>
        <v>6.5172951942153362E-2</v>
      </c>
      <c r="BM321" s="101">
        <f>'LTD Budget 2012'!AV200</f>
        <v>6.0844633021661779E-2</v>
      </c>
      <c r="BN321" s="97">
        <f>'LTD Budget 2012'!AV233</f>
        <v>0.45589999999999997</v>
      </c>
      <c r="BO321" s="97">
        <f>'LTD Budget 2012'!AV247</f>
        <v>0.48180000000000006</v>
      </c>
      <c r="BP321" s="97">
        <f>'LTD Budget 2012'!AV255</f>
        <v>0.48570000000000002</v>
      </c>
      <c r="BQ321" s="97">
        <f>'LTD Budget 2012'!AV279</f>
        <v>0.5091</v>
      </c>
      <c r="BR321" s="97"/>
      <c r="BS321" s="170"/>
      <c r="BT321" s="170"/>
      <c r="BU321" s="170"/>
      <c r="BV321" s="170"/>
      <c r="BW321" s="170"/>
      <c r="BX321" s="170"/>
      <c r="BY321" s="170"/>
      <c r="BZ321" s="170"/>
      <c r="CA321" s="170"/>
      <c r="CB321" s="170"/>
      <c r="CC321" s="170"/>
      <c r="CD321" s="170"/>
      <c r="CE321" s="170"/>
      <c r="CF321" s="170"/>
      <c r="CG321" s="170"/>
      <c r="CH321" s="171"/>
    </row>
    <row r="322" spans="62:86">
      <c r="BJ322" s="169">
        <f t="shared" si="371"/>
        <v>41182</v>
      </c>
      <c r="BK322" s="101">
        <f>'LTD Budget 2012'!AW178</f>
        <v>6.6167267631113247E-2</v>
      </c>
      <c r="BL322" s="101">
        <f>'LTD Budget 2012'!AW179</f>
        <v>6.5265373288144204E-2</v>
      </c>
      <c r="BM322" s="101">
        <f>'LTD Budget 2012'!AW200</f>
        <v>6.0468590087059501E-2</v>
      </c>
      <c r="BN322" s="97">
        <f>'LTD Budget 2012'!AW233</f>
        <v>0.45330000000000004</v>
      </c>
      <c r="BO322" s="97">
        <f>'LTD Budget 2012'!AW247</f>
        <v>0.48269999999999996</v>
      </c>
      <c r="BP322" s="97">
        <f>'LTD Budget 2012'!AW255</f>
        <v>0.48299999999999998</v>
      </c>
      <c r="BQ322" s="97">
        <f>'LTD Budget 2012'!AW279</f>
        <v>0.50980000000000003</v>
      </c>
      <c r="BR322" s="97"/>
      <c r="BS322" s="170"/>
      <c r="BT322" s="170"/>
      <c r="BU322" s="170"/>
      <c r="BV322" s="170"/>
      <c r="BW322" s="170"/>
      <c r="BX322" s="170"/>
      <c r="BY322" s="170"/>
      <c r="BZ322" s="170"/>
      <c r="CA322" s="170"/>
      <c r="CB322" s="170"/>
      <c r="CC322" s="170"/>
      <c r="CD322" s="170"/>
      <c r="CE322" s="170"/>
      <c r="CF322" s="170"/>
      <c r="CG322" s="170"/>
      <c r="CH322" s="171"/>
    </row>
    <row r="323" spans="62:86">
      <c r="BJ323" s="169">
        <f t="shared" si="371"/>
        <v>41213</v>
      </c>
      <c r="BK323" s="101">
        <f>'LTD Budget 2012'!AX178</f>
        <v>6.6166469703802883E-2</v>
      </c>
      <c r="BL323" s="101">
        <f>'LTD Budget 2012'!AX179</f>
        <v>6.5357790403047913E-2</v>
      </c>
      <c r="BM323" s="101">
        <f>'LTD Budget 2012'!AX200</f>
        <v>5.9823341527542997E-2</v>
      </c>
      <c r="BN323" s="97">
        <f>'LTD Budget 2012'!AX233</f>
        <v>0.45230000000000004</v>
      </c>
      <c r="BO323" s="97">
        <f>'LTD Budget 2012'!AX247</f>
        <v>0.4854</v>
      </c>
      <c r="BP323" s="97">
        <f>'LTD Budget 2012'!AX255</f>
        <v>0.4798</v>
      </c>
      <c r="BQ323" s="97">
        <f>'LTD Budget 2012'!AX279</f>
        <v>0.51029999999999998</v>
      </c>
      <c r="BR323" s="97"/>
      <c r="BS323" s="170"/>
      <c r="BT323" s="170"/>
      <c r="BU323" s="170"/>
      <c r="BV323" s="170"/>
      <c r="BW323" s="170"/>
      <c r="BX323" s="170"/>
      <c r="BY323" s="170"/>
      <c r="BZ323" s="170"/>
      <c r="CA323" s="170"/>
      <c r="CB323" s="170"/>
      <c r="CC323" s="170"/>
      <c r="CD323" s="170"/>
      <c r="CE323" s="170"/>
      <c r="CF323" s="170"/>
      <c r="CG323" s="170"/>
      <c r="CH323" s="171"/>
    </row>
    <row r="324" spans="62:86">
      <c r="BJ324" s="169">
        <f t="shared" si="371"/>
        <v>41243</v>
      </c>
      <c r="BK324" s="101">
        <f>'LTD Budget 2012'!AY178</f>
        <v>6.6165671795737097E-2</v>
      </c>
      <c r="BL324" s="101">
        <f>'LTD Budget 2012'!AY179</f>
        <v>6.5450203287038086E-2</v>
      </c>
      <c r="BM324" s="101">
        <f>'LTD Budget 2012'!AY200</f>
        <v>5.9213080251292204E-2</v>
      </c>
      <c r="BN324" s="97">
        <f>'LTD Budget 2012'!AY233</f>
        <v>0.45330000000000004</v>
      </c>
      <c r="BO324" s="97">
        <f>'LTD Budget 2012'!AY247</f>
        <v>0.48999999999999994</v>
      </c>
      <c r="BP324" s="97">
        <f>'LTD Budget 2012'!AY255</f>
        <v>0.47689999999999999</v>
      </c>
      <c r="BQ324" s="97">
        <f>'LTD Budget 2012'!AY279</f>
        <v>0.51090000000000013</v>
      </c>
      <c r="BR324" s="97"/>
      <c r="BS324" s="170"/>
      <c r="BT324" s="170"/>
      <c r="BU324" s="170"/>
      <c r="BV324" s="170"/>
      <c r="BW324" s="170"/>
      <c r="BX324" s="170"/>
      <c r="BY324" s="170"/>
      <c r="BZ324" s="170"/>
      <c r="CA324" s="170"/>
      <c r="CB324" s="170"/>
      <c r="CC324" s="170"/>
      <c r="CD324" s="170"/>
      <c r="CE324" s="170"/>
      <c r="CF324" s="170"/>
      <c r="CG324" s="170"/>
      <c r="CH324" s="171"/>
    </row>
    <row r="325" spans="62:86">
      <c r="BJ325" s="169">
        <f t="shared" si="371"/>
        <v>41274</v>
      </c>
      <c r="BK325" s="101">
        <f>'LTD Budget 2012'!AZ178</f>
        <v>6.6164873906915167E-2</v>
      </c>
      <c r="BL325" s="101">
        <f>'LTD Budget 2012'!AZ179</f>
        <v>6.5545651946124162E-2</v>
      </c>
      <c r="BM325" s="101">
        <f>'LTD Budget 2012'!AZ200</f>
        <v>5.9660533255474539E-2</v>
      </c>
      <c r="BN325" s="97">
        <f>'LTD Budget 2012'!AZ233</f>
        <v>0.4466</v>
      </c>
      <c r="BO325" s="97">
        <f>'LTD Budget 2012'!AZ247</f>
        <v>0.48680000000000001</v>
      </c>
      <c r="BP325" s="97">
        <f>'LTD Budget 2012'!AZ255</f>
        <v>0.47319999999999995</v>
      </c>
      <c r="BQ325" s="97">
        <f>'LTD Budget 2012'!AZ279</f>
        <v>0.51079999999999992</v>
      </c>
      <c r="BR325" s="97"/>
      <c r="BS325" s="170"/>
      <c r="BT325" s="170"/>
      <c r="BU325" s="170"/>
      <c r="BV325" s="170"/>
      <c r="BW325" s="170"/>
      <c r="BX325" s="170"/>
      <c r="BY325" s="170"/>
      <c r="BZ325" s="170"/>
      <c r="CA325" s="170"/>
      <c r="CB325" s="170"/>
      <c r="CC325" s="170"/>
      <c r="CD325" s="170"/>
      <c r="CE325" s="170"/>
      <c r="CF325" s="170"/>
      <c r="CG325" s="170"/>
      <c r="CH325" s="171"/>
    </row>
    <row r="326" spans="62:86">
      <c r="BJ326" s="169">
        <f t="shared" si="371"/>
        <v>41305</v>
      </c>
      <c r="BK326" s="101">
        <f>'LTD Budget 2012'!BA178</f>
        <v>6.2188124985600834E-2</v>
      </c>
      <c r="BL326" s="101">
        <f>'LTD Budget 2012'!BA179</f>
        <v>6.5309801727371122E-2</v>
      </c>
      <c r="BM326" s="101">
        <f>'LTD Budget 2012'!BA200</f>
        <v>5.8085456019318284E-2</v>
      </c>
      <c r="BN326" s="97">
        <f>'LTD Budget 2012'!BA233</f>
        <v>0.496</v>
      </c>
      <c r="BO326" s="97">
        <f>'LTD Budget 2012'!BA247</f>
        <v>0.53010000000000002</v>
      </c>
      <c r="BP326" s="97">
        <f>'LTD Budget 2012'!BA255</f>
        <v>0.47360000000000002</v>
      </c>
      <c r="BQ326" s="97">
        <f>'LTD Budget 2012'!BA279</f>
        <v>0.51249999999999996</v>
      </c>
      <c r="BR326" s="97"/>
      <c r="BS326" s="170"/>
      <c r="BT326" s="170"/>
      <c r="BU326" s="170"/>
      <c r="BV326" s="170"/>
      <c r="BW326" s="170"/>
      <c r="BX326" s="170"/>
      <c r="BY326" s="170"/>
      <c r="BZ326" s="170"/>
      <c r="CA326" s="170"/>
      <c r="CB326" s="170"/>
      <c r="CC326" s="170"/>
      <c r="CD326" s="170"/>
      <c r="CE326" s="170"/>
      <c r="CF326" s="170"/>
      <c r="CG326" s="170"/>
      <c r="CH326" s="171"/>
    </row>
    <row r="327" spans="62:86">
      <c r="BJ327" s="169">
        <f t="shared" si="371"/>
        <v>41333</v>
      </c>
      <c r="BK327" s="101">
        <f>'LTD Budget 2012'!BB178</f>
        <v>6.2275951294107769E-2</v>
      </c>
      <c r="BL327" s="101">
        <f>'LTD Budget 2012'!BB179</f>
        <v>6.5081332656291124E-2</v>
      </c>
      <c r="BM327" s="101">
        <f>'LTD Budget 2012'!BB200</f>
        <v>5.7856104083379593E-2</v>
      </c>
      <c r="BN327" s="97">
        <f>'LTD Budget 2012'!BB233</f>
        <v>0.49560000000000004</v>
      </c>
      <c r="BO327" s="97">
        <f>'LTD Budget 2012'!BB247</f>
        <v>0.53</v>
      </c>
      <c r="BP327" s="97">
        <f>'LTD Budget 2012'!BB255</f>
        <v>0.47430000000000005</v>
      </c>
      <c r="BQ327" s="97">
        <f>'LTD Budget 2012'!BB279</f>
        <v>0.51319999999999988</v>
      </c>
      <c r="BR327" s="97"/>
      <c r="BS327" s="170"/>
      <c r="BT327" s="170"/>
      <c r="BU327" s="170"/>
      <c r="BV327" s="170"/>
      <c r="BW327" s="170"/>
      <c r="BX327" s="170"/>
      <c r="BY327" s="170"/>
      <c r="BZ327" s="170"/>
      <c r="CA327" s="170"/>
      <c r="CB327" s="170"/>
      <c r="CC327" s="170"/>
      <c r="CD327" s="170"/>
      <c r="CE327" s="170"/>
      <c r="CF327" s="170"/>
      <c r="CG327" s="170"/>
      <c r="CH327" s="171"/>
    </row>
    <row r="328" spans="62:86">
      <c r="BJ328" s="169">
        <f t="shared" si="371"/>
        <v>41364</v>
      </c>
      <c r="BK328" s="101">
        <f>'LTD Budget 2012'!BC178</f>
        <v>6.2276642576061234E-2</v>
      </c>
      <c r="BL328" s="101">
        <f>'LTD Budget 2012'!BC179</f>
        <v>6.4852983479239221E-2</v>
      </c>
      <c r="BM328" s="101">
        <f>'LTD Budget 2012'!BC200</f>
        <v>5.7588763415466981E-2</v>
      </c>
      <c r="BN328" s="97">
        <f>'LTD Budget 2012'!BC233</f>
        <v>0.49119999999999997</v>
      </c>
      <c r="BO328" s="97">
        <f>'LTD Budget 2012'!BC247</f>
        <v>0.52610000000000001</v>
      </c>
      <c r="BP328" s="97">
        <f>'LTD Budget 2012'!BC255</f>
        <v>0.4748</v>
      </c>
      <c r="BQ328" s="97">
        <f>'LTD Budget 2012'!BC279</f>
        <v>0.51390000000000002</v>
      </c>
      <c r="BR328" s="97"/>
      <c r="BS328" s="170"/>
      <c r="BT328" s="170"/>
      <c r="BU328" s="170"/>
      <c r="BV328" s="170"/>
      <c r="BW328" s="170"/>
      <c r="BX328" s="170"/>
      <c r="BY328" s="170"/>
      <c r="BZ328" s="170"/>
      <c r="CA328" s="170"/>
      <c r="CB328" s="170"/>
      <c r="CC328" s="170"/>
      <c r="CD328" s="170"/>
      <c r="CE328" s="170"/>
      <c r="CF328" s="170"/>
      <c r="CG328" s="170"/>
      <c r="CH328" s="171"/>
    </row>
    <row r="329" spans="62:86">
      <c r="BJ329" s="169">
        <f t="shared" si="371"/>
        <v>41394</v>
      </c>
      <c r="BK329" s="101">
        <f>'LTD Budget 2012'!BD178</f>
        <v>6.2275978002882322E-2</v>
      </c>
      <c r="BL329" s="101">
        <f>'LTD Budget 2012'!BD179</f>
        <v>6.4624641206855585E-2</v>
      </c>
      <c r="BM329" s="101">
        <f>'LTD Budget 2012'!BD200</f>
        <v>5.7609563013151364E-2</v>
      </c>
      <c r="BN329" s="97">
        <f>'LTD Budget 2012'!BD233</f>
        <v>0.49050000000000005</v>
      </c>
      <c r="BO329" s="97">
        <f>'LTD Budget 2012'!BD247</f>
        <v>0.52469999999999994</v>
      </c>
      <c r="BP329" s="97">
        <f>'LTD Budget 2012'!BD255</f>
        <v>0.47550000000000003</v>
      </c>
      <c r="BQ329" s="97">
        <f>'LTD Budget 2012'!BD279</f>
        <v>0.51349999999999996</v>
      </c>
      <c r="BR329" s="97"/>
      <c r="BS329" s="170"/>
      <c r="BT329" s="170"/>
      <c r="BU329" s="170"/>
      <c r="BV329" s="170"/>
      <c r="BW329" s="170"/>
      <c r="BX329" s="170"/>
      <c r="BY329" s="170"/>
      <c r="BZ329" s="170"/>
      <c r="CA329" s="170"/>
      <c r="CB329" s="170"/>
      <c r="CC329" s="170"/>
      <c r="CD329" s="170"/>
      <c r="CE329" s="170"/>
      <c r="CF329" s="170"/>
      <c r="CG329" s="170"/>
      <c r="CH329" s="171"/>
    </row>
    <row r="330" spans="62:86">
      <c r="BJ330" s="169">
        <f t="shared" si="371"/>
        <v>41425</v>
      </c>
      <c r="BK330" s="101">
        <f>'LTD Budget 2012'!BE178</f>
        <v>6.2275313443886961E-2</v>
      </c>
      <c r="BL330" s="101">
        <f>'LTD Budget 2012'!BE179</f>
        <v>6.4396305838890167E-2</v>
      </c>
      <c r="BM330" s="101">
        <f>'LTD Budget 2012'!BE200</f>
        <v>5.7649730381714767E-2</v>
      </c>
      <c r="BN330" s="97">
        <f>'LTD Budget 2012'!BE233</f>
        <v>0.48899999999999999</v>
      </c>
      <c r="BO330" s="97">
        <f>'LTD Budget 2012'!BE247</f>
        <v>0.52229999999999999</v>
      </c>
      <c r="BP330" s="97">
        <f>'LTD Budget 2012'!BE255</f>
        <v>0.47619999999999996</v>
      </c>
      <c r="BQ330" s="97">
        <f>'LTD Budget 2012'!BE279</f>
        <v>0.51290000000000002</v>
      </c>
      <c r="BR330" s="97"/>
      <c r="BS330" s="170"/>
      <c r="BT330" s="170"/>
      <c r="BU330" s="170"/>
      <c r="BV330" s="170"/>
      <c r="BW330" s="170"/>
      <c r="BX330" s="170"/>
      <c r="BY330" s="170"/>
      <c r="BZ330" s="170"/>
      <c r="CA330" s="170"/>
      <c r="CB330" s="170"/>
      <c r="CC330" s="170"/>
      <c r="CD330" s="170"/>
      <c r="CE330" s="170"/>
      <c r="CF330" s="170"/>
      <c r="CG330" s="170"/>
      <c r="CH330" s="171"/>
    </row>
    <row r="331" spans="62:86">
      <c r="BJ331" s="169">
        <f t="shared" si="371"/>
        <v>41455</v>
      </c>
      <c r="BK331" s="101">
        <f>'LTD Budget 2012'!BF178</f>
        <v>6.2274648899074747E-2</v>
      </c>
      <c r="BL331" s="101">
        <f>'LTD Budget 2012'!BF179</f>
        <v>6.4167977375092902E-2</v>
      </c>
      <c r="BM331" s="101">
        <f>'LTD Budget 2012'!BF200</f>
        <v>5.7633275163805106E-2</v>
      </c>
      <c r="BN331" s="97">
        <f>'LTD Budget 2012'!BF233</f>
        <v>0.48750000000000004</v>
      </c>
      <c r="BO331" s="97">
        <f>'LTD Budget 2012'!BF247</f>
        <v>0.5202</v>
      </c>
      <c r="BP331" s="97">
        <f>'LTD Budget 2012'!BF255</f>
        <v>0.47629999999999995</v>
      </c>
      <c r="BQ331" s="97">
        <f>'LTD Budget 2012'!BF279</f>
        <v>0.5121</v>
      </c>
      <c r="BR331" s="97"/>
      <c r="BS331" s="170"/>
      <c r="BT331" s="170"/>
      <c r="BU331" s="170"/>
      <c r="BV331" s="170"/>
      <c r="BW331" s="170"/>
      <c r="BX331" s="170"/>
      <c r="BY331" s="170"/>
      <c r="BZ331" s="170"/>
      <c r="CA331" s="170"/>
      <c r="CB331" s="170"/>
      <c r="CC331" s="170"/>
      <c r="CD331" s="170"/>
      <c r="CE331" s="170"/>
      <c r="CF331" s="170"/>
      <c r="CG331" s="170"/>
      <c r="CH331" s="171"/>
    </row>
    <row r="332" spans="62:86">
      <c r="BJ332" s="169">
        <f t="shared" si="371"/>
        <v>41486</v>
      </c>
      <c r="BK332" s="101">
        <f>'LTD Budget 2012'!BG178</f>
        <v>6.2273538399087149E-2</v>
      </c>
      <c r="BL332" s="101">
        <f>'LTD Budget 2012'!BG179</f>
        <v>6.3939653238849828E-2</v>
      </c>
      <c r="BM332" s="101">
        <f>'LTD Budget 2012'!BG200</f>
        <v>5.7630736788668924E-2</v>
      </c>
      <c r="BN332" s="97">
        <f>'LTD Budget 2012'!BG233</f>
        <v>0.48519999999999996</v>
      </c>
      <c r="BO332" s="97">
        <f>'LTD Budget 2012'!BG247</f>
        <v>0.51709999999999989</v>
      </c>
      <c r="BP332" s="97">
        <f>'LTD Budget 2012'!BG255</f>
        <v>0.47650000000000003</v>
      </c>
      <c r="BQ332" s="97">
        <f>'LTD Budget 2012'!BG279</f>
        <v>0.51129999999999987</v>
      </c>
      <c r="BR332" s="97"/>
      <c r="BS332" s="170"/>
      <c r="BT332" s="170"/>
      <c r="BU332" s="170"/>
      <c r="BV332" s="170"/>
      <c r="BW332" s="170"/>
      <c r="BX332" s="170"/>
      <c r="BY332" s="170"/>
      <c r="BZ332" s="170"/>
      <c r="CA332" s="170"/>
      <c r="CB332" s="170"/>
      <c r="CC332" s="170"/>
      <c r="CD332" s="170"/>
      <c r="CE332" s="170"/>
      <c r="CF332" s="170"/>
      <c r="CG332" s="170"/>
      <c r="CH332" s="171"/>
    </row>
    <row r="333" spans="62:86">
      <c r="BJ333" s="169">
        <f t="shared" si="371"/>
        <v>41517</v>
      </c>
      <c r="BK333" s="101">
        <f>'LTD Budget 2012'!BH178</f>
        <v>6.2272873869680841E-2</v>
      </c>
      <c r="BL333" s="101">
        <f>'LTD Budget 2012'!BH179</f>
        <v>6.3564779542329183E-2</v>
      </c>
      <c r="BM333" s="101">
        <f>'LTD Budget 2012'!BH200</f>
        <v>5.7456492807568274E-2</v>
      </c>
      <c r="BN333" s="97">
        <f>'LTD Budget 2012'!BH233</f>
        <v>0.48670000000000002</v>
      </c>
      <c r="BO333" s="97">
        <f>'LTD Budget 2012'!BH247</f>
        <v>0.51870000000000005</v>
      </c>
      <c r="BP333" s="97">
        <f>'LTD Budget 2012'!BH255</f>
        <v>0.47689999999999999</v>
      </c>
      <c r="BQ333" s="97">
        <f>'LTD Budget 2012'!BH279</f>
        <v>0.51140000000000008</v>
      </c>
      <c r="BR333" s="97"/>
      <c r="BS333" s="170"/>
      <c r="BT333" s="170"/>
      <c r="BU333" s="170"/>
      <c r="BV333" s="170"/>
      <c r="BW333" s="170"/>
      <c r="BX333" s="170"/>
      <c r="BY333" s="170"/>
      <c r="BZ333" s="170"/>
      <c r="CA333" s="170"/>
      <c r="CB333" s="170"/>
      <c r="CC333" s="170"/>
      <c r="CD333" s="170"/>
      <c r="CE333" s="170"/>
      <c r="CF333" s="170"/>
      <c r="CG333" s="170"/>
      <c r="CH333" s="171"/>
    </row>
    <row r="334" spans="62:86">
      <c r="BJ334" s="169">
        <f t="shared" si="371"/>
        <v>41547</v>
      </c>
      <c r="BK334" s="101">
        <f>'LTD Budget 2012'!BI178</f>
        <v>6.2272209354456959E-2</v>
      </c>
      <c r="BL334" s="101">
        <f>'LTD Budget 2012'!BI179</f>
        <v>6.3240191352607833E-2</v>
      </c>
      <c r="BM334" s="101">
        <f>'LTD Budget 2012'!BI200</f>
        <v>5.730450636874513E-2</v>
      </c>
      <c r="BN334" s="97">
        <f>'LTD Budget 2012'!BI233</f>
        <v>0.48760000000000003</v>
      </c>
      <c r="BO334" s="97">
        <f>'LTD Budget 2012'!BI247</f>
        <v>0.51800000000000002</v>
      </c>
      <c r="BP334" s="97">
        <f>'LTD Budget 2012'!BI255</f>
        <v>0.47919999999999996</v>
      </c>
      <c r="BQ334" s="97">
        <f>'LTD Budget 2012'!BI279</f>
        <v>0.51150000000000007</v>
      </c>
      <c r="BR334" s="97"/>
      <c r="BS334" s="170"/>
      <c r="BT334" s="170"/>
      <c r="BU334" s="170"/>
      <c r="BV334" s="170"/>
      <c r="BW334" s="170"/>
      <c r="BX334" s="170"/>
      <c r="BY334" s="170"/>
      <c r="BZ334" s="170"/>
      <c r="CA334" s="170"/>
      <c r="CB334" s="170"/>
      <c r="CC334" s="170"/>
      <c r="CD334" s="170"/>
      <c r="CE334" s="170"/>
      <c r="CF334" s="170"/>
      <c r="CG334" s="170"/>
      <c r="CH334" s="171"/>
    </row>
    <row r="335" spans="62:86">
      <c r="BJ335" s="169">
        <f t="shared" si="371"/>
        <v>41578</v>
      </c>
      <c r="BK335" s="101">
        <f>'LTD Budget 2012'!BJ178</f>
        <v>6.2271544853415038E-2</v>
      </c>
      <c r="BL335" s="101">
        <f>'LTD Budget 2012'!BJ179</f>
        <v>6.291561428174218E-2</v>
      </c>
      <c r="BM335" s="101">
        <f>'LTD Budget 2012'!BJ200</f>
        <v>5.7125531125936602E-2</v>
      </c>
      <c r="BN335" s="97">
        <f>'LTD Budget 2012'!BJ233</f>
        <v>0.48670000000000002</v>
      </c>
      <c r="BO335" s="97">
        <f>'LTD Budget 2012'!BJ247</f>
        <v>0.51670000000000005</v>
      </c>
      <c r="BP335" s="97">
        <f>'LTD Budget 2012'!BJ255</f>
        <v>0.48160000000000003</v>
      </c>
      <c r="BQ335" s="97">
        <f>'LTD Budget 2012'!BJ279</f>
        <v>0.51300000000000001</v>
      </c>
      <c r="BR335" s="97"/>
      <c r="BS335" s="170"/>
      <c r="BT335" s="170"/>
      <c r="BU335" s="170"/>
      <c r="BV335" s="170"/>
      <c r="BW335" s="170"/>
      <c r="BX335" s="170"/>
      <c r="BY335" s="170"/>
      <c r="BZ335" s="170"/>
      <c r="CA335" s="170"/>
      <c r="CB335" s="170"/>
      <c r="CC335" s="170"/>
      <c r="CD335" s="170"/>
      <c r="CE335" s="170"/>
      <c r="CF335" s="170"/>
      <c r="CG335" s="170"/>
      <c r="CH335" s="171"/>
    </row>
    <row r="336" spans="62:86">
      <c r="BJ336" s="169">
        <f t="shared" si="371"/>
        <v>41608</v>
      </c>
      <c r="BK336" s="101">
        <f>'LTD Budget 2012'!BK178</f>
        <v>6.2270880366554635E-2</v>
      </c>
      <c r="BL336" s="101">
        <f>'LTD Budget 2012'!BK179</f>
        <v>6.2591048329310298E-2</v>
      </c>
      <c r="BM336" s="101">
        <f>'LTD Budget 2012'!BK200</f>
        <v>5.6987732444914285E-2</v>
      </c>
      <c r="BN336" s="97">
        <f>'LTD Budget 2012'!BK233</f>
        <v>0.48599999999999999</v>
      </c>
      <c r="BO336" s="97">
        <f>'LTD Budget 2012'!BK247</f>
        <v>0.51540000000000008</v>
      </c>
      <c r="BP336" s="97">
        <f>'LTD Budget 2012'!BK255</f>
        <v>0.4839</v>
      </c>
      <c r="BQ336" s="97">
        <f>'LTD Budget 2012'!BK279</f>
        <v>0.51429999999999998</v>
      </c>
      <c r="BR336" s="97"/>
      <c r="BS336" s="170"/>
      <c r="BT336" s="170"/>
      <c r="BU336" s="170"/>
      <c r="BV336" s="170"/>
      <c r="BW336" s="170"/>
      <c r="BX336" s="170"/>
      <c r="BY336" s="170"/>
      <c r="BZ336" s="170"/>
      <c r="CA336" s="170"/>
      <c r="CB336" s="170"/>
      <c r="CC336" s="170"/>
      <c r="CD336" s="170"/>
      <c r="CE336" s="170"/>
      <c r="CF336" s="170"/>
      <c r="CG336" s="170"/>
      <c r="CH336" s="171"/>
    </row>
    <row r="337" spans="62:86">
      <c r="BJ337" s="169">
        <f t="shared" si="371"/>
        <v>41639</v>
      </c>
      <c r="BK337" s="101">
        <f>'LTD Budget 2012'!BL178</f>
        <v>6.2270215893875262E-2</v>
      </c>
      <c r="BL337" s="101">
        <f>'LTD Budget 2012'!BL179</f>
        <v>6.2266493494890308E-2</v>
      </c>
      <c r="BM337" s="101">
        <f>'LTD Budget 2012'!BL200</f>
        <v>5.691655653086352E-2</v>
      </c>
      <c r="BN337" s="97">
        <f>'LTD Budget 2012'!BL233</f>
        <v>0.47989999999999999</v>
      </c>
      <c r="BO337" s="97">
        <f>'LTD Budget 2012'!BL247</f>
        <v>0.50849999999999995</v>
      </c>
      <c r="BP337" s="97">
        <f>'LTD Budget 2012'!BL255</f>
        <v>0.48560000000000003</v>
      </c>
      <c r="BQ337" s="97">
        <f>'LTD Budget 2012'!BL279</f>
        <v>0.51460000000000006</v>
      </c>
      <c r="BR337" s="97"/>
      <c r="BS337" s="170"/>
      <c r="BT337" s="170"/>
      <c r="BU337" s="170"/>
      <c r="BV337" s="170"/>
      <c r="BW337" s="170"/>
      <c r="BX337" s="170"/>
      <c r="BY337" s="170"/>
      <c r="BZ337" s="170"/>
      <c r="CA337" s="170"/>
      <c r="CB337" s="170"/>
      <c r="CC337" s="170"/>
      <c r="CD337" s="170"/>
      <c r="CE337" s="170"/>
      <c r="CF337" s="170"/>
      <c r="CG337" s="170"/>
      <c r="CH337" s="171"/>
    </row>
    <row r="338" spans="62:86">
      <c r="BJ338" s="169">
        <f t="shared" si="371"/>
        <v>41670</v>
      </c>
      <c r="BK338" s="101">
        <f>'LTD Budget 2012'!BM178</f>
        <v>6.2269551435376505E-2</v>
      </c>
      <c r="BL338" s="101">
        <f>'LTD Budget 2012'!BM179</f>
        <v>6.2273279032371613E-2</v>
      </c>
      <c r="BM338" s="101">
        <f>'LTD Budget 2012'!BM200</f>
        <v>5.658235534905387E-2</v>
      </c>
      <c r="BN338" s="97">
        <f>'LTD Budget 2012'!BM233</f>
        <v>0.47650000000000003</v>
      </c>
      <c r="BO338" s="97">
        <f>'LTD Budget 2012'!BM247</f>
        <v>0.50550000000000006</v>
      </c>
      <c r="BP338" s="97">
        <f>'LTD Budget 2012'!BM255</f>
        <v>0.48750000000000004</v>
      </c>
      <c r="BQ338" s="97">
        <f>'LTD Budget 2012'!BM279</f>
        <v>0.51659999999999995</v>
      </c>
      <c r="BR338" s="97"/>
      <c r="BS338" s="170"/>
      <c r="BT338" s="170"/>
      <c r="BU338" s="170"/>
      <c r="BV338" s="170"/>
      <c r="BW338" s="170"/>
      <c r="BX338" s="170"/>
      <c r="BY338" s="170"/>
      <c r="BZ338" s="170"/>
      <c r="CA338" s="170"/>
      <c r="CB338" s="170"/>
      <c r="CC338" s="170"/>
      <c r="CD338" s="170"/>
      <c r="CE338" s="170"/>
      <c r="CF338" s="170"/>
      <c r="CG338" s="170"/>
      <c r="CH338" s="171"/>
    </row>
    <row r="339" spans="62:86">
      <c r="BJ339" s="169">
        <f t="shared" si="371"/>
        <v>41698</v>
      </c>
      <c r="BK339" s="101">
        <f>'LTD Budget 2012'!BN178</f>
        <v>6.2268886991057898E-2</v>
      </c>
      <c r="BL339" s="101">
        <f>'LTD Budget 2012'!BN179</f>
        <v>6.2272690340450791E-2</v>
      </c>
      <c r="BM339" s="101">
        <f>'LTD Budget 2012'!BN200</f>
        <v>5.6451270284895883E-2</v>
      </c>
      <c r="BN339" s="97">
        <f>'LTD Budget 2012'!BN233</f>
        <v>0.44220000000000004</v>
      </c>
      <c r="BO339" s="97">
        <f>'LTD Budget 2012'!BN247</f>
        <v>0.47169999999999995</v>
      </c>
      <c r="BP339" s="97">
        <f>'LTD Budget 2012'!BN255</f>
        <v>0.48309999999999997</v>
      </c>
      <c r="BQ339" s="97">
        <f>'LTD Budget 2012'!BN279</f>
        <v>0.51269999999999993</v>
      </c>
      <c r="BR339" s="97"/>
      <c r="BS339" s="170"/>
      <c r="BT339" s="170"/>
      <c r="BU339" s="170"/>
      <c r="BV339" s="170"/>
      <c r="BW339" s="170"/>
      <c r="BX339" s="170"/>
      <c r="BY339" s="170"/>
      <c r="BZ339" s="170"/>
      <c r="CA339" s="170"/>
      <c r="CB339" s="170"/>
      <c r="CC339" s="170"/>
      <c r="CD339" s="170"/>
      <c r="CE339" s="170"/>
      <c r="CF339" s="170"/>
      <c r="CG339" s="170"/>
      <c r="CH339" s="171"/>
    </row>
    <row r="340" spans="62:86">
      <c r="BJ340" s="169">
        <f t="shared" si="371"/>
        <v>41729</v>
      </c>
      <c r="BK340" s="101">
        <f>'LTD Budget 2012'!BO178</f>
        <v>6.2268222560918983E-2</v>
      </c>
      <c r="BL340" s="101">
        <f>'LTD Budget 2012'!BO179</f>
        <v>6.2271988672522281E-2</v>
      </c>
      <c r="BM340" s="101">
        <f>'LTD Budget 2012'!BO200</f>
        <v>5.6781398073157678E-2</v>
      </c>
      <c r="BN340" s="97">
        <f>'LTD Budget 2012'!BO233</f>
        <v>0.44010000000000005</v>
      </c>
      <c r="BO340" s="97">
        <f>'LTD Budget 2012'!BO247</f>
        <v>0.46789999999999998</v>
      </c>
      <c r="BP340" s="97">
        <f>'LTD Budget 2012'!BO255</f>
        <v>0.47850000000000004</v>
      </c>
      <c r="BQ340" s="97">
        <f>'LTD Budget 2012'!BO279</f>
        <v>0.50659999999999994</v>
      </c>
      <c r="BR340" s="97"/>
      <c r="BS340" s="170"/>
      <c r="BT340" s="170"/>
      <c r="BU340" s="170"/>
      <c r="BV340" s="170"/>
      <c r="BW340" s="170"/>
      <c r="BX340" s="170"/>
      <c r="BY340" s="170"/>
      <c r="BZ340" s="170"/>
      <c r="CA340" s="170"/>
      <c r="CB340" s="170"/>
      <c r="CC340" s="170"/>
      <c r="CD340" s="170"/>
      <c r="CE340" s="170"/>
      <c r="CF340" s="170"/>
      <c r="CG340" s="170"/>
      <c r="CH340" s="171"/>
    </row>
    <row r="341" spans="62:86">
      <c r="BJ341" s="169">
        <f t="shared" si="371"/>
        <v>41759</v>
      </c>
      <c r="BK341" s="101">
        <f>'LTD Budget 2012'!BP178</f>
        <v>6.2267558144959288E-2</v>
      </c>
      <c r="BL341" s="101">
        <f>'LTD Budget 2012'!BP179</f>
        <v>6.2271287017695361E-2</v>
      </c>
      <c r="BM341" s="101">
        <f>'LTD Budget 2012'!BP200</f>
        <v>5.6822039321933311E-2</v>
      </c>
      <c r="BN341" s="97">
        <f>'LTD Budget 2012'!BP233</f>
        <v>0.43889999999999996</v>
      </c>
      <c r="BO341" s="97">
        <f>'LTD Budget 2012'!BP247</f>
        <v>0.46650000000000003</v>
      </c>
      <c r="BP341" s="97">
        <f>'LTD Budget 2012'!BP255</f>
        <v>0.47430000000000005</v>
      </c>
      <c r="BQ341" s="97">
        <f>'LTD Budget 2012'!BP279</f>
        <v>0.50219999999999998</v>
      </c>
      <c r="BR341" s="97"/>
      <c r="BS341" s="170"/>
      <c r="BT341" s="170"/>
      <c r="BU341" s="170"/>
      <c r="BV341" s="170"/>
      <c r="BW341" s="170"/>
      <c r="BX341" s="170"/>
      <c r="BY341" s="170"/>
      <c r="BZ341" s="170"/>
      <c r="CA341" s="170"/>
      <c r="CB341" s="170"/>
      <c r="CC341" s="170"/>
      <c r="CD341" s="170"/>
      <c r="CE341" s="170"/>
      <c r="CF341" s="170"/>
      <c r="CG341" s="170"/>
      <c r="CH341" s="171"/>
    </row>
    <row r="342" spans="62:86">
      <c r="BJ342" s="169">
        <f t="shared" si="371"/>
        <v>41790</v>
      </c>
      <c r="BK342" s="101">
        <f>'LTD Budget 2012'!BQ178</f>
        <v>6.2266893743178398E-2</v>
      </c>
      <c r="BL342" s="101">
        <f>'LTD Budget 2012'!BQ179</f>
        <v>6.2270585375969641E-2</v>
      </c>
      <c r="BM342" s="101">
        <f>'LTD Budget 2012'!BQ200</f>
        <v>5.6852066227178401E-2</v>
      </c>
      <c r="BN342" s="97">
        <f>'LTD Budget 2012'!BQ233</f>
        <v>0.44189999999999996</v>
      </c>
      <c r="BO342" s="97">
        <f>'LTD Budget 2012'!BQ247</f>
        <v>0.46930000000000011</v>
      </c>
      <c r="BP342" s="97">
        <f>'LTD Budget 2012'!BQ255</f>
        <v>0.47050000000000003</v>
      </c>
      <c r="BQ342" s="97">
        <f>'LTD Budget 2012'!BQ279</f>
        <v>0.49810000000000004</v>
      </c>
      <c r="BR342" s="97"/>
      <c r="BS342" s="170"/>
      <c r="BT342" s="170"/>
      <c r="BU342" s="170"/>
      <c r="BV342" s="170"/>
      <c r="BW342" s="170"/>
      <c r="BX342" s="170"/>
      <c r="BY342" s="170"/>
      <c r="BZ342" s="170"/>
      <c r="CA342" s="170"/>
      <c r="CB342" s="170"/>
      <c r="CC342" s="170"/>
      <c r="CD342" s="170"/>
      <c r="CE342" s="170"/>
      <c r="CF342" s="170"/>
      <c r="CG342" s="170"/>
      <c r="CH342" s="171"/>
    </row>
    <row r="343" spans="62:86">
      <c r="BJ343" s="169">
        <f t="shared" si="371"/>
        <v>41820</v>
      </c>
      <c r="BK343" s="101">
        <f>'LTD Budget 2012'!BR178</f>
        <v>6.2266229355575832E-2</v>
      </c>
      <c r="BL343" s="101">
        <f>'LTD Budget 2012'!BR179</f>
        <v>6.2269883747344733E-2</v>
      </c>
      <c r="BM343" s="101">
        <f>'LTD Budget 2012'!BR200</f>
        <v>5.6989107783930085E-2</v>
      </c>
      <c r="BN343" s="97">
        <f>'LTD Budget 2012'!BR233</f>
        <v>0.44069999999999998</v>
      </c>
      <c r="BO343" s="97">
        <f>'LTD Budget 2012'!BR247</f>
        <v>0.46750000000000003</v>
      </c>
      <c r="BP343" s="97">
        <f>'LTD Budget 2012'!BR255</f>
        <v>0.4667</v>
      </c>
      <c r="BQ343" s="97">
        <f>'LTD Budget 2012'!BR279</f>
        <v>0.49359999999999998</v>
      </c>
      <c r="BR343" s="97"/>
      <c r="BS343" s="170"/>
      <c r="BT343" s="170"/>
      <c r="BU343" s="170"/>
      <c r="BV343" s="170"/>
      <c r="BW343" s="170"/>
      <c r="BX343" s="170"/>
      <c r="BY343" s="170"/>
      <c r="BZ343" s="170"/>
      <c r="CA343" s="170"/>
      <c r="CB343" s="170"/>
      <c r="CC343" s="170"/>
      <c r="CD343" s="170"/>
      <c r="CE343" s="170"/>
      <c r="CF343" s="170"/>
      <c r="CG343" s="170"/>
      <c r="CH343" s="171"/>
    </row>
    <row r="344" spans="62:86">
      <c r="BJ344" s="169">
        <f t="shared" si="371"/>
        <v>41851</v>
      </c>
      <c r="BK344" s="101">
        <f>'LTD Budget 2012'!BS178</f>
        <v>6.2265564982151148E-2</v>
      </c>
      <c r="BL344" s="101">
        <f>'LTD Budget 2012'!BS179</f>
        <v>6.2269219295933396E-2</v>
      </c>
      <c r="BM344" s="101">
        <f>'LTD Budget 2012'!BS200</f>
        <v>5.7199249472608633E-2</v>
      </c>
      <c r="BN344" s="97">
        <f>'LTD Budget 2012'!BS233</f>
        <v>0.44059999999999999</v>
      </c>
      <c r="BO344" s="97">
        <f>'LTD Budget 2012'!BS247</f>
        <v>0.46640000000000004</v>
      </c>
      <c r="BP344" s="97">
        <f>'LTD Budget 2012'!BS255</f>
        <v>0.46299999999999997</v>
      </c>
      <c r="BQ344" s="97">
        <f>'LTD Budget 2012'!BS279</f>
        <v>0.48899999999999999</v>
      </c>
      <c r="BR344" s="97"/>
      <c r="BS344" s="170"/>
      <c r="BT344" s="170"/>
      <c r="BU344" s="170"/>
      <c r="BV344" s="170"/>
      <c r="BW344" s="170"/>
      <c r="BX344" s="170"/>
      <c r="BY344" s="170"/>
      <c r="BZ344" s="170"/>
      <c r="CA344" s="170"/>
      <c r="CB344" s="170"/>
      <c r="CC344" s="170"/>
      <c r="CD344" s="170"/>
      <c r="CE344" s="170"/>
      <c r="CF344" s="170"/>
      <c r="CG344" s="170"/>
      <c r="CH344" s="171"/>
    </row>
    <row r="345" spans="62:86">
      <c r="BJ345" s="169">
        <f t="shared" si="371"/>
        <v>41882</v>
      </c>
      <c r="BK345" s="101">
        <f>'LTD Budget 2012'!BT178</f>
        <v>6.2264900622903886E-2</v>
      </c>
      <c r="BL345" s="101">
        <f>'LTD Budget 2012'!BT179</f>
        <v>6.2268554858701981E-2</v>
      </c>
      <c r="BM345" s="101">
        <f>'LTD Budget 2012'!BT200</f>
        <v>5.7438086443908055E-2</v>
      </c>
      <c r="BN345" s="97">
        <f>'LTD Budget 2012'!BT233</f>
        <v>0.44440000000000002</v>
      </c>
      <c r="BO345" s="97">
        <f>'LTD Budget 2012'!BT247</f>
        <v>0.46909999999999996</v>
      </c>
      <c r="BP345" s="97">
        <f>'LTD Budget 2012'!BT255</f>
        <v>0.45989999999999998</v>
      </c>
      <c r="BQ345" s="97">
        <f>'LTD Budget 2012'!BT279</f>
        <v>0.48479999999999995</v>
      </c>
      <c r="BR345" s="97"/>
      <c r="BS345" s="170"/>
      <c r="BT345" s="170"/>
      <c r="BU345" s="170"/>
      <c r="BV345" s="170"/>
      <c r="BW345" s="170"/>
      <c r="BX345" s="170"/>
      <c r="BY345" s="170"/>
      <c r="BZ345" s="170"/>
      <c r="CA345" s="170"/>
      <c r="CB345" s="170"/>
      <c r="CC345" s="170"/>
      <c r="CD345" s="170"/>
      <c r="CE345" s="170"/>
      <c r="CF345" s="170"/>
      <c r="CG345" s="170"/>
      <c r="CH345" s="171"/>
    </row>
    <row r="346" spans="62:86">
      <c r="BJ346" s="169">
        <f t="shared" si="371"/>
        <v>41912</v>
      </c>
      <c r="BK346" s="101">
        <f>'LTD Budget 2012'!BU178</f>
        <v>6.2264236277833576E-2</v>
      </c>
      <c r="BL346" s="101">
        <f>'LTD Budget 2012'!BU179</f>
        <v>6.2267890435650036E-2</v>
      </c>
      <c r="BM346" s="101">
        <f>'LTD Budget 2012'!BU200</f>
        <v>5.76843637152476E-2</v>
      </c>
      <c r="BN346" s="97">
        <f>'LTD Budget 2012'!BU233</f>
        <v>0.44310000000000005</v>
      </c>
      <c r="BO346" s="97">
        <f>'LTD Budget 2012'!BU247</f>
        <v>0.46679999999999999</v>
      </c>
      <c r="BP346" s="97">
        <f>'LTD Budget 2012'!BU255</f>
        <v>0.45669999999999999</v>
      </c>
      <c r="BQ346" s="97">
        <f>'LTD Budget 2012'!BU279</f>
        <v>0.48040000000000005</v>
      </c>
      <c r="BR346" s="97"/>
      <c r="BS346" s="170"/>
      <c r="BT346" s="170"/>
      <c r="BU346" s="170"/>
      <c r="BV346" s="170"/>
      <c r="BW346" s="170"/>
      <c r="BX346" s="170"/>
      <c r="BY346" s="170"/>
      <c r="BZ346" s="170"/>
      <c r="CA346" s="170"/>
      <c r="CB346" s="170"/>
      <c r="CC346" s="170"/>
      <c r="CD346" s="170"/>
      <c r="CE346" s="170"/>
      <c r="CF346" s="170"/>
      <c r="CG346" s="170"/>
      <c r="CH346" s="171"/>
    </row>
    <row r="347" spans="62:86">
      <c r="BJ347" s="169">
        <f t="shared" si="371"/>
        <v>41943</v>
      </c>
      <c r="BK347" s="101">
        <f>'LTD Budget 2012'!BV178</f>
        <v>6.0633341396371991E-2</v>
      </c>
      <c r="BL347" s="101">
        <f>'LTD Budget 2012'!BV179</f>
        <v>6.2131373480896458E-2</v>
      </c>
      <c r="BM347" s="101">
        <f>'LTD Budget 2012'!BV200</f>
        <v>5.8183238658077396E-2</v>
      </c>
      <c r="BN347" s="97">
        <f>'LTD Budget 2012'!BV233</f>
        <v>0.44350000000000001</v>
      </c>
      <c r="BO347" s="97">
        <f>'LTD Budget 2012'!BV247</f>
        <v>0.46419999999999989</v>
      </c>
      <c r="BP347" s="97">
        <f>'LTD Budget 2012'!BV255</f>
        <v>0.45340000000000003</v>
      </c>
      <c r="BQ347" s="97">
        <f>'LTD Budget 2012'!BV279</f>
        <v>0.47420000000000001</v>
      </c>
      <c r="BR347" s="97"/>
      <c r="BS347" s="170"/>
      <c r="BT347" s="170"/>
      <c r="BU347" s="170"/>
      <c r="BV347" s="170"/>
      <c r="BW347" s="170"/>
      <c r="BX347" s="170"/>
      <c r="BY347" s="170"/>
      <c r="BZ347" s="170"/>
      <c r="CA347" s="170"/>
      <c r="CB347" s="170"/>
      <c r="CC347" s="170"/>
      <c r="CD347" s="170"/>
      <c r="CE347" s="170"/>
      <c r="CF347" s="170"/>
      <c r="CG347" s="170"/>
      <c r="CH347" s="171"/>
    </row>
    <row r="348" spans="62:86">
      <c r="BJ348" s="169">
        <f t="shared" si="371"/>
        <v>41973</v>
      </c>
      <c r="BK348" s="101">
        <f>'LTD Budget 2012'!BW178</f>
        <v>5.8934373323203622E-2</v>
      </c>
      <c r="BL348" s="101">
        <f>'LTD Budget 2012'!BW179</f>
        <v>6.185333122728387E-2</v>
      </c>
      <c r="BM348" s="101">
        <f>'LTD Budget 2012'!BW200</f>
        <v>5.8473870136247115E-2</v>
      </c>
      <c r="BN348" s="97">
        <f>'LTD Budget 2012'!BW233</f>
        <v>0.44499999999999995</v>
      </c>
      <c r="BO348" s="97">
        <f>'LTD Budget 2012'!BW247</f>
        <v>0.46330000000000005</v>
      </c>
      <c r="BP348" s="97">
        <f>'LTD Budget 2012'!BW255</f>
        <v>0.45040000000000002</v>
      </c>
      <c r="BQ348" s="97">
        <f>'LTD Budget 2012'!BW279</f>
        <v>0.46879999999999999</v>
      </c>
      <c r="BR348" s="97"/>
      <c r="BS348" s="170"/>
      <c r="BT348" s="170"/>
      <c r="BU348" s="170"/>
      <c r="BV348" s="170"/>
      <c r="BW348" s="170"/>
      <c r="BX348" s="170"/>
      <c r="BY348" s="170"/>
      <c r="BZ348" s="170"/>
      <c r="CA348" s="170"/>
      <c r="CB348" s="170"/>
      <c r="CC348" s="170"/>
      <c r="CD348" s="170"/>
      <c r="CE348" s="170"/>
      <c r="CF348" s="170"/>
      <c r="CG348" s="170"/>
      <c r="CH348" s="171"/>
    </row>
    <row r="349" spans="62:86">
      <c r="BJ349" s="169">
        <f t="shared" si="371"/>
        <v>42004</v>
      </c>
      <c r="BK349" s="101">
        <f>'LTD Budget 2012'!BX178</f>
        <v>5.9120372983878705E-2</v>
      </c>
      <c r="BL349" s="101">
        <f>'LTD Budget 2012'!BX179</f>
        <v>6.1590844318117489E-2</v>
      </c>
      <c r="BM349" s="101">
        <f>'LTD Budget 2012'!BX200</f>
        <v>5.8504543538279302E-2</v>
      </c>
      <c r="BN349" s="97">
        <f>'LTD Budget 2012'!BX233</f>
        <v>0.44479999999999997</v>
      </c>
      <c r="BO349" s="97">
        <f>'LTD Budget 2012'!BX247</f>
        <v>0.4620999999999999</v>
      </c>
      <c r="BP349" s="97">
        <f>'LTD Budget 2012'!BX255</f>
        <v>0.44740000000000002</v>
      </c>
      <c r="BQ349" s="97">
        <f>'LTD Budget 2012'!BX279</f>
        <v>0.4647</v>
      </c>
      <c r="BR349" s="97"/>
      <c r="BS349" s="170"/>
      <c r="BT349" s="170"/>
      <c r="BU349" s="170"/>
      <c r="BV349" s="170"/>
      <c r="BW349" s="170"/>
      <c r="BX349" s="170"/>
      <c r="BY349" s="170"/>
      <c r="BZ349" s="170"/>
      <c r="CA349" s="170"/>
      <c r="CB349" s="170"/>
      <c r="CC349" s="170"/>
      <c r="CD349" s="170"/>
      <c r="CE349" s="170"/>
      <c r="CF349" s="170"/>
      <c r="CG349" s="170"/>
      <c r="CH349" s="171"/>
    </row>
    <row r="350" spans="62:86">
      <c r="BJ350" s="169">
        <f t="shared" si="371"/>
        <v>42035</v>
      </c>
      <c r="BK350" s="101">
        <f>'LTD Budget 2012'!BY178</f>
        <v>5.9007676809055915E-2</v>
      </c>
      <c r="BL350" s="101">
        <f>'LTD Budget 2012'!BY179</f>
        <v>6.131902143259077E-2</v>
      </c>
      <c r="BM350" s="101">
        <f>'LTD Budget 2012'!BY200</f>
        <v>5.8558488114347336E-2</v>
      </c>
      <c r="BN350" s="97">
        <f>'LTD Budget 2012'!BY233</f>
        <v>0.4456</v>
      </c>
      <c r="BO350" s="97">
        <f>'LTD Budget 2012'!BY247</f>
        <v>0.46160000000000001</v>
      </c>
      <c r="BP350" s="97">
        <f>'LTD Budget 2012'!BY255</f>
        <v>0.44499999999999995</v>
      </c>
      <c r="BQ350" s="97">
        <f>'LTD Budget 2012'!BY279</f>
        <v>0.46100000000000002</v>
      </c>
      <c r="BR350" s="97"/>
      <c r="BS350" s="170"/>
      <c r="BT350" s="170"/>
      <c r="BU350" s="170"/>
      <c r="BV350" s="170"/>
      <c r="BW350" s="170"/>
      <c r="BX350" s="170"/>
      <c r="BY350" s="170"/>
      <c r="BZ350" s="170"/>
      <c r="CA350" s="170"/>
      <c r="CB350" s="170"/>
      <c r="CC350" s="170"/>
      <c r="CD350" s="170"/>
      <c r="CE350" s="170"/>
      <c r="CF350" s="170"/>
      <c r="CG350" s="170"/>
      <c r="CH350" s="171"/>
    </row>
    <row r="351" spans="62:86">
      <c r="BJ351" s="169">
        <f t="shared" si="371"/>
        <v>42063</v>
      </c>
      <c r="BK351" s="101">
        <f>'LTD Budget 2012'!BZ178</f>
        <v>5.9006991269107009E-2</v>
      </c>
      <c r="BL351" s="101">
        <f>'LTD Budget 2012'!BZ179</f>
        <v>6.1047196789094871E-2</v>
      </c>
      <c r="BM351" s="101">
        <f>'LTD Budget 2012'!BZ200</f>
        <v>5.8376669209719297E-2</v>
      </c>
      <c r="BN351" s="97">
        <f>'LTD Budget 2012'!BZ233</f>
        <v>0.44120000000000004</v>
      </c>
      <c r="BO351" s="97">
        <f>'LTD Budget 2012'!BZ247</f>
        <v>0.45699999999999991</v>
      </c>
      <c r="BP351" s="97">
        <f>'LTD Budget 2012'!BZ255</f>
        <v>0.44240000000000002</v>
      </c>
      <c r="BQ351" s="97">
        <f>'LTD Budget 2012'!BZ279</f>
        <v>0.45820000000000011</v>
      </c>
      <c r="BR351" s="97"/>
      <c r="BS351" s="170"/>
      <c r="BT351" s="170"/>
      <c r="BU351" s="170"/>
      <c r="BV351" s="170"/>
      <c r="BW351" s="170"/>
      <c r="BX351" s="170"/>
      <c r="BY351" s="170"/>
      <c r="BZ351" s="170"/>
      <c r="CA351" s="170"/>
      <c r="CB351" s="170"/>
      <c r="CC351" s="170"/>
      <c r="CD351" s="170"/>
      <c r="CE351" s="170"/>
      <c r="CF351" s="170"/>
      <c r="CG351" s="170"/>
      <c r="CH351" s="171"/>
    </row>
    <row r="352" spans="62:86">
      <c r="BJ352" s="169">
        <f t="shared" si="371"/>
        <v>42094</v>
      </c>
      <c r="BK352" s="101">
        <f>'LTD Budget 2012'!CA178</f>
        <v>5.9006305745086828E-2</v>
      </c>
      <c r="BL352" s="101">
        <f>'LTD Budget 2012'!CA179</f>
        <v>6.0775370387775522E-2</v>
      </c>
      <c r="BM352" s="101">
        <f>'LTD Budget 2012'!CA200</f>
        <v>5.7795542723802204E-2</v>
      </c>
      <c r="BN352" s="97">
        <f>'LTD Budget 2012'!CA233</f>
        <v>0.43879999999999997</v>
      </c>
      <c r="BO352" s="97">
        <f>'LTD Budget 2012'!CA247</f>
        <v>0.45620000000000005</v>
      </c>
      <c r="BP352" s="97">
        <f>'LTD Budget 2012'!CA255</f>
        <v>0.44220000000000004</v>
      </c>
      <c r="BQ352" s="97">
        <f>'LTD Budget 2012'!CA279</f>
        <v>0.45960000000000001</v>
      </c>
      <c r="BR352" s="97"/>
      <c r="BS352" s="170"/>
      <c r="BT352" s="170"/>
      <c r="BU352" s="170"/>
      <c r="BV352" s="170"/>
      <c r="BW352" s="170"/>
      <c r="BX352" s="170"/>
      <c r="BY352" s="170"/>
      <c r="BZ352" s="170"/>
      <c r="CA352" s="170"/>
      <c r="CB352" s="170"/>
      <c r="CC352" s="170"/>
      <c r="CD352" s="170"/>
      <c r="CE352" s="170"/>
      <c r="CF352" s="170"/>
      <c r="CG352" s="170"/>
      <c r="CH352" s="171"/>
    </row>
    <row r="353" spans="62:86">
      <c r="BJ353" s="169">
        <f t="shared" si="371"/>
        <v>42124</v>
      </c>
      <c r="BK353" s="101">
        <f>'LTD Budget 2012'!CB178</f>
        <v>5.9005620236994891E-2</v>
      </c>
      <c r="BL353" s="101">
        <f>'LTD Budget 2012'!CB179</f>
        <v>6.0503542228778483E-2</v>
      </c>
      <c r="BM353" s="101">
        <f>'LTD Budget 2012'!CB200</f>
        <v>5.7451837969798837E-2</v>
      </c>
      <c r="BN353" s="97">
        <f>'LTD Budget 2012'!CB233</f>
        <v>0.43520000000000003</v>
      </c>
      <c r="BO353" s="97">
        <f>'LTD Budget 2012'!CB247</f>
        <v>0.45320000000000005</v>
      </c>
      <c r="BP353" s="97">
        <f>'LTD Budget 2012'!CB255</f>
        <v>0.44179999999999997</v>
      </c>
      <c r="BQ353" s="97">
        <f>'LTD Budget 2012'!CB279</f>
        <v>0.45979999999999999</v>
      </c>
      <c r="BR353" s="97"/>
      <c r="BS353" s="170"/>
      <c r="BT353" s="170"/>
      <c r="BU353" s="170"/>
      <c r="BV353" s="170"/>
      <c r="BW353" s="170"/>
      <c r="BX353" s="170"/>
      <c r="BY353" s="170"/>
      <c r="BZ353" s="170"/>
      <c r="CA353" s="170"/>
      <c r="CB353" s="170"/>
      <c r="CC353" s="170"/>
      <c r="CD353" s="170"/>
      <c r="CE353" s="170"/>
      <c r="CF353" s="170"/>
      <c r="CG353" s="170"/>
      <c r="CH353" s="171"/>
    </row>
    <row r="354" spans="62:86">
      <c r="BJ354" s="169">
        <f t="shared" si="371"/>
        <v>42155</v>
      </c>
      <c r="BK354" s="101">
        <f>'LTD Budget 2012'!CC178</f>
        <v>5.9004934744830574E-2</v>
      </c>
      <c r="BL354" s="101">
        <f>'LTD Budget 2012'!CC179</f>
        <v>6.0231712312249497E-2</v>
      </c>
      <c r="BM354" s="101">
        <f>'LTD Budget 2012'!CC200</f>
        <v>5.707579775996529E-2</v>
      </c>
      <c r="BN354" s="97">
        <f>'LTD Budget 2012'!CC233</f>
        <v>0.43530000000000002</v>
      </c>
      <c r="BO354" s="97">
        <f>'LTD Budget 2012'!CC247</f>
        <v>0.45389999999999991</v>
      </c>
      <c r="BP354" s="97">
        <f>'LTD Budget 2012'!CC255</f>
        <v>0.4415</v>
      </c>
      <c r="BQ354" s="97">
        <f>'LTD Budget 2012'!CC279</f>
        <v>0.4602</v>
      </c>
      <c r="BR354" s="97"/>
      <c r="BS354" s="170"/>
      <c r="BT354" s="170"/>
      <c r="BU354" s="170"/>
      <c r="BV354" s="170"/>
      <c r="BW354" s="170"/>
      <c r="BX354" s="170"/>
      <c r="BY354" s="170"/>
      <c r="BZ354" s="170"/>
      <c r="CA354" s="170"/>
      <c r="CB354" s="170"/>
      <c r="CC354" s="170"/>
      <c r="CD354" s="170"/>
      <c r="CE354" s="170"/>
      <c r="CF354" s="170"/>
      <c r="CG354" s="170"/>
      <c r="CH354" s="171"/>
    </row>
    <row r="355" spans="62:86">
      <c r="BJ355" s="169">
        <f t="shared" si="371"/>
        <v>42185</v>
      </c>
      <c r="BK355" s="101">
        <f>'LTD Budget 2012'!CD178</f>
        <v>5.9004249268593385E-2</v>
      </c>
      <c r="BL355" s="101">
        <f>'LTD Budget 2012'!CD179</f>
        <v>5.9959880638334295E-2</v>
      </c>
      <c r="BM355" s="101">
        <f>'LTD Budget 2012'!CD200</f>
        <v>5.6536530585140132E-2</v>
      </c>
      <c r="BN355" s="97">
        <f>'LTD Budget 2012'!CD233</f>
        <v>0.43120000000000003</v>
      </c>
      <c r="BO355" s="97">
        <f>'LTD Budget 2012'!CD247</f>
        <v>0.45130000000000009</v>
      </c>
      <c r="BP355" s="97">
        <f>'LTD Budget 2012'!CD255</f>
        <v>0.44069999999999998</v>
      </c>
      <c r="BQ355" s="97">
        <f>'LTD Budget 2012'!CD279</f>
        <v>0.46079999999999993</v>
      </c>
      <c r="BR355" s="97"/>
      <c r="BS355" s="170"/>
      <c r="BT355" s="170"/>
      <c r="BU355" s="170"/>
      <c r="BV355" s="170"/>
      <c r="BW355" s="170"/>
      <c r="BX355" s="170"/>
      <c r="BY355" s="170"/>
      <c r="BZ355" s="170"/>
      <c r="CA355" s="170"/>
      <c r="CB355" s="170"/>
      <c r="CC355" s="170"/>
      <c r="CD355" s="170"/>
      <c r="CE355" s="170"/>
      <c r="CF355" s="170"/>
      <c r="CG355" s="170"/>
      <c r="CH355" s="171"/>
    </row>
    <row r="356" spans="62:86">
      <c r="BJ356" s="169">
        <f t="shared" si="371"/>
        <v>42216</v>
      </c>
      <c r="BK356" s="101">
        <f>'LTD Budget 2012'!CE178</f>
        <v>5.90035638082827E-2</v>
      </c>
      <c r="BL356" s="101">
        <f>'LTD Budget 2012'!CE179</f>
        <v>5.9688047207178595E-2</v>
      </c>
      <c r="BM356" s="101">
        <f>'LTD Budget 2012'!CE200</f>
        <v>5.5936335291195766E-2</v>
      </c>
      <c r="BN356" s="97">
        <f>'LTD Budget 2012'!CE233</f>
        <v>0.43140000000000001</v>
      </c>
      <c r="BO356" s="97">
        <f>'LTD Budget 2012'!CE247</f>
        <v>0.45319999999999999</v>
      </c>
      <c r="BP356" s="97">
        <f>'LTD Budget 2012'!CE255</f>
        <v>0.43999999999999995</v>
      </c>
      <c r="BQ356" s="97">
        <f>'LTD Budget 2012'!CE279</f>
        <v>0.46189999999999992</v>
      </c>
      <c r="BR356" s="97"/>
      <c r="BS356" s="170"/>
      <c r="BT356" s="170"/>
      <c r="BU356" s="170"/>
      <c r="BV356" s="170"/>
      <c r="BW356" s="170"/>
      <c r="BX356" s="170"/>
      <c r="BY356" s="170"/>
      <c r="BZ356" s="170"/>
      <c r="CA356" s="170"/>
      <c r="CB356" s="170"/>
      <c r="CC356" s="170"/>
      <c r="CD356" s="170"/>
      <c r="CE356" s="170"/>
      <c r="CF356" s="170"/>
      <c r="CG356" s="170"/>
      <c r="CH356" s="171"/>
    </row>
    <row r="357" spans="62:86">
      <c r="BJ357" s="169">
        <f t="shared" si="371"/>
        <v>42247</v>
      </c>
      <c r="BK357" s="101">
        <f>'LTD Budget 2012'!CF178</f>
        <v>5.9002878363898018E-2</v>
      </c>
      <c r="BL357" s="101">
        <f>'LTD Budget 2012'!CF179</f>
        <v>5.9416212018928105E-2</v>
      </c>
      <c r="BM357" s="101">
        <f>'LTD Budget 2012'!CF200</f>
        <v>5.5302048156606901E-2</v>
      </c>
      <c r="BN357" s="97">
        <f>'LTD Budget 2012'!CF233</f>
        <v>0.43330000000000002</v>
      </c>
      <c r="BO357" s="97">
        <f>'LTD Budget 2012'!CF247</f>
        <v>0.45709999999999995</v>
      </c>
      <c r="BP357" s="97">
        <f>'LTD Budget 2012'!CF255</f>
        <v>0.43940000000000001</v>
      </c>
      <c r="BQ357" s="97">
        <f>'LTD Budget 2012'!CF279</f>
        <v>0.46329999999999999</v>
      </c>
      <c r="BR357" s="97"/>
      <c r="BS357" s="170"/>
      <c r="BT357" s="170"/>
      <c r="BU357" s="170"/>
      <c r="BV357" s="170"/>
      <c r="BW357" s="170"/>
      <c r="BX357" s="170"/>
      <c r="BY357" s="170"/>
      <c r="BZ357" s="170"/>
      <c r="CA357" s="170"/>
      <c r="CB357" s="170"/>
      <c r="CC357" s="170"/>
      <c r="CD357" s="170"/>
      <c r="CE357" s="170"/>
      <c r="CF357" s="170"/>
      <c r="CG357" s="170"/>
      <c r="CH357" s="171"/>
    </row>
    <row r="358" spans="62:86">
      <c r="BJ358" s="169">
        <f t="shared" si="371"/>
        <v>42277</v>
      </c>
      <c r="BK358" s="101">
        <f>'LTD Budget 2012'!CG178</f>
        <v>5.900219293543877E-2</v>
      </c>
      <c r="BL358" s="101">
        <f>'LTD Budget 2012'!CG179</f>
        <v>5.9144375073728529E-2</v>
      </c>
      <c r="BM358" s="101">
        <f>'LTD Budget 2012'!CG200</f>
        <v>5.4679233459413452E-2</v>
      </c>
      <c r="BN358" s="97">
        <f>'LTD Budget 2012'!CG233</f>
        <v>0.43269999999999997</v>
      </c>
      <c r="BO358" s="97">
        <f>'LTD Budget 2012'!CG247</f>
        <v>0.45839999999999997</v>
      </c>
      <c r="BP358" s="97">
        <f>'LTD Budget 2012'!CG255</f>
        <v>0.4385</v>
      </c>
      <c r="BQ358" s="97">
        <f>'LTD Budget 2012'!CG279</f>
        <v>0.46430000000000005</v>
      </c>
      <c r="BR358" s="97"/>
      <c r="BS358" s="170"/>
      <c r="BT358" s="170"/>
      <c r="BU358" s="170"/>
      <c r="BV358" s="170"/>
      <c r="BW358" s="170"/>
      <c r="BX358" s="170"/>
      <c r="BY358" s="170"/>
      <c r="BZ358" s="170"/>
      <c r="CA358" s="170"/>
      <c r="CB358" s="170"/>
      <c r="CC358" s="170"/>
      <c r="CD358" s="170"/>
      <c r="CE358" s="170"/>
      <c r="CF358" s="170"/>
      <c r="CG358" s="170"/>
      <c r="CH358" s="171"/>
    </row>
    <row r="359" spans="62:86">
      <c r="BJ359" s="169">
        <f t="shared" si="371"/>
        <v>42308</v>
      </c>
      <c r="BK359" s="101">
        <f>'LTD Budget 2012'!CH178</f>
        <v>5.9001507522904374E-2</v>
      </c>
      <c r="BL359" s="101">
        <f>'LTD Budget 2012'!CH179</f>
        <v>5.9008388917606229E-2</v>
      </c>
      <c r="BM359" s="101">
        <f>'LTD Budget 2012'!CH200</f>
        <v>5.3967257196542349E-2</v>
      </c>
      <c r="BN359" s="97">
        <f>'LTD Budget 2012'!CH233</f>
        <v>0.43140000000000001</v>
      </c>
      <c r="BO359" s="97">
        <f>'LTD Budget 2012'!CH247</f>
        <v>0.45970000000000005</v>
      </c>
      <c r="BP359" s="97">
        <f>'LTD Budget 2012'!CH255</f>
        <v>0.43759999999999999</v>
      </c>
      <c r="BQ359" s="97">
        <f>'LTD Budget 2012'!CH279</f>
        <v>0.46589999999999998</v>
      </c>
      <c r="BR359" s="97"/>
      <c r="BS359" s="170"/>
      <c r="BT359" s="170"/>
      <c r="BU359" s="170"/>
      <c r="BV359" s="170"/>
      <c r="BW359" s="170"/>
      <c r="BX359" s="170"/>
      <c r="BY359" s="170"/>
      <c r="BZ359" s="170"/>
      <c r="CA359" s="170"/>
      <c r="CB359" s="170"/>
      <c r="CC359" s="170"/>
      <c r="CD359" s="170"/>
      <c r="CE359" s="170"/>
      <c r="CF359" s="170"/>
      <c r="CG359" s="170"/>
      <c r="CH359" s="171"/>
    </row>
    <row r="360" spans="62:86">
      <c r="BJ360" s="169">
        <f t="shared" si="371"/>
        <v>42338</v>
      </c>
      <c r="BK360" s="101">
        <f>'LTD Budget 2012'!CI178</f>
        <v>5.9000822126294331E-2</v>
      </c>
      <c r="BL360" s="101">
        <f>'LTD Budget 2012'!CI179</f>
        <v>5.9013926317863785E-2</v>
      </c>
      <c r="BM360" s="101">
        <f>'LTD Budget 2012'!CI200</f>
        <v>5.3321251984310057E-2</v>
      </c>
      <c r="BN360" s="97">
        <f>'LTD Budget 2012'!CI233</f>
        <v>0.42959999999999998</v>
      </c>
      <c r="BO360" s="97">
        <f>'LTD Budget 2012'!CI247</f>
        <v>0.46060000000000001</v>
      </c>
      <c r="BP360" s="97">
        <f>'LTD Budget 2012'!CI255</f>
        <v>0.4365</v>
      </c>
      <c r="BQ360" s="97">
        <f>'LTD Budget 2012'!CI279</f>
        <v>0.46760000000000002</v>
      </c>
      <c r="BR360" s="97"/>
      <c r="BS360" s="170"/>
      <c r="BT360" s="170"/>
      <c r="BU360" s="170"/>
      <c r="BV360" s="170"/>
      <c r="BW360" s="170"/>
      <c r="BX360" s="170"/>
      <c r="BY360" s="170"/>
      <c r="BZ360" s="170"/>
      <c r="CA360" s="170"/>
      <c r="CB360" s="170"/>
      <c r="CC360" s="170"/>
      <c r="CD360" s="170"/>
      <c r="CE360" s="170"/>
      <c r="CF360" s="170"/>
      <c r="CG360" s="170"/>
      <c r="CH360" s="171"/>
    </row>
    <row r="361" spans="62:86">
      <c r="BJ361" s="169">
        <f t="shared" si="371"/>
        <v>42369</v>
      </c>
      <c r="BK361" s="101">
        <f>'LTD Budget 2012'!CJ178</f>
        <v>5.9000136745608021E-2</v>
      </c>
      <c r="BL361" s="101">
        <f>'LTD Budget 2012'!CJ179</f>
        <v>5.9003906631341224E-2</v>
      </c>
      <c r="BM361" s="101">
        <f>'LTD Budget 2012'!CJ200</f>
        <v>5.2932819249267633E-2</v>
      </c>
      <c r="BN361" s="97">
        <f>'LTD Budget 2012'!CJ233</f>
        <v>0.42589999999999995</v>
      </c>
      <c r="BO361" s="97">
        <f>'LTD Budget 2012'!CJ247</f>
        <v>0.45890000000000003</v>
      </c>
      <c r="BP361" s="97">
        <f>'LTD Budget 2012'!CJ255</f>
        <v>0.43500000000000005</v>
      </c>
      <c r="BQ361" s="97">
        <f>'LTD Budget 2012'!CJ279</f>
        <v>0.46810000000000002</v>
      </c>
      <c r="BR361" s="97"/>
      <c r="BS361" s="170"/>
      <c r="BT361" s="170"/>
      <c r="BU361" s="170"/>
      <c r="BV361" s="170"/>
      <c r="BW361" s="170"/>
      <c r="BX361" s="170"/>
      <c r="BY361" s="170"/>
      <c r="BZ361" s="170"/>
      <c r="CA361" s="170"/>
      <c r="CB361" s="170"/>
      <c r="CC361" s="170"/>
      <c r="CD361" s="170"/>
      <c r="CE361" s="170"/>
      <c r="CF361" s="170"/>
      <c r="CG361" s="170"/>
      <c r="CH361" s="171"/>
    </row>
    <row r="362" spans="62:86">
      <c r="BJ362" s="169">
        <f t="shared" si="371"/>
        <v>42400</v>
      </c>
      <c r="BK362" s="101">
        <f>'LTD Budget 2012'!CK178</f>
        <v>5.899945138084494E-2</v>
      </c>
      <c r="BL362" s="101">
        <f>'LTD Budget 2012'!CK179</f>
        <v>5.9003221178990317E-2</v>
      </c>
      <c r="BM362" s="101">
        <f>'LTD Budget 2012'!CK200</f>
        <v>5.2385775299806529E-2</v>
      </c>
      <c r="BN362" s="97">
        <f>'LTD Budget 2012'!CK233</f>
        <v>0.42190000000000005</v>
      </c>
      <c r="BO362" s="97">
        <f>'LTD Budget 2012'!CK247</f>
        <v>0.45750000000000007</v>
      </c>
      <c r="BP362" s="97">
        <f>'LTD Budget 2012'!CK255</f>
        <v>0.43330000000000002</v>
      </c>
      <c r="BQ362" s="97">
        <f>'LTD Budget 2012'!CK279</f>
        <v>0.46910000000000002</v>
      </c>
      <c r="BR362" s="97"/>
      <c r="BS362" s="170"/>
      <c r="BT362" s="170"/>
      <c r="BU362" s="170"/>
      <c r="BV362" s="170"/>
      <c r="BW362" s="170"/>
      <c r="BX362" s="170"/>
      <c r="BY362" s="170"/>
      <c r="BZ362" s="170"/>
      <c r="CA362" s="170"/>
      <c r="CB362" s="170"/>
      <c r="CC362" s="170"/>
      <c r="CD362" s="170"/>
      <c r="CE362" s="170"/>
      <c r="CF362" s="170"/>
      <c r="CG362" s="170"/>
      <c r="CH362" s="171"/>
    </row>
    <row r="363" spans="62:86">
      <c r="BJ363" s="169">
        <f t="shared" ref="BJ363:BJ418" si="373">DATE(YEAR(BJ362+45),MONTH(BJ362+45),1)-1</f>
        <v>42429</v>
      </c>
      <c r="BK363" s="101">
        <f>'LTD Budget 2012'!CL178</f>
        <v>5.8998766032004532E-2</v>
      </c>
      <c r="BL363" s="101">
        <f>'LTD Budget 2012'!CL179</f>
        <v>5.9002535742565115E-2</v>
      </c>
      <c r="BM363" s="101">
        <f>'LTD Budget 2012'!CL200</f>
        <v>5.1822634161116043E-2</v>
      </c>
      <c r="BN363" s="97">
        <f>'LTD Budget 2012'!CL233</f>
        <v>0.42079999999999995</v>
      </c>
      <c r="BO363" s="97">
        <f>'LTD Budget 2012'!CL247</f>
        <v>0.45939999999999998</v>
      </c>
      <c r="BP363" s="97">
        <f>'LTD Budget 2012'!CL255</f>
        <v>0.43140000000000001</v>
      </c>
      <c r="BQ363" s="97">
        <f>'LTD Budget 2012'!CL279</f>
        <v>0.47009999999999996</v>
      </c>
      <c r="BR363" s="97"/>
      <c r="BS363" s="170"/>
      <c r="BT363" s="170"/>
      <c r="BU363" s="170"/>
      <c r="BV363" s="170"/>
      <c r="BW363" s="170"/>
      <c r="BX363" s="170"/>
      <c r="BY363" s="170"/>
      <c r="BZ363" s="170"/>
      <c r="CA363" s="170"/>
      <c r="CB363" s="170"/>
      <c r="CC363" s="170"/>
      <c r="CD363" s="170"/>
      <c r="CE363" s="170"/>
      <c r="CF363" s="170"/>
      <c r="CG363" s="170"/>
      <c r="CH363" s="171"/>
    </row>
    <row r="364" spans="62:86">
      <c r="BJ364" s="169">
        <f t="shared" si="373"/>
        <v>42460</v>
      </c>
      <c r="BK364" s="101">
        <f>'LTD Budget 2012'!CM178</f>
        <v>5.8998080699086165E-2</v>
      </c>
      <c r="BL364" s="101">
        <f>'LTD Budget 2012'!CM179</f>
        <v>5.9001850322065064E-2</v>
      </c>
      <c r="BM364" s="101">
        <f>'LTD Budget 2012'!CM200</f>
        <v>5.1270823808198564E-2</v>
      </c>
      <c r="BN364" s="97">
        <f>'LTD Budget 2012'!CM233</f>
        <v>0.41810000000000003</v>
      </c>
      <c r="BO364" s="97">
        <f>'LTD Budget 2012'!CM247</f>
        <v>0.45949999999999996</v>
      </c>
      <c r="BP364" s="97">
        <f>'LTD Budget 2012'!CM255</f>
        <v>0.42959999999999998</v>
      </c>
      <c r="BQ364" s="97">
        <f>'LTD Budget 2012'!CM279</f>
        <v>0.47119999999999995</v>
      </c>
      <c r="BR364" s="97"/>
      <c r="BS364" s="170"/>
      <c r="BT364" s="170"/>
      <c r="BU364" s="170"/>
      <c r="BV364" s="170"/>
      <c r="BW364" s="170"/>
      <c r="BX364" s="170"/>
      <c r="BY364" s="170"/>
      <c r="BZ364" s="170"/>
      <c r="CA364" s="170"/>
      <c r="CB364" s="170"/>
      <c r="CC364" s="170"/>
      <c r="CD364" s="170"/>
      <c r="CE364" s="170"/>
      <c r="CF364" s="170"/>
      <c r="CG364" s="170"/>
      <c r="CH364" s="171"/>
    </row>
    <row r="365" spans="62:86">
      <c r="BJ365" s="169">
        <f t="shared" si="373"/>
        <v>42490</v>
      </c>
      <c r="BK365" s="101">
        <f>'LTD Budget 2012'!CN178</f>
        <v>5.8997395382089389E-2</v>
      </c>
      <c r="BL365" s="101">
        <f>'LTD Budget 2012'!CN179</f>
        <v>5.90011649174896E-2</v>
      </c>
      <c r="BM365" s="101">
        <f>'LTD Budget 2012'!CN200</f>
        <v>5.0671184156691314E-2</v>
      </c>
      <c r="BN365" s="97">
        <f>'LTD Budget 2012'!CN233</f>
        <v>0.41390000000000005</v>
      </c>
      <c r="BO365" s="97">
        <f>'LTD Budget 2012'!CN247</f>
        <v>0.45829999999999999</v>
      </c>
      <c r="BP365" s="97">
        <f>'LTD Budget 2012'!CN255</f>
        <v>0.42759999999999998</v>
      </c>
      <c r="BQ365" s="97">
        <f>'LTD Budget 2012'!CN279</f>
        <v>0.47240000000000004</v>
      </c>
      <c r="BR365" s="97"/>
      <c r="BS365" s="170"/>
      <c r="BT365" s="170"/>
      <c r="BU365" s="170"/>
      <c r="BV365" s="170"/>
      <c r="BW365" s="170"/>
      <c r="BX365" s="170"/>
      <c r="BY365" s="170"/>
      <c r="BZ365" s="170"/>
      <c r="CA365" s="170"/>
      <c r="CB365" s="170"/>
      <c r="CC365" s="170"/>
      <c r="CD365" s="170"/>
      <c r="CE365" s="170"/>
      <c r="CF365" s="170"/>
      <c r="CG365" s="170"/>
      <c r="CH365" s="171"/>
    </row>
    <row r="366" spans="62:86">
      <c r="BJ366" s="169">
        <f t="shared" si="373"/>
        <v>42521</v>
      </c>
      <c r="BK366" s="101">
        <f>'LTD Budget 2012'!CO178</f>
        <v>5.8996710081013586E-2</v>
      </c>
      <c r="BL366" s="101">
        <f>'LTD Budget 2012'!CO179</f>
        <v>5.9000479528838183E-2</v>
      </c>
      <c r="BM366" s="101">
        <f>'LTD Budget 2012'!CO200</f>
        <v>5.0040541690747953E-2</v>
      </c>
      <c r="BN366" s="97">
        <f>'LTD Budget 2012'!CO233</f>
        <v>0.41479999999999995</v>
      </c>
      <c r="BO366" s="97">
        <f>'LTD Budget 2012'!CO247</f>
        <v>0.46260000000000001</v>
      </c>
      <c r="BP366" s="97">
        <f>'LTD Budget 2012'!CO255</f>
        <v>0.42610000000000003</v>
      </c>
      <c r="BQ366" s="97">
        <f>'LTD Budget 2012'!CO279</f>
        <v>0.47409999999999991</v>
      </c>
      <c r="BR366" s="97"/>
      <c r="BS366" s="170"/>
      <c r="BT366" s="170"/>
      <c r="BU366" s="170"/>
      <c r="BV366" s="170"/>
      <c r="BW366" s="170"/>
      <c r="BX366" s="170"/>
      <c r="BY366" s="170"/>
      <c r="BZ366" s="170"/>
      <c r="CA366" s="170"/>
      <c r="CB366" s="170"/>
      <c r="CC366" s="170"/>
      <c r="CD366" s="170"/>
      <c r="CE366" s="170"/>
      <c r="CF366" s="170"/>
      <c r="CG366" s="170"/>
      <c r="CH366" s="171"/>
    </row>
    <row r="367" spans="62:86">
      <c r="BJ367" s="169">
        <f t="shared" si="373"/>
        <v>42551</v>
      </c>
      <c r="BK367" s="101">
        <f>'LTD Budget 2012'!CP178</f>
        <v>5.8996024795858235E-2</v>
      </c>
      <c r="BL367" s="101">
        <f>'LTD Budget 2012'!CP179</f>
        <v>5.8999794156110251E-2</v>
      </c>
      <c r="BM367" s="101">
        <f>'LTD Budget 2012'!CP200</f>
        <v>4.9424681053683459E-2</v>
      </c>
      <c r="BN367" s="97">
        <f>'LTD Budget 2012'!CP233</f>
        <v>0.41390000000000005</v>
      </c>
      <c r="BO367" s="97">
        <f>'LTD Budget 2012'!CP247</f>
        <v>0.46510000000000001</v>
      </c>
      <c r="BP367" s="97">
        <f>'LTD Budget 2012'!CP255</f>
        <v>0.4244</v>
      </c>
      <c r="BQ367" s="97">
        <f>'LTD Budget 2012'!CP279</f>
        <v>0.47579999999999995</v>
      </c>
      <c r="BR367" s="97"/>
      <c r="BS367" s="170"/>
      <c r="BT367" s="170"/>
      <c r="BU367" s="170"/>
      <c r="BV367" s="170"/>
      <c r="BW367" s="170"/>
      <c r="BX367" s="170"/>
      <c r="BY367" s="170"/>
      <c r="BZ367" s="170"/>
      <c r="CA367" s="170"/>
      <c r="CB367" s="170"/>
      <c r="CC367" s="170"/>
      <c r="CD367" s="170"/>
      <c r="CE367" s="170"/>
      <c r="CF367" s="170"/>
      <c r="CG367" s="170"/>
      <c r="CH367" s="171"/>
    </row>
    <row r="368" spans="62:86">
      <c r="BJ368" s="169">
        <f t="shared" si="373"/>
        <v>42582</v>
      </c>
      <c r="BK368" s="101">
        <f>'LTD Budget 2012'!CQ178</f>
        <v>5.8995339526622746E-2</v>
      </c>
      <c r="BL368" s="101">
        <f>'LTD Budget 2012'!CQ179</f>
        <v>5.8999108799305255E-2</v>
      </c>
      <c r="BM368" s="101">
        <f>'LTD Budget 2012'!CQ200</f>
        <v>4.876928654799717E-2</v>
      </c>
      <c r="BN368" s="97">
        <f>'LTD Budget 2012'!CQ233</f>
        <v>0.41339999999999999</v>
      </c>
      <c r="BO368" s="97">
        <f>'LTD Budget 2012'!CQ247</f>
        <v>0.46819999999999995</v>
      </c>
      <c r="BP368" s="97">
        <f>'LTD Budget 2012'!CQ255</f>
        <v>0.42300000000000004</v>
      </c>
      <c r="BQ368" s="97">
        <f>'LTD Budget 2012'!CQ279</f>
        <v>0.47809999999999991</v>
      </c>
      <c r="BR368" s="97"/>
      <c r="BS368" s="170"/>
      <c r="BT368" s="170"/>
      <c r="BU368" s="170"/>
      <c r="BV368" s="170"/>
      <c r="BW368" s="170"/>
      <c r="BX368" s="170"/>
      <c r="BY368" s="170"/>
      <c r="BZ368" s="170"/>
      <c r="CA368" s="170"/>
      <c r="CB368" s="170"/>
      <c r="CC368" s="170"/>
      <c r="CD368" s="170"/>
      <c r="CE368" s="170"/>
      <c r="CF368" s="170"/>
      <c r="CG368" s="170"/>
      <c r="CH368" s="171"/>
    </row>
    <row r="369" spans="62:107">
      <c r="BJ369" s="169">
        <f t="shared" si="373"/>
        <v>42613</v>
      </c>
      <c r="BK369" s="101">
        <f>'LTD Budget 2012'!CR178</f>
        <v>5.8994654273306593E-2</v>
      </c>
      <c r="BL369" s="101">
        <f>'LTD Budget 2012'!CR179</f>
        <v>5.8998423458422634E-2</v>
      </c>
      <c r="BM369" s="101">
        <f>'LTD Budget 2012'!CR200</f>
        <v>4.8146751786228403E-2</v>
      </c>
      <c r="BN369" s="97">
        <f>'LTD Budget 2012'!CR233</f>
        <v>0.41590000000000005</v>
      </c>
      <c r="BO369" s="97">
        <f>'LTD Budget 2012'!CR247</f>
        <v>0.47439999999999999</v>
      </c>
      <c r="BP369" s="97">
        <f>'LTD Budget 2012'!CR255</f>
        <v>0.42179999999999995</v>
      </c>
      <c r="BQ369" s="97">
        <f>'LTD Budget 2012'!CR279</f>
        <v>0.48040000000000005</v>
      </c>
      <c r="BR369" s="97"/>
      <c r="BS369" s="170"/>
      <c r="BT369" s="170"/>
      <c r="BU369" s="170"/>
      <c r="BV369" s="170"/>
      <c r="BW369" s="170"/>
      <c r="BX369" s="170"/>
      <c r="BY369" s="170"/>
      <c r="BZ369" s="170"/>
      <c r="CA369" s="170"/>
      <c r="CB369" s="170"/>
      <c r="CC369" s="170"/>
      <c r="CD369" s="170"/>
      <c r="CE369" s="170"/>
      <c r="CF369" s="170"/>
      <c r="CG369" s="170"/>
      <c r="CH369" s="171"/>
    </row>
    <row r="370" spans="62:107">
      <c r="BJ370" s="169">
        <f t="shared" si="373"/>
        <v>42643</v>
      </c>
      <c r="BK370" s="101">
        <f>'LTD Budget 2012'!CS178</f>
        <v>5.8993969035909206E-2</v>
      </c>
      <c r="BL370" s="101">
        <f>'LTD Budget 2012'!CS179</f>
        <v>5.8997738133461847E-2</v>
      </c>
      <c r="BM370" s="101">
        <f>'LTD Budget 2012'!CS200</f>
        <v>4.7602147332224773E-2</v>
      </c>
      <c r="BN370" s="97">
        <f>'LTD Budget 2012'!CS233</f>
        <v>0.41539999999999999</v>
      </c>
      <c r="BO370" s="97">
        <f>'LTD Budget 2012'!CS247</f>
        <v>0.47690000000000005</v>
      </c>
      <c r="BP370" s="97">
        <f>'LTD Budget 2012'!CS255</f>
        <v>0.42049999999999998</v>
      </c>
      <c r="BQ370" s="97">
        <f>'LTD Budget 2012'!CS279</f>
        <v>0.48209999999999997</v>
      </c>
      <c r="BR370" s="97"/>
      <c r="BS370" s="170"/>
      <c r="BT370" s="170"/>
      <c r="BU370" s="170"/>
      <c r="BV370" s="170"/>
      <c r="BW370" s="170"/>
      <c r="BX370" s="170"/>
      <c r="BY370" s="170"/>
      <c r="BZ370" s="170"/>
      <c r="CA370" s="170"/>
      <c r="CB370" s="170"/>
      <c r="CC370" s="170"/>
      <c r="CD370" s="170"/>
      <c r="CE370" s="170"/>
      <c r="CF370" s="170"/>
      <c r="CG370" s="170"/>
      <c r="CH370" s="171"/>
    </row>
    <row r="371" spans="62:107">
      <c r="BJ371" s="169">
        <f t="shared" si="373"/>
        <v>42674</v>
      </c>
      <c r="BK371" s="101">
        <f>'LTD Budget 2012'!CT178</f>
        <v>5.8993283814430031E-2</v>
      </c>
      <c r="BL371" s="101">
        <f>'LTD Budget 2012'!CT179</f>
        <v>5.8997052824422323E-2</v>
      </c>
      <c r="BM371" s="101">
        <f>'LTD Budget 2012'!CT200</f>
        <v>4.7163060122386878E-2</v>
      </c>
      <c r="BN371" s="97">
        <f>'LTD Budget 2012'!CT233</f>
        <v>0.41410000000000002</v>
      </c>
      <c r="BO371" s="97">
        <f>'LTD Budget 2012'!CT247</f>
        <v>0.47809999999999997</v>
      </c>
      <c r="BP371" s="97">
        <f>'LTD Budget 2012'!CT255</f>
        <v>0.41910000000000003</v>
      </c>
      <c r="BQ371" s="97">
        <f>'LTD Budget 2012'!CT279</f>
        <v>0.48319999999999996</v>
      </c>
      <c r="BR371" s="97"/>
      <c r="BS371" s="170"/>
      <c r="BT371" s="170"/>
      <c r="BU371" s="170"/>
      <c r="BV371" s="170"/>
      <c r="BW371" s="170"/>
      <c r="BX371" s="170"/>
      <c r="BY371" s="170"/>
      <c r="BZ371" s="170"/>
      <c r="CA371" s="170"/>
      <c r="CB371" s="170"/>
      <c r="CC371" s="170"/>
      <c r="CD371" s="170"/>
      <c r="CE371" s="170"/>
      <c r="CF371" s="170"/>
      <c r="CG371" s="170"/>
      <c r="CH371" s="171"/>
    </row>
    <row r="372" spans="62:107">
      <c r="BJ372" s="169">
        <f t="shared" si="373"/>
        <v>42704</v>
      </c>
      <c r="BK372" s="101">
        <f>'LTD Budget 2012'!CU178</f>
        <v>5.8992598608868539E-2</v>
      </c>
      <c r="BL372" s="101">
        <f>'LTD Budget 2012'!CU179</f>
        <v>5.8996367531303502E-2</v>
      </c>
      <c r="BM372" s="101">
        <f>'LTD Budget 2012'!CU200</f>
        <v>4.6767703559332081E-2</v>
      </c>
      <c r="BN372" s="97">
        <f>'LTD Budget 2012'!CU233</f>
        <v>0.41279999999999994</v>
      </c>
      <c r="BO372" s="97">
        <f>'LTD Budget 2012'!CU247</f>
        <v>0.47899999999999993</v>
      </c>
      <c r="BP372" s="97">
        <f>'LTD Budget 2012'!CU255</f>
        <v>0.41769999999999996</v>
      </c>
      <c r="BQ372" s="97">
        <f>'LTD Budget 2012'!CU279</f>
        <v>0.48409999999999997</v>
      </c>
      <c r="BR372" s="97"/>
      <c r="BS372" s="170"/>
      <c r="BT372" s="170"/>
      <c r="BU372" s="170"/>
      <c r="BV372" s="170"/>
      <c r="BW372" s="170"/>
      <c r="BX372" s="170"/>
      <c r="BY372" s="170"/>
      <c r="BZ372" s="170"/>
      <c r="CA372" s="170"/>
      <c r="CB372" s="170"/>
      <c r="CC372" s="170"/>
      <c r="CD372" s="170"/>
      <c r="CE372" s="170"/>
      <c r="CF372" s="170"/>
      <c r="CG372" s="170"/>
      <c r="CH372" s="171"/>
    </row>
    <row r="373" spans="62:107">
      <c r="BJ373" s="169">
        <f t="shared" si="373"/>
        <v>42735</v>
      </c>
      <c r="BK373" s="101">
        <f>'LTD Budget 2012'!CV178</f>
        <v>5.8991913419224128E-2</v>
      </c>
      <c r="BL373" s="101">
        <f>'LTD Budget 2012'!CV179</f>
        <v>5.8995682254104842E-2</v>
      </c>
      <c r="BM373" s="101">
        <f>'LTD Budget 2012'!CV200</f>
        <v>4.6405587116331387E-2</v>
      </c>
      <c r="BN373" s="97">
        <f>'LTD Budget 2012'!CV233</f>
        <v>0.40910000000000002</v>
      </c>
      <c r="BO373" s="97">
        <f>'LTD Budget 2012'!CV247</f>
        <v>0.47740000000000005</v>
      </c>
      <c r="BP373" s="97">
        <f>'LTD Budget 2012'!CV255</f>
        <v>0.41610000000000003</v>
      </c>
      <c r="BQ373" s="97">
        <f>'LTD Budget 2012'!CV279</f>
        <v>0.48460000000000009</v>
      </c>
      <c r="BR373" s="97"/>
      <c r="BS373" s="170"/>
      <c r="BT373" s="170"/>
      <c r="BU373" s="170"/>
      <c r="BV373" s="170"/>
      <c r="BW373" s="170"/>
      <c r="BX373" s="170"/>
      <c r="BY373" s="170"/>
      <c r="BZ373" s="170"/>
      <c r="CA373" s="170"/>
      <c r="CB373" s="170"/>
      <c r="CC373" s="170"/>
      <c r="CD373" s="170"/>
      <c r="CE373" s="170"/>
      <c r="CF373" s="170"/>
      <c r="CG373" s="170"/>
      <c r="CH373" s="171"/>
    </row>
    <row r="374" spans="62:107">
      <c r="BJ374" s="169">
        <f t="shared" si="373"/>
        <v>42766</v>
      </c>
      <c r="BK374" s="101">
        <f>'LTD Budget 2012'!CW178</f>
        <v>5.8991228245496283E-2</v>
      </c>
      <c r="BL374" s="101">
        <f>'LTD Budget 2012'!CW179</f>
        <v>5.8994996992825788E-2</v>
      </c>
      <c r="BM374" s="101">
        <f>'LTD Budget 2012'!CW200</f>
        <v>4.6069178668118833E-2</v>
      </c>
      <c r="BN374" s="97">
        <f>'LTD Budget 2012'!CW233</f>
        <v>0.40510000000000002</v>
      </c>
      <c r="BO374" s="97">
        <f>'LTD Budget 2012'!CW247</f>
        <v>0.47520000000000001</v>
      </c>
      <c r="BP374" s="97">
        <f>'LTD Budget 2012'!CW255</f>
        <v>0.41449999999999998</v>
      </c>
      <c r="BQ374" s="97">
        <f>'LTD Budget 2012'!CW279</f>
        <v>0.48489999999999994</v>
      </c>
      <c r="BR374" s="97"/>
      <c r="BS374" s="170"/>
      <c r="BT374" s="170"/>
      <c r="BU374" s="170"/>
      <c r="BV374" s="170"/>
      <c r="BW374" s="170"/>
      <c r="BX374" s="170"/>
      <c r="BY374" s="170"/>
      <c r="BZ374" s="170"/>
      <c r="CA374" s="170"/>
      <c r="CB374" s="170"/>
      <c r="CC374" s="170"/>
      <c r="CD374" s="170"/>
      <c r="CE374" s="170"/>
      <c r="CF374" s="170"/>
      <c r="CG374" s="170"/>
      <c r="CH374" s="171"/>
    </row>
    <row r="375" spans="62:107">
      <c r="BJ375" s="169">
        <f t="shared" si="373"/>
        <v>42794</v>
      </c>
      <c r="BK375" s="101">
        <f>'LTD Budget 2012'!CX178</f>
        <v>5.8990543087684463E-2</v>
      </c>
      <c r="BL375" s="101">
        <f>'LTD Budget 2012'!CX179</f>
        <v>5.8994311747465784E-2</v>
      </c>
      <c r="BM375" s="101">
        <f>'LTD Budget 2012'!CX200</f>
        <v>4.5744341310733613E-2</v>
      </c>
      <c r="BN375" s="97">
        <f>'LTD Budget 2012'!CX233</f>
        <v>0.40400000000000003</v>
      </c>
      <c r="BO375" s="97">
        <f>'LTD Budget 2012'!CX247</f>
        <v>0.47600000000000003</v>
      </c>
      <c r="BP375" s="97">
        <f>'LTD Budget 2012'!CX255</f>
        <v>0.41310000000000002</v>
      </c>
      <c r="BQ375" s="97">
        <f>'LTD Budget 2012'!CX279</f>
        <v>0.4854</v>
      </c>
      <c r="BR375" s="97"/>
      <c r="BS375" s="170"/>
      <c r="BT375" s="170"/>
      <c r="BU375" s="170"/>
      <c r="BV375" s="170"/>
      <c r="BW375" s="170"/>
      <c r="BX375" s="170"/>
      <c r="BY375" s="170"/>
      <c r="BZ375" s="170"/>
      <c r="CA375" s="170"/>
      <c r="CB375" s="170"/>
      <c r="CC375" s="170"/>
      <c r="CD375" s="170"/>
      <c r="CE375" s="170"/>
      <c r="CF375" s="170"/>
      <c r="CG375" s="170"/>
      <c r="CH375" s="171"/>
    </row>
    <row r="376" spans="62:107">
      <c r="BJ376" s="169">
        <f t="shared" si="373"/>
        <v>42825</v>
      </c>
      <c r="BK376" s="101">
        <f>'LTD Budget 2012'!CY178</f>
        <v>5.8989857945788031E-2</v>
      </c>
      <c r="BL376" s="101">
        <f>'LTD Budget 2012'!CY179</f>
        <v>5.8993626518024277E-2</v>
      </c>
      <c r="BM376" s="101">
        <f>'LTD Budget 2012'!CY200</f>
        <v>4.5424941614233973E-2</v>
      </c>
      <c r="BN376" s="97">
        <f>'LTD Budget 2012'!CY233</f>
        <v>0.39910000000000001</v>
      </c>
      <c r="BO376" s="97">
        <f>'LTD Budget 2012'!CY247</f>
        <v>0.47279999999999994</v>
      </c>
      <c r="BP376" s="97">
        <f>'LTD Budget 2012'!CY255</f>
        <v>0.41139999999999999</v>
      </c>
      <c r="BQ376" s="97">
        <f>'LTD Budget 2012'!CY279</f>
        <v>0.48560000000000009</v>
      </c>
      <c r="BR376" s="97"/>
      <c r="BS376" s="170"/>
      <c r="BT376" s="170"/>
      <c r="BU376" s="170"/>
      <c r="BV376" s="170"/>
      <c r="BW376" s="170"/>
      <c r="BX376" s="170"/>
      <c r="BY376" s="170"/>
      <c r="BZ376" s="170"/>
      <c r="CA376" s="170"/>
      <c r="CB376" s="170"/>
      <c r="CC376" s="170"/>
      <c r="CD376" s="170"/>
      <c r="CE376" s="170"/>
      <c r="CF376" s="170"/>
      <c r="CG376" s="170"/>
      <c r="CH376" s="171"/>
    </row>
    <row r="377" spans="62:107">
      <c r="BJ377" s="169">
        <f t="shared" si="373"/>
        <v>42855</v>
      </c>
      <c r="BK377" s="101">
        <f>'LTD Budget 2012'!CZ178</f>
        <v>5.8989172819806521E-2</v>
      </c>
      <c r="BL377" s="101">
        <f>'LTD Budget 2012'!CZ179</f>
        <v>5.8992941304500696E-2</v>
      </c>
      <c r="BM377" s="101">
        <f>'LTD Budget 2012'!CZ200</f>
        <v>4.5104951704710745E-2</v>
      </c>
      <c r="BN377" s="97">
        <f>'LTD Budget 2012'!CZ233</f>
        <v>0.39729999999999999</v>
      </c>
      <c r="BO377" s="97">
        <f>'LTD Budget 2012'!CZ247</f>
        <v>0.47280000000000005</v>
      </c>
      <c r="BP377" s="97">
        <f>'LTD Budget 2012'!CZ255</f>
        <v>0.40980000000000005</v>
      </c>
      <c r="BQ377" s="97">
        <f>'LTD Budget 2012'!CZ279</f>
        <v>0.4859</v>
      </c>
      <c r="BR377" s="97"/>
      <c r="BS377" s="170"/>
      <c r="BT377" s="170"/>
      <c r="BU377" s="170"/>
      <c r="BV377" s="170"/>
      <c r="BW377" s="170"/>
      <c r="BX377" s="170"/>
      <c r="BY377" s="170"/>
      <c r="BZ377" s="170"/>
      <c r="CA377" s="170"/>
      <c r="CB377" s="170"/>
      <c r="CC377" s="170"/>
      <c r="CD377" s="170"/>
      <c r="CE377" s="170"/>
      <c r="CF377" s="170"/>
      <c r="CG377" s="170"/>
      <c r="CH377" s="171"/>
    </row>
    <row r="378" spans="62:107">
      <c r="BJ378" s="169">
        <f t="shared" si="373"/>
        <v>42886</v>
      </c>
      <c r="BK378" s="101">
        <f>'LTD Budget 2012'!DA178</f>
        <v>5.8988488198348316E-2</v>
      </c>
      <c r="BL378" s="101">
        <f>'LTD Budget 2012'!DA179</f>
        <v>5.8992256147611923E-2</v>
      </c>
      <c r="BM378" s="101">
        <f>'LTD Budget 2012'!DA200</f>
        <v>4.4781468464413596E-2</v>
      </c>
      <c r="BN378" s="97">
        <f>'LTD Budget 2012'!DA233</f>
        <v>0.3982</v>
      </c>
      <c r="BO378" s="97">
        <f>'LTD Budget 2012'!DA247</f>
        <v>0.4758</v>
      </c>
      <c r="BP378" s="97">
        <f>'LTD Budget 2012'!DA255</f>
        <v>0.40859999999999996</v>
      </c>
      <c r="BQ378" s="97">
        <f>'LTD Budget 2012'!DA279</f>
        <v>0.48660000000000003</v>
      </c>
      <c r="BR378" s="97"/>
      <c r="BS378" s="170"/>
      <c r="BT378" s="170"/>
      <c r="BU378" s="170"/>
      <c r="BV378" s="170"/>
      <c r="BW378" s="170"/>
      <c r="BX378" s="170"/>
      <c r="BY378" s="170"/>
      <c r="BZ378" s="170"/>
      <c r="CA378" s="170"/>
      <c r="CB378" s="170"/>
      <c r="CC378" s="170"/>
      <c r="CD378" s="170"/>
      <c r="CE378" s="170"/>
      <c r="CF378" s="170"/>
      <c r="CG378" s="170"/>
      <c r="CH378" s="171"/>
    </row>
    <row r="379" spans="62:107">
      <c r="BJ379" s="169">
        <f t="shared" si="373"/>
        <v>42916</v>
      </c>
      <c r="BK379" s="101">
        <f>'LTD Budget 2012'!DB178</f>
        <v>5.7241905912423043E-2</v>
      </c>
      <c r="BL379" s="101">
        <f>'LTD Budget 2012'!DB179</f>
        <v>5.8846079573992328E-2</v>
      </c>
      <c r="BM379" s="101">
        <f>'LTD Budget 2012'!DB200</f>
        <v>4.434903523721051E-2</v>
      </c>
      <c r="BN379" s="97">
        <f>'LTD Budget 2012'!DB233</f>
        <v>0.39739999999999998</v>
      </c>
      <c r="BO379" s="97">
        <f>'LTD Budget 2012'!DB247</f>
        <v>0.47699999999999998</v>
      </c>
      <c r="BP379" s="97">
        <f>'LTD Budget 2012'!DB255</f>
        <v>0.40720000000000001</v>
      </c>
      <c r="BQ379" s="97">
        <f>'LTD Budget 2012'!DB279</f>
        <v>0.48719999999999991</v>
      </c>
      <c r="BR379" s="97"/>
      <c r="BS379" s="170"/>
      <c r="BT379" s="170"/>
      <c r="BU379" s="170"/>
      <c r="BV379" s="170"/>
      <c r="BW379" s="170"/>
      <c r="BX379" s="170"/>
      <c r="BY379" s="170"/>
      <c r="BZ379" s="170"/>
      <c r="CA379" s="170"/>
      <c r="CB379" s="170"/>
      <c r="CC379" s="170"/>
      <c r="CD379" s="170"/>
      <c r="CE379" s="170"/>
      <c r="CF379" s="170"/>
      <c r="CG379" s="170"/>
      <c r="CH379" s="171"/>
    </row>
    <row r="380" spans="62:107">
      <c r="BJ380" s="169">
        <f t="shared" si="373"/>
        <v>42947</v>
      </c>
      <c r="BK380" s="101">
        <f>'LTD Budget 2012'!DC178</f>
        <v>5.7335359076158304E-2</v>
      </c>
      <c r="BL380" s="101">
        <f>'LTD Budget 2012'!DC179</f>
        <v>5.8707747869786962E-2</v>
      </c>
      <c r="BM380" s="101">
        <f>'LTD Budget 2012'!DC200</f>
        <v>4.3935238309900114E-2</v>
      </c>
      <c r="BN380" s="97">
        <f>'LTD Budget 2012'!DC233</f>
        <v>0.39690000000000003</v>
      </c>
      <c r="BO380" s="97">
        <f>'LTD Budget 2012'!DC247</f>
        <v>0.47850000000000009</v>
      </c>
      <c r="BP380" s="97">
        <f>'LTD Budget 2012'!DC255</f>
        <v>0.40590000000000004</v>
      </c>
      <c r="BQ380" s="97">
        <f>'LTD Budget 2012'!DC279</f>
        <v>0.4879</v>
      </c>
      <c r="BR380" s="97"/>
      <c r="BS380" s="170"/>
      <c r="BT380" s="170"/>
      <c r="BU380" s="170"/>
      <c r="BV380" s="170"/>
      <c r="BW380" s="170"/>
      <c r="BX380" s="170"/>
      <c r="BY380" s="170"/>
      <c r="BZ380" s="170"/>
      <c r="CA380" s="170"/>
      <c r="CB380" s="170"/>
      <c r="CC380" s="170"/>
      <c r="CD380" s="170"/>
      <c r="CE380" s="170"/>
      <c r="CF380" s="170"/>
      <c r="CG380" s="170"/>
      <c r="CH380" s="171"/>
    </row>
    <row r="381" spans="62:107">
      <c r="BJ381" s="169">
        <f t="shared" si="373"/>
        <v>42978</v>
      </c>
      <c r="BK381" s="101">
        <f>'LTD Budget 2012'!DD178</f>
        <v>5.7334823026282886E-2</v>
      </c>
      <c r="BL381" s="101">
        <f>'LTD Budget 2012'!DD179</f>
        <v>5.8569428599201646E-2</v>
      </c>
      <c r="BM381" s="101">
        <f>'LTD Budget 2012'!DD200</f>
        <v>4.3516028390794596E-2</v>
      </c>
      <c r="BN381" s="97">
        <f>'LTD Budget 2012'!DD233</f>
        <v>0.39939999999999998</v>
      </c>
      <c r="BO381" s="97">
        <f>'LTD Budget 2012'!DD247</f>
        <v>0.48319999999999996</v>
      </c>
      <c r="BP381" s="97">
        <f>'LTD Budget 2012'!DD255</f>
        <v>0.40480000000000005</v>
      </c>
      <c r="BQ381" s="97">
        <f>'LTD Budget 2012'!DD279</f>
        <v>0.48880000000000001</v>
      </c>
      <c r="BR381" s="97"/>
      <c r="BS381" s="170"/>
      <c r="BT381" s="170"/>
      <c r="BU381" s="170"/>
      <c r="BV381" s="170"/>
      <c r="BW381" s="170"/>
      <c r="BX381" s="170"/>
      <c r="BY381" s="170"/>
      <c r="BZ381" s="170"/>
      <c r="CA381" s="170"/>
      <c r="CB381" s="170"/>
      <c r="CC381" s="170"/>
      <c r="CD381" s="170"/>
      <c r="CE381" s="170"/>
      <c r="CF381" s="170"/>
      <c r="CG381" s="170"/>
      <c r="CH381" s="171"/>
    </row>
    <row r="382" spans="62:107">
      <c r="BJ382" s="169">
        <f t="shared" si="373"/>
        <v>43008</v>
      </c>
      <c r="BK382" s="101">
        <f>'LTD Budget 2012'!DE178</f>
        <v>5.7334288954596031E-2</v>
      </c>
      <c r="BL382" s="101">
        <f>'LTD Budget 2012'!DE179</f>
        <v>5.8431121925758889E-2</v>
      </c>
      <c r="BM382" s="101">
        <f>'LTD Budget 2012'!DE200</f>
        <v>4.3094164776884568E-2</v>
      </c>
      <c r="BN382" s="97">
        <f>'LTD Budget 2012'!DE233</f>
        <v>0.39880000000000004</v>
      </c>
      <c r="BO382" s="97">
        <f>'LTD Budget 2012'!DE247</f>
        <v>0.48470000000000002</v>
      </c>
      <c r="BP382" s="97">
        <f>'LTD Budget 2012'!DE255</f>
        <v>0.40349999999999997</v>
      </c>
      <c r="BQ382" s="97">
        <f>'LTD Budget 2012'!DE279</f>
        <v>0.48960000000000009</v>
      </c>
      <c r="BR382" s="97"/>
      <c r="BS382" s="173"/>
      <c r="BT382" s="173"/>
      <c r="BU382" s="173"/>
      <c r="BV382" s="173"/>
      <c r="BW382" s="173"/>
      <c r="BX382" s="173"/>
      <c r="BY382" s="173"/>
      <c r="BZ382" s="173"/>
      <c r="CA382" s="173"/>
      <c r="CB382" s="173"/>
      <c r="CC382" s="173"/>
      <c r="CD382" s="173"/>
      <c r="CE382" s="173"/>
      <c r="CF382" s="173"/>
      <c r="CG382" s="173"/>
      <c r="CH382" s="174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</row>
    <row r="383" spans="62:107">
      <c r="BJ383" s="169">
        <f t="shared" si="373"/>
        <v>43039</v>
      </c>
      <c r="BK383" s="101">
        <f>'LTD Budget 2012'!DF178</f>
        <v>5.7333754892858822E-2</v>
      </c>
      <c r="BL383" s="101">
        <f>'LTD Budget 2012'!DF179</f>
        <v>5.8292827848961282E-2</v>
      </c>
      <c r="BM383" s="101">
        <f>'LTD Budget 2012'!DF200</f>
        <v>4.316360200962318E-2</v>
      </c>
      <c r="BN383" s="97">
        <f>'LTD Budget 2012'!DF233</f>
        <v>0.39749999999999996</v>
      </c>
      <c r="BO383" s="97">
        <f>'LTD Budget 2012'!DF247</f>
        <v>0.48550000000000004</v>
      </c>
      <c r="BP383" s="97">
        <f>'LTD Budget 2012'!DF255</f>
        <v>0.4022</v>
      </c>
      <c r="BQ383" s="97">
        <f>'LTD Budget 2012'!DF279</f>
        <v>0.49029999999999996</v>
      </c>
      <c r="BR383" s="97"/>
      <c r="BS383" s="170"/>
      <c r="BT383" s="170"/>
      <c r="BU383" s="170"/>
      <c r="BV383" s="170"/>
      <c r="BW383" s="170"/>
      <c r="BX383" s="170"/>
      <c r="BY383" s="170"/>
      <c r="BZ383" s="170"/>
      <c r="CA383" s="170"/>
      <c r="CB383" s="170"/>
      <c r="CC383" s="170"/>
      <c r="CD383" s="170"/>
      <c r="CE383" s="170"/>
      <c r="CF383" s="170"/>
      <c r="CG383" s="170"/>
      <c r="CH383" s="171"/>
    </row>
    <row r="384" spans="62:107">
      <c r="BJ384" s="169">
        <f t="shared" si="373"/>
        <v>43069</v>
      </c>
      <c r="BK384" s="101">
        <f>'LTD Budget 2012'!DG178</f>
        <v>5.7319444187298348E-2</v>
      </c>
      <c r="BL384" s="101">
        <f>'LTD Budget 2012'!DG179</f>
        <v>5.8153398313830436E-2</v>
      </c>
      <c r="BM384" s="101">
        <f>'LTD Budget 2012'!DG200</f>
        <v>4.3243225676879993E-2</v>
      </c>
      <c r="BN384" s="97">
        <f>'LTD Budget 2012'!DG233</f>
        <v>0.39629999999999999</v>
      </c>
      <c r="BO384" s="97">
        <f>'LTD Budget 2012'!DG247</f>
        <v>0.48640000000000011</v>
      </c>
      <c r="BP384" s="97">
        <f>'LTD Budget 2012'!DG255</f>
        <v>0.40090000000000003</v>
      </c>
      <c r="BQ384" s="97">
        <f>'LTD Budget 2012'!DG279</f>
        <v>0.49119999999999991</v>
      </c>
      <c r="BR384" s="97"/>
      <c r="BS384" s="170"/>
      <c r="BT384" s="170"/>
      <c r="BU384" s="170"/>
      <c r="BV384" s="170"/>
      <c r="BW384" s="170"/>
      <c r="BX384" s="170"/>
      <c r="BY384" s="170"/>
      <c r="BZ384" s="170"/>
      <c r="CA384" s="170"/>
      <c r="CB384" s="170"/>
      <c r="CC384" s="170"/>
      <c r="CD384" s="170"/>
      <c r="CE384" s="170"/>
      <c r="CF384" s="170"/>
      <c r="CG384" s="170"/>
      <c r="CH384" s="171"/>
    </row>
    <row r="385" spans="62:86">
      <c r="BJ385" s="169">
        <f t="shared" si="373"/>
        <v>43100</v>
      </c>
      <c r="BK385" s="101">
        <f>'LTD Budget 2012'!DH178</f>
        <v>5.7318910273784968E-2</v>
      </c>
      <c r="BL385" s="101">
        <f>'LTD Budget 2012'!DH179</f>
        <v>5.8013981385043843E-2</v>
      </c>
      <c r="BM385" s="101">
        <f>'LTD Budget 2012'!DH200</f>
        <v>4.3357968535044616E-2</v>
      </c>
      <c r="BN385" s="97">
        <f>'LTD Budget 2012'!DH233</f>
        <v>0.39249999999999996</v>
      </c>
      <c r="BO385" s="97">
        <f>'LTD Budget 2012'!DH247</f>
        <v>0.48470000000000002</v>
      </c>
      <c r="BP385" s="97">
        <f>'LTD Budget 2012'!DH255</f>
        <v>0.39929999999999999</v>
      </c>
      <c r="BQ385" s="97">
        <f>'LTD Budget 2012'!DH279</f>
        <v>0.49180000000000001</v>
      </c>
      <c r="BR385" s="97"/>
      <c r="BS385" s="170"/>
      <c r="BT385" s="170"/>
      <c r="BU385" s="170"/>
      <c r="BV385" s="170"/>
      <c r="BW385" s="170"/>
      <c r="BX385" s="170"/>
      <c r="BY385" s="170"/>
      <c r="BZ385" s="170"/>
      <c r="CA385" s="170"/>
      <c r="CB385" s="170"/>
      <c r="CC385" s="170"/>
      <c r="CD385" s="170"/>
      <c r="CE385" s="170"/>
      <c r="CF385" s="170"/>
      <c r="CG385" s="170"/>
      <c r="CH385" s="171"/>
    </row>
    <row r="386" spans="62:86">
      <c r="BJ386" s="169">
        <f t="shared" si="373"/>
        <v>43131</v>
      </c>
      <c r="BK386" s="101">
        <f>'LTD Budget 2012'!DI178</f>
        <v>5.7318376370217972E-2</v>
      </c>
      <c r="BL386" s="101">
        <f>'LTD Budget 2012'!DI179</f>
        <v>5.7874577062103978E-2</v>
      </c>
      <c r="BM386" s="101">
        <f>'LTD Budget 2012'!DI200</f>
        <v>4.3474271819372377E-2</v>
      </c>
      <c r="BN386" s="97">
        <f>'LTD Budget 2012'!DI233</f>
        <v>0.38819999999999999</v>
      </c>
      <c r="BO386" s="97">
        <f>'LTD Budget 2012'!DI247</f>
        <v>0.48250000000000004</v>
      </c>
      <c r="BP386" s="97">
        <f>'LTD Budget 2012'!DI255</f>
        <v>0.39770000000000005</v>
      </c>
      <c r="BQ386" s="97">
        <f>'LTD Budget 2012'!DI279</f>
        <v>0.4924</v>
      </c>
      <c r="BR386" s="97"/>
      <c r="BS386" s="170"/>
      <c r="BT386" s="170"/>
      <c r="BU386" s="170"/>
      <c r="BV386" s="170"/>
      <c r="BW386" s="170"/>
      <c r="BX386" s="170"/>
      <c r="BY386" s="170"/>
      <c r="BZ386" s="170"/>
      <c r="CA386" s="170"/>
      <c r="CB386" s="170"/>
      <c r="CC386" s="170"/>
      <c r="CD386" s="170"/>
      <c r="CE386" s="170"/>
      <c r="CF386" s="170"/>
      <c r="CG386" s="170"/>
      <c r="CH386" s="171"/>
    </row>
    <row r="387" spans="62:86">
      <c r="BJ387" s="169">
        <f t="shared" si="373"/>
        <v>43159</v>
      </c>
      <c r="BK387" s="101">
        <f>'LTD Budget 2012'!DJ178</f>
        <v>5.7317842476597082E-2</v>
      </c>
      <c r="BL387" s="101">
        <f>'LTD Budget 2012'!DJ179</f>
        <v>5.7735185344513364E-2</v>
      </c>
      <c r="BM387" s="101">
        <f>'LTD Budget 2012'!DJ200</f>
        <v>4.3511837954718045E-2</v>
      </c>
      <c r="BN387" s="97">
        <f>'LTD Budget 2012'!DJ233</f>
        <v>0.3871</v>
      </c>
      <c r="BO387" s="97">
        <f>'LTD Budget 2012'!DJ247</f>
        <v>0.48349999999999999</v>
      </c>
      <c r="BP387" s="97">
        <f>'LTD Budget 2012'!DJ255</f>
        <v>0.39629999999999999</v>
      </c>
      <c r="BQ387" s="97">
        <f>'LTD Budget 2012'!DJ279</f>
        <v>0.49309999999999998</v>
      </c>
      <c r="BR387" s="97"/>
      <c r="BS387" s="170"/>
      <c r="BT387" s="170"/>
      <c r="BU387" s="170"/>
      <c r="BV387" s="170"/>
      <c r="BW387" s="170"/>
      <c r="BX387" s="170"/>
      <c r="BY387" s="170"/>
      <c r="BZ387" s="170"/>
      <c r="CA387" s="170"/>
      <c r="CB387" s="170"/>
      <c r="CC387" s="170"/>
      <c r="CD387" s="170"/>
      <c r="CE387" s="170"/>
      <c r="CF387" s="170"/>
      <c r="CG387" s="170"/>
      <c r="CH387" s="171"/>
    </row>
    <row r="388" spans="62:86">
      <c r="BJ388" s="169">
        <f t="shared" si="373"/>
        <v>43190</v>
      </c>
      <c r="BK388" s="101">
        <f>'LTD Budget 2012'!DK178</f>
        <v>5.7317308592922063E-2</v>
      </c>
      <c r="BL388" s="101">
        <f>'LTD Budget 2012'!DK179</f>
        <v>5.7595806231774523E-2</v>
      </c>
      <c r="BM388" s="101">
        <f>'LTD Budget 2012'!DK200</f>
        <v>4.3570367530328245E-2</v>
      </c>
      <c r="BN388" s="97">
        <f>'LTD Budget 2012'!DK233</f>
        <v>0.3821</v>
      </c>
      <c r="BO388" s="97">
        <f>'LTD Budget 2012'!DK247</f>
        <v>0.48040000000000005</v>
      </c>
      <c r="BP388" s="97">
        <f>'LTD Budget 2012'!DK255</f>
        <v>0.39459999999999995</v>
      </c>
      <c r="BQ388" s="97">
        <f>'LTD Budget 2012'!DK279</f>
        <v>0.49349999999999999</v>
      </c>
      <c r="BR388" s="97"/>
      <c r="BS388" s="170"/>
      <c r="BT388" s="170"/>
      <c r="BU388" s="170"/>
      <c r="BV388" s="170"/>
      <c r="BW388" s="170"/>
      <c r="BX388" s="170"/>
      <c r="BY388" s="170"/>
      <c r="BZ388" s="170"/>
      <c r="CA388" s="170"/>
      <c r="CB388" s="170"/>
      <c r="CC388" s="170"/>
      <c r="CD388" s="170"/>
      <c r="CE388" s="170"/>
      <c r="CF388" s="170"/>
      <c r="CG388" s="170"/>
      <c r="CH388" s="171"/>
    </row>
    <row r="389" spans="62:86">
      <c r="BJ389" s="169">
        <f t="shared" si="373"/>
        <v>43220</v>
      </c>
      <c r="BK389" s="101">
        <f>'LTD Budget 2012'!DL178</f>
        <v>5.7316774719192581E-2</v>
      </c>
      <c r="BL389" s="101">
        <f>'LTD Budget 2012'!DL179</f>
        <v>5.7456439723390033E-2</v>
      </c>
      <c r="BM389" s="101">
        <f>'LTD Budget 2012'!DL200</f>
        <v>4.3578923257904946E-2</v>
      </c>
      <c r="BN389" s="97">
        <f>'LTD Budget 2012'!DL233</f>
        <v>0.38029999999999997</v>
      </c>
      <c r="BO389" s="97">
        <f>'LTD Budget 2012'!DL247</f>
        <v>0.48050000000000004</v>
      </c>
      <c r="BP389" s="97">
        <f>'LTD Budget 2012'!DL255</f>
        <v>0.3931</v>
      </c>
      <c r="BQ389" s="97">
        <f>'LTD Budget 2012'!DL279</f>
        <v>0.49409999999999998</v>
      </c>
      <c r="BR389" s="97"/>
      <c r="BS389" s="170"/>
      <c r="BT389" s="170"/>
      <c r="BU389" s="170"/>
      <c r="BV389" s="170"/>
      <c r="BW389" s="170"/>
      <c r="BX389" s="170"/>
      <c r="BY389" s="170"/>
      <c r="BZ389" s="170"/>
      <c r="CA389" s="170"/>
      <c r="CB389" s="170"/>
      <c r="CC389" s="170"/>
      <c r="CD389" s="170"/>
      <c r="CE389" s="170"/>
      <c r="CF389" s="170"/>
      <c r="CG389" s="170"/>
      <c r="CH389" s="171"/>
    </row>
    <row r="390" spans="62:86">
      <c r="BJ390" s="169">
        <f t="shared" si="373"/>
        <v>43251</v>
      </c>
      <c r="BK390" s="101">
        <f>'LTD Budget 2012'!DM178</f>
        <v>5.7316240855408408E-2</v>
      </c>
      <c r="BL390" s="101">
        <f>'LTD Budget 2012'!DM179</f>
        <v>5.7317085778145045E-2</v>
      </c>
      <c r="BM390" s="101">
        <f>'LTD Budget 2012'!DM200</f>
        <v>4.3631035090109883E-2</v>
      </c>
      <c r="BN390" s="97">
        <f>'LTD Budget 2012'!DM233</f>
        <v>0.38119999999999998</v>
      </c>
      <c r="BO390" s="97">
        <f>'LTD Budget 2012'!DM247</f>
        <v>0.48349999999999999</v>
      </c>
      <c r="BP390" s="97">
        <f>'LTD Budget 2012'!DM255</f>
        <v>0.39190000000000003</v>
      </c>
      <c r="BQ390" s="97">
        <f>'LTD Budget 2012'!DM279</f>
        <v>0.49480000000000002</v>
      </c>
      <c r="BR390" s="97"/>
      <c r="BS390" s="170"/>
      <c r="BT390" s="170"/>
      <c r="BU390" s="170"/>
      <c r="BV390" s="170"/>
      <c r="BW390" s="170"/>
      <c r="BX390" s="170"/>
      <c r="BY390" s="170"/>
      <c r="BZ390" s="170"/>
      <c r="CA390" s="170"/>
      <c r="CB390" s="170"/>
      <c r="CC390" s="170"/>
      <c r="CD390" s="170"/>
      <c r="CE390" s="170"/>
      <c r="CF390" s="170"/>
      <c r="CG390" s="170"/>
      <c r="CH390" s="171"/>
    </row>
    <row r="391" spans="62:86">
      <c r="BJ391" s="169">
        <f t="shared" si="373"/>
        <v>43281</v>
      </c>
      <c r="BK391" s="101">
        <f>'LTD Budget 2012'!DN178</f>
        <v>5.7315707001569224E-2</v>
      </c>
      <c r="BL391" s="101">
        <f>'LTD Budget 2012'!DN179</f>
        <v>5.7323235868907224E-2</v>
      </c>
      <c r="BM391" s="101">
        <f>'LTD Budget 2012'!DN200</f>
        <v>4.3706450374410136E-2</v>
      </c>
      <c r="BN391" s="97">
        <f>'LTD Budget 2012'!DN233</f>
        <v>0.38029999999999997</v>
      </c>
      <c r="BO391" s="97">
        <f>'LTD Budget 2012'!DN247</f>
        <v>0.48460000000000003</v>
      </c>
      <c r="BP391" s="97">
        <f>'LTD Budget 2012'!DN255</f>
        <v>0.39049999999999996</v>
      </c>
      <c r="BQ391" s="97">
        <f>'LTD Budget 2012'!DN279</f>
        <v>0.49530000000000002</v>
      </c>
      <c r="BR391" s="97"/>
      <c r="BS391" s="170"/>
      <c r="BT391" s="170"/>
      <c r="BU391" s="170"/>
      <c r="BV391" s="170"/>
      <c r="BW391" s="170"/>
      <c r="BX391" s="170"/>
      <c r="BY391" s="170"/>
      <c r="BZ391" s="170"/>
      <c r="CA391" s="170"/>
      <c r="CB391" s="170"/>
      <c r="CC391" s="170"/>
      <c r="CD391" s="170"/>
      <c r="CE391" s="170"/>
      <c r="CF391" s="170"/>
      <c r="CG391" s="170"/>
      <c r="CH391" s="171"/>
    </row>
    <row r="392" spans="62:86">
      <c r="BJ392" s="169">
        <f t="shared" si="373"/>
        <v>43312</v>
      </c>
      <c r="BK392" s="101">
        <f>'LTD Budget 2012'!DO178</f>
        <v>5.7315173157674787E-2</v>
      </c>
      <c r="BL392" s="101">
        <f>'LTD Budget 2012'!DO179</f>
        <v>5.73215537090336E-2</v>
      </c>
      <c r="BM392" s="101">
        <f>'LTD Budget 2012'!DO200</f>
        <v>4.3908028183999838E-2</v>
      </c>
      <c r="BN392" s="97">
        <f>'LTD Budget 2012'!DO233</f>
        <v>0.37980000000000003</v>
      </c>
      <c r="BO392" s="97">
        <f>'LTD Budget 2012'!DO247</f>
        <v>0.48619999999999997</v>
      </c>
      <c r="BP392" s="97">
        <f>'LTD Budget 2012'!DO255</f>
        <v>0.3891</v>
      </c>
      <c r="BQ392" s="97">
        <f>'LTD Budget 2012'!DO279</f>
        <v>0.49600000000000005</v>
      </c>
      <c r="BR392" s="97"/>
      <c r="BS392" s="170"/>
      <c r="BT392" s="170"/>
      <c r="BU392" s="170"/>
      <c r="BV392" s="170"/>
      <c r="BW392" s="170"/>
      <c r="BX392" s="170"/>
      <c r="BY392" s="170"/>
      <c r="BZ392" s="170"/>
      <c r="CA392" s="170"/>
      <c r="CB392" s="170"/>
      <c r="CC392" s="170"/>
      <c r="CD392" s="170"/>
      <c r="CE392" s="170"/>
      <c r="CF392" s="170"/>
      <c r="CG392" s="170"/>
      <c r="CH392" s="171"/>
    </row>
    <row r="393" spans="62:86">
      <c r="BJ393" s="169">
        <f t="shared" si="373"/>
        <v>43343</v>
      </c>
      <c r="BK393" s="101">
        <f>'LTD Budget 2012'!DP178</f>
        <v>5.7314639323724798E-2</v>
      </c>
      <c r="BL393" s="101">
        <f>'LTD Budget 2012'!DP179</f>
        <v>5.7319871733820422E-2</v>
      </c>
      <c r="BM393" s="101">
        <f>'LTD Budget 2012'!DP200</f>
        <v>4.4124187111788893E-2</v>
      </c>
      <c r="BN393" s="97">
        <f>'LTD Budget 2012'!DP233</f>
        <v>0.38229999999999997</v>
      </c>
      <c r="BO393" s="97">
        <f>'LTD Budget 2012'!DP247</f>
        <v>0.49100000000000005</v>
      </c>
      <c r="BP393" s="97">
        <f>'LTD Budget 2012'!DP255</f>
        <v>0.38800000000000001</v>
      </c>
      <c r="BQ393" s="97">
        <f>'LTD Budget 2012'!DP279</f>
        <v>0.49700000000000005</v>
      </c>
      <c r="BR393" s="97"/>
      <c r="BS393" s="170"/>
      <c r="BT393" s="170"/>
      <c r="BU393" s="170"/>
      <c r="BV393" s="170"/>
      <c r="BW393" s="170"/>
      <c r="BX393" s="170"/>
      <c r="BY393" s="170"/>
      <c r="BZ393" s="170"/>
      <c r="CA393" s="170"/>
      <c r="CB393" s="170"/>
      <c r="CC393" s="170"/>
      <c r="CD393" s="170"/>
      <c r="CE393" s="170"/>
      <c r="CF393" s="170"/>
      <c r="CG393" s="170"/>
      <c r="CH393" s="171"/>
    </row>
    <row r="394" spans="62:86">
      <c r="BJ394" s="169">
        <f t="shared" si="373"/>
        <v>43373</v>
      </c>
      <c r="BK394" s="101">
        <f>'LTD Budget 2012'!DQ178</f>
        <v>5.7314105499718965E-2</v>
      </c>
      <c r="BL394" s="101">
        <f>'LTD Budget 2012'!DQ179</f>
        <v>5.7318189779247332E-2</v>
      </c>
      <c r="BM394" s="101">
        <f>'LTD Budget 2012'!DQ200</f>
        <v>4.4321880586486256E-2</v>
      </c>
      <c r="BN394" s="97">
        <f>'LTD Budget 2012'!DQ233</f>
        <v>0.38170000000000004</v>
      </c>
      <c r="BO394" s="97">
        <f>'LTD Budget 2012'!DQ247</f>
        <v>0.49260000000000009</v>
      </c>
      <c r="BP394" s="97">
        <f>'LTD Budget 2012'!DQ255</f>
        <v>0.38670000000000004</v>
      </c>
      <c r="BQ394" s="97">
        <f>'LTD Budget 2012'!DQ279</f>
        <v>0.49780000000000002</v>
      </c>
      <c r="BR394" s="97"/>
      <c r="BS394" s="170"/>
      <c r="BT394" s="170"/>
      <c r="BU394" s="170"/>
      <c r="BV394" s="170"/>
      <c r="BW394" s="170"/>
      <c r="BX394" s="170"/>
      <c r="BY394" s="170"/>
      <c r="BZ394" s="170"/>
      <c r="CA394" s="170"/>
      <c r="CB394" s="170"/>
      <c r="CC394" s="170"/>
      <c r="CD394" s="170"/>
      <c r="CE394" s="170"/>
      <c r="CF394" s="170"/>
      <c r="CG394" s="170"/>
      <c r="CH394" s="171"/>
    </row>
    <row r="395" spans="62:86">
      <c r="BJ395" s="169">
        <f t="shared" si="373"/>
        <v>43404</v>
      </c>
      <c r="BK395" s="101">
        <f>'LTD Budget 2012'!DR178</f>
        <v>5.7313571685657053E-2</v>
      </c>
      <c r="BL395" s="101">
        <f>'LTD Budget 2012'!DR179</f>
        <v>5.7316507845313863E-2</v>
      </c>
      <c r="BM395" s="101">
        <f>'LTD Budget 2012'!DR200</f>
        <v>4.4107532692038078E-2</v>
      </c>
      <c r="BN395" s="97">
        <f>'LTD Budget 2012'!DR233</f>
        <v>0.38039999999999996</v>
      </c>
      <c r="BO395" s="97">
        <f>'LTD Budget 2012'!DR247</f>
        <v>0.49340000000000001</v>
      </c>
      <c r="BP395" s="97">
        <f>'LTD Budget 2012'!DR255</f>
        <v>0.38529999999999998</v>
      </c>
      <c r="BQ395" s="97">
        <f>'LTD Budget 2012'!DR279</f>
        <v>0.49859999999999999</v>
      </c>
      <c r="BR395" s="97"/>
      <c r="BS395" s="170"/>
      <c r="BT395" s="170"/>
      <c r="BU395" s="170"/>
      <c r="BV395" s="170"/>
      <c r="BW395" s="170"/>
      <c r="BX395" s="170"/>
      <c r="BY395" s="170"/>
      <c r="BZ395" s="170"/>
      <c r="CA395" s="170"/>
      <c r="CB395" s="170"/>
      <c r="CC395" s="170"/>
      <c r="CD395" s="170"/>
      <c r="CE395" s="170"/>
      <c r="CF395" s="170"/>
      <c r="CG395" s="170"/>
      <c r="CH395" s="171"/>
    </row>
    <row r="396" spans="62:86">
      <c r="BJ396" s="169">
        <f t="shared" si="373"/>
        <v>43434</v>
      </c>
      <c r="BK396" s="101">
        <f>'LTD Budget 2012'!DS178</f>
        <v>5.7313037881538735E-2</v>
      </c>
      <c r="BL396" s="101">
        <f>'LTD Budget 2012'!DS179</f>
        <v>5.7315973986500561E-2</v>
      </c>
      <c r="BM396" s="101">
        <f>'LTD Budget 2012'!DS200</f>
        <v>4.3898007954478589E-2</v>
      </c>
      <c r="BN396" s="97">
        <f>'LTD Budget 2012'!DS233</f>
        <v>0.37919999999999998</v>
      </c>
      <c r="BO396" s="97">
        <f>'LTD Budget 2012'!DS247</f>
        <v>0.49440000000000001</v>
      </c>
      <c r="BP396" s="97">
        <f>'LTD Budget 2012'!DS255</f>
        <v>0.38390000000000002</v>
      </c>
      <c r="BQ396" s="97">
        <f>'LTD Budget 2012'!DS279</f>
        <v>0.49929999999999991</v>
      </c>
      <c r="BR396" s="97"/>
      <c r="BS396" s="170"/>
      <c r="BT396" s="170"/>
      <c r="BU396" s="170"/>
      <c r="BV396" s="170"/>
      <c r="BW396" s="170"/>
      <c r="BX396" s="170"/>
      <c r="BY396" s="170"/>
      <c r="BZ396" s="170"/>
      <c r="CA396" s="170"/>
      <c r="CB396" s="170"/>
      <c r="CC396" s="170"/>
      <c r="CD396" s="170"/>
      <c r="CE396" s="170"/>
      <c r="CF396" s="170"/>
      <c r="CG396" s="170"/>
      <c r="CH396" s="171"/>
    </row>
    <row r="397" spans="62:86">
      <c r="BJ397" s="169">
        <f t="shared" si="373"/>
        <v>43465</v>
      </c>
      <c r="BK397" s="101">
        <f>'LTD Budget 2012'!DT178</f>
        <v>5.7312504087363783E-2</v>
      </c>
      <c r="BL397" s="101">
        <f>'LTD Budget 2012'!DT179</f>
        <v>5.7315440137632123E-2</v>
      </c>
      <c r="BM397" s="101">
        <f>'LTD Budget 2012'!DT200</f>
        <v>4.3701420771028815E-2</v>
      </c>
      <c r="BN397" s="97">
        <f>'LTD Budget 2012'!DT233</f>
        <v>0.37539999999999996</v>
      </c>
      <c r="BO397" s="97">
        <f>'LTD Budget 2012'!DT247</f>
        <v>0.4924</v>
      </c>
      <c r="BP397" s="97">
        <f>'LTD Budget 2012'!DT255</f>
        <v>0.38229999999999997</v>
      </c>
      <c r="BQ397" s="97">
        <f>'LTD Budget 2012'!DT279</f>
        <v>0.49970000000000003</v>
      </c>
      <c r="BR397" s="97"/>
      <c r="BS397" s="170"/>
      <c r="BT397" s="170"/>
      <c r="BU397" s="170"/>
      <c r="BV397" s="170"/>
      <c r="BW397" s="170"/>
      <c r="BX397" s="170"/>
      <c r="BY397" s="170"/>
      <c r="BZ397" s="170"/>
      <c r="CA397" s="170"/>
      <c r="CB397" s="170"/>
      <c r="CC397" s="170"/>
      <c r="CD397" s="170"/>
      <c r="CE397" s="170"/>
      <c r="CF397" s="170"/>
      <c r="CG397" s="170"/>
      <c r="CH397" s="171"/>
    </row>
    <row r="398" spans="62:86">
      <c r="BJ398" s="169">
        <f t="shared" si="373"/>
        <v>43496</v>
      </c>
      <c r="BK398" s="101">
        <f>'LTD Budget 2012'!DU178</f>
        <v>5.7311970303131878E-2</v>
      </c>
      <c r="BL398" s="101">
        <f>'LTD Budget 2012'!DU179</f>
        <v>5.7314906298708279E-2</v>
      </c>
      <c r="BM398" s="101">
        <f>'LTD Budget 2012'!DU200</f>
        <v>4.3509827190918275E-2</v>
      </c>
      <c r="BN398" s="97">
        <f>'LTD Budget 2012'!DU233</f>
        <v>0.37109999999999999</v>
      </c>
      <c r="BO398" s="97">
        <f>'LTD Budget 2012'!DU247</f>
        <v>0.48990000000000006</v>
      </c>
      <c r="BP398" s="97">
        <f>'LTD Budget 2012'!DU255</f>
        <v>0.38070000000000004</v>
      </c>
      <c r="BQ398" s="97">
        <f>'LTD Budget 2012'!DU279</f>
        <v>0.5</v>
      </c>
      <c r="BR398" s="97"/>
      <c r="BS398" s="170"/>
      <c r="BT398" s="170"/>
      <c r="BU398" s="170"/>
      <c r="BV398" s="170"/>
      <c r="BW398" s="170"/>
      <c r="BX398" s="170"/>
      <c r="BY398" s="170"/>
      <c r="BZ398" s="170"/>
      <c r="CA398" s="170"/>
      <c r="CB398" s="170"/>
      <c r="CC398" s="170"/>
      <c r="CD398" s="170"/>
      <c r="CE398" s="170"/>
      <c r="CF398" s="170"/>
      <c r="CG398" s="170"/>
      <c r="CH398" s="171"/>
    </row>
    <row r="399" spans="62:86">
      <c r="BJ399" s="169">
        <f t="shared" si="373"/>
        <v>43524</v>
      </c>
      <c r="BK399" s="101">
        <f>'LTD Budget 2012'!DV178</f>
        <v>5.7311436528842748E-2</v>
      </c>
      <c r="BL399" s="101">
        <f>'LTD Budget 2012'!DV179</f>
        <v>5.7314372469728737E-2</v>
      </c>
      <c r="BM399" s="101">
        <f>'LTD Budget 2012'!DV200</f>
        <v>4.3305840243398744E-2</v>
      </c>
      <c r="BN399" s="97">
        <f>'LTD Budget 2012'!DV233</f>
        <v>0.36990000000000001</v>
      </c>
      <c r="BO399" s="97">
        <f>'LTD Budget 2012'!DV247</f>
        <v>0.49060000000000009</v>
      </c>
      <c r="BP399" s="97">
        <f>'LTD Budget 2012'!DV255</f>
        <v>0.37919999999999998</v>
      </c>
      <c r="BQ399" s="97">
        <f>'LTD Budget 2012'!DV279</f>
        <v>0.50060000000000004</v>
      </c>
      <c r="BR399" s="97"/>
      <c r="BS399" s="170"/>
      <c r="BT399" s="170"/>
      <c r="BU399" s="170"/>
      <c r="BV399" s="170"/>
      <c r="BW399" s="170"/>
      <c r="BX399" s="170"/>
      <c r="BY399" s="170"/>
      <c r="BZ399" s="170"/>
      <c r="CA399" s="170"/>
      <c r="CB399" s="170"/>
      <c r="CC399" s="170"/>
      <c r="CD399" s="170"/>
      <c r="CE399" s="170"/>
      <c r="CF399" s="170"/>
      <c r="CG399" s="170"/>
      <c r="CH399" s="171"/>
    </row>
    <row r="400" spans="62:86">
      <c r="BJ400" s="169">
        <f t="shared" si="373"/>
        <v>43555</v>
      </c>
      <c r="BK400" s="101">
        <f>'LTD Budget 2012'!DW178</f>
        <v>5.045398674297235E-2</v>
      </c>
      <c r="BL400" s="101">
        <f>'LTD Budget 2012'!DW179</f>
        <v>5.6742428982232938E-2</v>
      </c>
      <c r="BM400" s="101">
        <f>'LTD Budget 2012'!DW200</f>
        <v>4.2793967122273562E-2</v>
      </c>
      <c r="BN400" s="97">
        <f>'LTD Budget 2012'!DW233</f>
        <v>0.36509999999999998</v>
      </c>
      <c r="BO400" s="97">
        <f>'LTD Budget 2012'!DW247</f>
        <v>0.4875000000000001</v>
      </c>
      <c r="BP400" s="97">
        <f>'LTD Budget 2012'!DW255</f>
        <v>0.37749999999999995</v>
      </c>
      <c r="BQ400" s="97">
        <f>'LTD Budget 2012'!DW279</f>
        <v>0.50090000000000012</v>
      </c>
      <c r="BR400" s="97"/>
      <c r="BS400" s="170"/>
      <c r="BT400" s="170"/>
      <c r="BU400" s="170"/>
      <c r="BV400" s="170"/>
      <c r="BW400" s="170"/>
      <c r="BX400" s="170"/>
      <c r="BY400" s="170"/>
      <c r="BZ400" s="170"/>
      <c r="CA400" s="170"/>
      <c r="CB400" s="170"/>
      <c r="CC400" s="170"/>
      <c r="CD400" s="170"/>
      <c r="CE400" s="170"/>
      <c r="CF400" s="170"/>
      <c r="CG400" s="170"/>
      <c r="CH400" s="171"/>
    </row>
    <row r="401" spans="62:86">
      <c r="BJ401" s="169">
        <f t="shared" si="373"/>
        <v>43585</v>
      </c>
      <c r="BK401" s="101">
        <f>'LTD Budget 2012'!DX178</f>
        <v>5.0583823345647455E-2</v>
      </c>
      <c r="BL401" s="101">
        <f>'LTD Budget 2012'!DX179</f>
        <v>5.6181349701104173E-2</v>
      </c>
      <c r="BM401" s="101">
        <f>'LTD Budget 2012'!DX200</f>
        <v>4.2297326699124185E-2</v>
      </c>
      <c r="BN401" s="97">
        <f>'LTD Budget 2012'!DX233</f>
        <v>0.36319999999999997</v>
      </c>
      <c r="BO401" s="97">
        <f>'LTD Budget 2012'!DX247</f>
        <v>0.48750000000000004</v>
      </c>
      <c r="BP401" s="97">
        <f>'LTD Budget 2012'!DX255</f>
        <v>0.376</v>
      </c>
      <c r="BQ401" s="97">
        <f>'LTD Budget 2012'!DX279</f>
        <v>0.50130000000000008</v>
      </c>
      <c r="BR401" s="97"/>
      <c r="BS401" s="170"/>
      <c r="BT401" s="170"/>
      <c r="BU401" s="170"/>
      <c r="BV401" s="170"/>
      <c r="BW401" s="170"/>
      <c r="BX401" s="170"/>
      <c r="BY401" s="170"/>
      <c r="BZ401" s="170"/>
      <c r="CA401" s="170"/>
      <c r="CB401" s="170"/>
      <c r="CC401" s="170"/>
      <c r="CD401" s="170"/>
      <c r="CE401" s="170"/>
      <c r="CF401" s="170"/>
      <c r="CG401" s="170"/>
      <c r="CH401" s="171"/>
    </row>
    <row r="402" spans="62:86">
      <c r="BJ402" s="169">
        <f t="shared" si="373"/>
        <v>43616</v>
      </c>
      <c r="BK402" s="101">
        <f>'LTD Budget 2012'!DY178</f>
        <v>5.0583496644983628E-2</v>
      </c>
      <c r="BL402" s="101">
        <f>'LTD Budget 2012'!DY179</f>
        <v>5.5620287683568782E-2</v>
      </c>
      <c r="BM402" s="101">
        <f>'LTD Budget 2012'!DY200</f>
        <v>4.1812936531545372E-2</v>
      </c>
      <c r="BN402" s="97">
        <f>'LTD Budget 2012'!DY233</f>
        <v>0.36409999999999998</v>
      </c>
      <c r="BO402" s="97">
        <f>'LTD Budget 2012'!DY247</f>
        <v>0.49049999999999999</v>
      </c>
      <c r="BP402" s="97">
        <f>'LTD Budget 2012'!DY255</f>
        <v>0.37480000000000002</v>
      </c>
      <c r="BQ402" s="97">
        <f>'LTD Budget 2012'!DY279</f>
        <v>0.502</v>
      </c>
      <c r="BR402" s="97"/>
      <c r="BS402" s="170"/>
      <c r="BT402" s="170"/>
      <c r="BU402" s="170"/>
      <c r="BV402" s="170"/>
      <c r="BW402" s="170"/>
      <c r="BX402" s="170"/>
      <c r="BY402" s="170"/>
      <c r="BZ402" s="170"/>
      <c r="CA402" s="170"/>
      <c r="CB402" s="170"/>
      <c r="CC402" s="170"/>
      <c r="CD402" s="170"/>
      <c r="CE402" s="170"/>
      <c r="CF402" s="170"/>
      <c r="CG402" s="170"/>
      <c r="CH402" s="171"/>
    </row>
    <row r="403" spans="62:86">
      <c r="BJ403" s="169">
        <f t="shared" si="373"/>
        <v>43646</v>
      </c>
      <c r="BK403" s="101">
        <f>'LTD Budget 2012'!DZ178</f>
        <v>5.0583169948539855E-2</v>
      </c>
      <c r="BL403" s="101">
        <f>'LTD Budget 2012'!DZ179</f>
        <v>5.5059242929149675E-2</v>
      </c>
      <c r="BM403" s="101">
        <f>'LTD Budget 2012'!DZ200</f>
        <v>4.1328084402516695E-2</v>
      </c>
      <c r="BN403" s="97">
        <f>'LTD Budget 2012'!DZ233</f>
        <v>0.36319999999999997</v>
      </c>
      <c r="BO403" s="97">
        <f>'LTD Budget 2012'!DZ247</f>
        <v>0.49159999999999998</v>
      </c>
      <c r="BP403" s="97">
        <f>'LTD Budget 2012'!DZ255</f>
        <v>0.37339999999999995</v>
      </c>
      <c r="BQ403" s="97">
        <f>'LTD Budget 2012'!DZ279</f>
        <v>0.50249999999999995</v>
      </c>
      <c r="BR403" s="97"/>
      <c r="BS403" s="170"/>
      <c r="BT403" s="170"/>
      <c r="BU403" s="170"/>
      <c r="BV403" s="170"/>
      <c r="BW403" s="170"/>
      <c r="BX403" s="170"/>
      <c r="BY403" s="170"/>
      <c r="BZ403" s="170"/>
      <c r="CA403" s="170"/>
      <c r="CB403" s="170"/>
      <c r="CC403" s="170"/>
      <c r="CD403" s="170"/>
      <c r="CE403" s="170"/>
      <c r="CF403" s="170"/>
      <c r="CG403" s="170"/>
      <c r="CH403" s="171"/>
    </row>
    <row r="404" spans="62:86">
      <c r="BJ404" s="169">
        <f t="shared" si="373"/>
        <v>43677</v>
      </c>
      <c r="BK404" s="101">
        <f>'LTD Budget 2012'!EA178</f>
        <v>5.0582843256316054E-2</v>
      </c>
      <c r="BL404" s="101">
        <f>'LTD Budget 2012'!EA179</f>
        <v>5.4498215437369768E-2</v>
      </c>
      <c r="BM404" s="101">
        <f>'LTD Budget 2012'!EA200</f>
        <v>4.0854383819918128E-2</v>
      </c>
      <c r="BN404" s="97">
        <f>'LTD Budget 2012'!EA233</f>
        <v>0.36270000000000002</v>
      </c>
      <c r="BO404" s="97">
        <f>'LTD Budget 2012'!EA247</f>
        <v>0.49299999999999999</v>
      </c>
      <c r="BP404" s="97">
        <f>'LTD Budget 2012'!EA255</f>
        <v>0.372</v>
      </c>
      <c r="BQ404" s="97">
        <f>'LTD Budget 2012'!EA279</f>
        <v>0.50309999999999999</v>
      </c>
      <c r="BR404" s="97"/>
      <c r="BS404" s="170"/>
      <c r="BT404" s="170"/>
      <c r="BU404" s="170"/>
      <c r="BV404" s="170"/>
      <c r="BW404" s="170"/>
      <c r="BX404" s="170"/>
      <c r="BY404" s="170"/>
      <c r="BZ404" s="170"/>
      <c r="CA404" s="170"/>
      <c r="CB404" s="170"/>
      <c r="CC404" s="170"/>
      <c r="CD404" s="170"/>
      <c r="CE404" s="170"/>
      <c r="CF404" s="170"/>
      <c r="CG404" s="170"/>
      <c r="CH404" s="171"/>
    </row>
    <row r="405" spans="62:86">
      <c r="BJ405" s="169">
        <f t="shared" si="373"/>
        <v>43708</v>
      </c>
      <c r="BK405" s="101">
        <f>'LTD Budget 2012'!EB178</f>
        <v>5.0582516568312107E-2</v>
      </c>
      <c r="BL405" s="101">
        <f>'LTD Budget 2012'!EB179</f>
        <v>5.3937205207752054E-2</v>
      </c>
      <c r="BM405" s="101">
        <f>'LTD Budget 2012'!EB200</f>
        <v>4.0385762307328744E-2</v>
      </c>
      <c r="BN405" s="97">
        <f>'LTD Budget 2012'!EB233</f>
        <v>0.36509999999999998</v>
      </c>
      <c r="BO405" s="97">
        <f>'LTD Budget 2012'!EB247</f>
        <v>0.49780000000000008</v>
      </c>
      <c r="BP405" s="97">
        <f>'LTD Budget 2012'!EB255</f>
        <v>0.37090000000000001</v>
      </c>
      <c r="BQ405" s="97">
        <f>'LTD Budget 2012'!EB279</f>
        <v>0.504</v>
      </c>
      <c r="BR405" s="97"/>
      <c r="BS405" s="170"/>
      <c r="BT405" s="170"/>
      <c r="BU405" s="170"/>
      <c r="BV405" s="170"/>
      <c r="BW405" s="170"/>
      <c r="BX405" s="170"/>
      <c r="BY405" s="170"/>
      <c r="BZ405" s="170"/>
      <c r="CA405" s="170"/>
      <c r="CB405" s="170"/>
      <c r="CC405" s="170"/>
      <c r="CD405" s="170"/>
      <c r="CE405" s="170"/>
      <c r="CF405" s="170"/>
      <c r="CG405" s="170"/>
      <c r="CH405" s="171"/>
    </row>
    <row r="406" spans="62:86">
      <c r="BJ406" s="169">
        <f t="shared" si="373"/>
        <v>43738</v>
      </c>
      <c r="BK406" s="101">
        <f>'LTD Budget 2012'!EC178</f>
        <v>5.0582189884527937E-2</v>
      </c>
      <c r="BL406" s="101">
        <f>'LTD Budget 2012'!EC179</f>
        <v>5.3376212239819455E-2</v>
      </c>
      <c r="BM406" s="101">
        <f>'LTD Budget 2012'!EC200</f>
        <v>3.9913698946006895E-2</v>
      </c>
      <c r="BN406" s="97">
        <f>'LTD Budget 2012'!EC233</f>
        <v>0.36450000000000005</v>
      </c>
      <c r="BO406" s="97">
        <f>'LTD Budget 2012'!EC247</f>
        <v>0.49919999999999998</v>
      </c>
      <c r="BP406" s="97">
        <f>'LTD Budget 2012'!EC255</f>
        <v>0.36950000000000005</v>
      </c>
      <c r="BQ406" s="97">
        <f>'LTD Budget 2012'!EC279</f>
        <v>0.50459999999999994</v>
      </c>
      <c r="BR406" s="97"/>
      <c r="BS406" s="170"/>
      <c r="BT406" s="170"/>
      <c r="BU406" s="170"/>
      <c r="BV406" s="170"/>
      <c r="BW406" s="170"/>
      <c r="BX406" s="170"/>
      <c r="BY406" s="170"/>
      <c r="BZ406" s="170"/>
      <c r="CA406" s="170"/>
      <c r="CB406" s="170"/>
      <c r="CC406" s="170"/>
      <c r="CD406" s="170"/>
      <c r="CE406" s="170"/>
      <c r="CF406" s="170"/>
      <c r="CG406" s="170"/>
      <c r="CH406" s="171"/>
    </row>
    <row r="407" spans="62:86">
      <c r="BJ407" s="169">
        <f t="shared" si="373"/>
        <v>43769</v>
      </c>
      <c r="BK407" s="101">
        <f>'LTD Budget 2012'!ED178</f>
        <v>5.0581863204963488E-2</v>
      </c>
      <c r="BL407" s="101">
        <f>'LTD Budget 2012'!ED179</f>
        <v>5.2815236533094993E-2</v>
      </c>
      <c r="BM407" s="101">
        <f>'LTD Budget 2012'!ED200</f>
        <v>3.9451385937536915E-2</v>
      </c>
      <c r="BN407" s="97">
        <f>'LTD Budget 2012'!ED233</f>
        <v>0.36319999999999997</v>
      </c>
      <c r="BO407" s="97">
        <f>'LTD Budget 2012'!ED247</f>
        <v>0.49990000000000001</v>
      </c>
      <c r="BP407" s="97">
        <f>'LTD Budget 2012'!ED255</f>
        <v>0.36809999999999998</v>
      </c>
      <c r="BQ407" s="97">
        <f>'LTD Budget 2012'!ED279</f>
        <v>0.50530000000000008</v>
      </c>
      <c r="BR407" s="97"/>
      <c r="BS407" s="170"/>
      <c r="BT407" s="170"/>
      <c r="BU407" s="170"/>
      <c r="BV407" s="170"/>
      <c r="BW407" s="170"/>
      <c r="BX407" s="170"/>
      <c r="BY407" s="170"/>
      <c r="BZ407" s="170"/>
      <c r="CA407" s="170"/>
      <c r="CB407" s="170"/>
      <c r="CC407" s="170"/>
      <c r="CD407" s="170"/>
      <c r="CE407" s="170"/>
      <c r="CF407" s="170"/>
      <c r="CG407" s="170"/>
      <c r="CH407" s="171"/>
    </row>
    <row r="408" spans="62:86">
      <c r="BJ408" s="169">
        <f t="shared" si="373"/>
        <v>43799</v>
      </c>
      <c r="BK408" s="101">
        <f>'LTD Budget 2012'!EE178</f>
        <v>5.0581536529618644E-2</v>
      </c>
      <c r="BL408" s="101">
        <f>'LTD Budget 2012'!EE179</f>
        <v>5.2254278087101654E-2</v>
      </c>
      <c r="BM408" s="101">
        <f>'LTD Budget 2012'!EE200</f>
        <v>3.8991768254020523E-2</v>
      </c>
      <c r="BN408" s="97">
        <f>'LTD Budget 2012'!EE233</f>
        <v>0.3619</v>
      </c>
      <c r="BO408" s="97">
        <f>'LTD Budget 2012'!EE247</f>
        <v>0.50069999999999992</v>
      </c>
      <c r="BP408" s="97">
        <f>'LTD Budget 2012'!EE255</f>
        <v>0.36670000000000003</v>
      </c>
      <c r="BQ408" s="97">
        <f>'LTD Budget 2012'!EE279</f>
        <v>0.50590000000000002</v>
      </c>
      <c r="BR408" s="97"/>
      <c r="BS408" s="170"/>
      <c r="BT408" s="170"/>
      <c r="BU408" s="170"/>
      <c r="BV408" s="170"/>
      <c r="BW408" s="170"/>
      <c r="BX408" s="170"/>
      <c r="BY408" s="170"/>
      <c r="BZ408" s="170"/>
      <c r="CA408" s="170"/>
      <c r="CB408" s="170"/>
      <c r="CC408" s="170"/>
      <c r="CD408" s="170"/>
      <c r="CE408" s="170"/>
      <c r="CF408" s="170"/>
      <c r="CG408" s="170"/>
      <c r="CH408" s="171"/>
    </row>
    <row r="409" spans="62:86">
      <c r="BJ409" s="169">
        <f t="shared" si="373"/>
        <v>43830</v>
      </c>
      <c r="BK409" s="101">
        <f>'LTD Budget 2012'!EF178</f>
        <v>5.0581209858493362E-2</v>
      </c>
      <c r="BL409" s="101">
        <f>'LTD Budget 2012'!EF179</f>
        <v>5.1693336901362456E-2</v>
      </c>
      <c r="BM409" s="101">
        <f>'LTD Budget 2012'!EF200</f>
        <v>3.8545137880498688E-2</v>
      </c>
      <c r="BN409" s="97">
        <f>'LTD Budget 2012'!EF233</f>
        <v>0.35799999999999998</v>
      </c>
      <c r="BO409" s="97">
        <f>'LTD Budget 2012'!EF247</f>
        <v>0.49859999999999999</v>
      </c>
      <c r="BP409" s="97">
        <f>'LTD Budget 2012'!EF255</f>
        <v>0.36509999999999998</v>
      </c>
      <c r="BQ409" s="97">
        <f>'LTD Budget 2012'!EF279</f>
        <v>0.50629999999999997</v>
      </c>
      <c r="BR409" s="97"/>
      <c r="BS409" s="170"/>
      <c r="BT409" s="170"/>
      <c r="BU409" s="170"/>
      <c r="BV409" s="170"/>
      <c r="BW409" s="170"/>
      <c r="BX409" s="170"/>
      <c r="BY409" s="170"/>
      <c r="BZ409" s="170"/>
      <c r="CA409" s="170"/>
      <c r="CB409" s="170"/>
      <c r="CC409" s="170"/>
      <c r="CD409" s="170"/>
      <c r="CE409" s="170"/>
      <c r="CF409" s="170"/>
      <c r="CG409" s="170"/>
      <c r="CH409" s="171"/>
    </row>
    <row r="410" spans="62:86">
      <c r="BJ410" s="169">
        <f t="shared" si="373"/>
        <v>43861</v>
      </c>
      <c r="BK410" s="101">
        <f>'LTD Budget 2012'!EG178</f>
        <v>5.0580883191587524E-2</v>
      </c>
      <c r="BL410" s="101">
        <f>'LTD Budget 2012'!EG179</f>
        <v>5.1132412975400422E-2</v>
      </c>
      <c r="BM410" s="101">
        <f>'LTD Budget 2012'!EG200</f>
        <v>3.8105032398830049E-2</v>
      </c>
      <c r="BN410" s="97">
        <f>'LTD Budget 2012'!EG233</f>
        <v>0.35370000000000001</v>
      </c>
      <c r="BO410" s="97">
        <f>'LTD Budget 2012'!EG247</f>
        <v>0.49589999999999995</v>
      </c>
      <c r="BP410" s="97">
        <f>'LTD Budget 2012'!EG255</f>
        <v>0.36350000000000005</v>
      </c>
      <c r="BQ410" s="97">
        <f>'LTD Budget 2012'!EG279</f>
        <v>0.50659999999999994</v>
      </c>
      <c r="BR410" s="97"/>
      <c r="BS410" s="170"/>
      <c r="BT410" s="170"/>
      <c r="BU410" s="170"/>
      <c r="BV410" s="170"/>
      <c r="BW410" s="170"/>
      <c r="BX410" s="170"/>
      <c r="BY410" s="170"/>
      <c r="BZ410" s="170"/>
      <c r="CA410" s="170"/>
      <c r="CB410" s="170"/>
      <c r="CC410" s="170"/>
      <c r="CD410" s="170"/>
      <c r="CE410" s="170"/>
      <c r="CF410" s="170"/>
      <c r="CG410" s="170"/>
      <c r="CH410" s="171"/>
    </row>
    <row r="411" spans="62:86">
      <c r="BJ411" s="169">
        <f t="shared" si="373"/>
        <v>43890</v>
      </c>
      <c r="BK411" s="101">
        <f>'LTD Budget 2012'!EH178</f>
        <v>5.0580556528901061E-2</v>
      </c>
      <c r="BL411" s="101">
        <f>'LTD Budget 2012'!EH179</f>
        <v>5.0571506308738627E-2</v>
      </c>
      <c r="BM411" s="101">
        <f>'LTD Budget 2012'!EH200</f>
        <v>3.7653746947057747E-2</v>
      </c>
      <c r="BN411" s="97">
        <f>'LTD Budget 2012'!EH233</f>
        <v>0.35229999999999995</v>
      </c>
      <c r="BO411" s="97">
        <f>'LTD Budget 2012'!EH247</f>
        <v>0.49659999999999999</v>
      </c>
      <c r="BP411" s="97">
        <f>'LTD Budget 2012'!EH255</f>
        <v>0.36199999999999999</v>
      </c>
      <c r="BQ411" s="97">
        <f>'LTD Budget 2012'!EH279</f>
        <v>0.50709999999999988</v>
      </c>
      <c r="BR411" s="97"/>
      <c r="BS411" s="170"/>
      <c r="BT411" s="170"/>
      <c r="BU411" s="170"/>
      <c r="BV411" s="170"/>
      <c r="BW411" s="170"/>
      <c r="BX411" s="170"/>
      <c r="BY411" s="170"/>
      <c r="BZ411" s="170"/>
      <c r="CA411" s="170"/>
      <c r="CB411" s="170"/>
      <c r="CC411" s="170"/>
      <c r="CD411" s="170"/>
      <c r="CE411" s="170"/>
      <c r="CF411" s="170"/>
      <c r="CG411" s="170"/>
      <c r="CH411" s="171"/>
    </row>
    <row r="412" spans="62:86">
      <c r="BJ412" s="169">
        <f t="shared" si="373"/>
        <v>43921</v>
      </c>
      <c r="BK412" s="101">
        <f>'LTD Budget 2012'!EI178</f>
        <v>5.0580229870433896E-2</v>
      </c>
      <c r="BL412" s="101">
        <f>'LTD Budget 2012'!EI179</f>
        <v>5.0582026569360415E-2</v>
      </c>
      <c r="BM412" s="101">
        <f>'LTD Budget 2012'!EI200</f>
        <v>3.7229494376783835E-2</v>
      </c>
      <c r="BN412" s="97">
        <f>'LTD Budget 2012'!EI233</f>
        <v>0.34950000000000003</v>
      </c>
      <c r="BO412" s="97">
        <f>'LTD Budget 2012'!EI247</f>
        <v>0.49550000000000005</v>
      </c>
      <c r="BP412" s="97">
        <f>'LTD Budget 2012'!EI255</f>
        <v>0.36040000000000005</v>
      </c>
      <c r="BQ412" s="97">
        <f>'LTD Budget 2012'!EI279</f>
        <v>0.50739999999999996</v>
      </c>
      <c r="BR412" s="97"/>
      <c r="BS412" s="170"/>
      <c r="BT412" s="170"/>
      <c r="BU412" s="170"/>
      <c r="BV412" s="170"/>
      <c r="BW412" s="170"/>
      <c r="BX412" s="170"/>
      <c r="BY412" s="170"/>
      <c r="BZ412" s="170"/>
      <c r="CA412" s="170"/>
      <c r="CB412" s="170"/>
      <c r="CC412" s="170"/>
      <c r="CD412" s="170"/>
      <c r="CE412" s="170"/>
      <c r="CF412" s="170"/>
      <c r="CG412" s="170"/>
      <c r="CH412" s="171"/>
    </row>
    <row r="413" spans="62:86">
      <c r="BJ413" s="169">
        <f t="shared" si="373"/>
        <v>43951</v>
      </c>
      <c r="BK413" s="101">
        <f>'LTD Budget 2012'!EJ178</f>
        <v>5.0579903216185926E-2</v>
      </c>
      <c r="BL413" s="101">
        <f>'LTD Budget 2012'!EJ179</f>
        <v>5.0581699891905287E-2</v>
      </c>
      <c r="BM413" s="101">
        <f>'LTD Budget 2012'!EJ200</f>
        <v>3.7089241219169129E-2</v>
      </c>
      <c r="BN413" s="97">
        <f>'LTD Budget 2012'!EJ233</f>
        <v>0.34570000000000001</v>
      </c>
      <c r="BO413" s="97">
        <f>'LTD Budget 2012'!EJ247</f>
        <v>0.49339999999999989</v>
      </c>
      <c r="BP413" s="97">
        <f>'LTD Budget 2012'!EJ255</f>
        <v>0.3589</v>
      </c>
      <c r="BQ413" s="97">
        <f>'LTD Budget 2012'!EJ279</f>
        <v>0.50790000000000002</v>
      </c>
      <c r="BR413" s="97"/>
      <c r="BS413" s="170"/>
      <c r="BT413" s="170"/>
      <c r="BU413" s="170"/>
      <c r="BV413" s="170"/>
      <c r="BW413" s="170"/>
      <c r="BX413" s="170"/>
      <c r="BY413" s="170"/>
      <c r="BZ413" s="170"/>
      <c r="CA413" s="170"/>
      <c r="CB413" s="170"/>
      <c r="CC413" s="170"/>
      <c r="CD413" s="170"/>
      <c r="CE413" s="170"/>
      <c r="CF413" s="170"/>
      <c r="CG413" s="170"/>
      <c r="CH413" s="171"/>
    </row>
    <row r="414" spans="62:86">
      <c r="BJ414" s="169">
        <f t="shared" si="373"/>
        <v>43982</v>
      </c>
      <c r="BK414" s="101">
        <f>'LTD Budget 2012'!EK178</f>
        <v>5.0442163326442059E-2</v>
      </c>
      <c r="BL414" s="101">
        <f>'LTD Budget 2012'!EK179</f>
        <v>5.0569922115360155E-2</v>
      </c>
      <c r="BM414" s="101">
        <f>'LTD Budget 2012'!EK200</f>
        <v>3.6946311809885876E-2</v>
      </c>
      <c r="BN414" s="97">
        <f>'LTD Budget 2012'!EK233</f>
        <v>0.34650000000000003</v>
      </c>
      <c r="BO414" s="97">
        <f>'LTD Budget 2012'!EK247</f>
        <v>0.49639999999999995</v>
      </c>
      <c r="BP414" s="97">
        <f>'LTD Budget 2012'!EK255</f>
        <v>0.35760000000000003</v>
      </c>
      <c r="BQ414" s="97">
        <f>'LTD Budget 2012'!EK279</f>
        <v>0.50849999999999995</v>
      </c>
      <c r="BR414" s="97"/>
      <c r="BS414" s="170"/>
      <c r="BT414" s="170"/>
      <c r="BU414" s="170"/>
      <c r="BV414" s="170"/>
      <c r="BW414" s="170"/>
      <c r="BX414" s="170"/>
      <c r="BY414" s="170"/>
      <c r="BZ414" s="170"/>
      <c r="CA414" s="170"/>
      <c r="CB414" s="170"/>
      <c r="CC414" s="170"/>
      <c r="CD414" s="170"/>
      <c r="CE414" s="170"/>
      <c r="CF414" s="170"/>
      <c r="CG414" s="170"/>
      <c r="CH414" s="171"/>
    </row>
    <row r="415" spans="62:86">
      <c r="BJ415" s="169">
        <f t="shared" si="373"/>
        <v>44012</v>
      </c>
      <c r="BK415" s="101">
        <f>'LTD Budget 2012'!EL178</f>
        <v>5.0441837568054849E-2</v>
      </c>
      <c r="BL415" s="101">
        <f>'LTD Budget 2012'!EL179</f>
        <v>5.055814441698641E-2</v>
      </c>
      <c r="BM415" s="101">
        <f>'LTD Budget 2012'!EL200</f>
        <v>3.6800336955699113E-2</v>
      </c>
      <c r="BN415" s="97">
        <f>'LTD Budget 2012'!EL233</f>
        <v>0.34560000000000002</v>
      </c>
      <c r="BO415" s="97">
        <f>'LTD Budget 2012'!EL247</f>
        <v>0.4973999999999999</v>
      </c>
      <c r="BP415" s="97">
        <f>'LTD Budget 2012'!EL255</f>
        <v>0.35619999999999996</v>
      </c>
      <c r="BQ415" s="97">
        <f>'LTD Budget 2012'!EL279</f>
        <v>0.5089999999999999</v>
      </c>
      <c r="BR415" s="97"/>
      <c r="BS415" s="170"/>
      <c r="BT415" s="170"/>
      <c r="BU415" s="170"/>
      <c r="BV415" s="170"/>
      <c r="BW415" s="170"/>
      <c r="BX415" s="170"/>
      <c r="BY415" s="170"/>
      <c r="BZ415" s="170"/>
      <c r="CA415" s="170"/>
      <c r="CB415" s="170"/>
      <c r="CC415" s="170"/>
      <c r="CD415" s="170"/>
      <c r="CE415" s="170"/>
      <c r="CF415" s="170"/>
      <c r="CG415" s="170"/>
      <c r="CH415" s="171"/>
    </row>
    <row r="416" spans="62:86">
      <c r="BJ416" s="169">
        <f t="shared" si="373"/>
        <v>44043</v>
      </c>
      <c r="BK416" s="101">
        <f>'LTD Budget 2012'!EM178</f>
        <v>5.0441511813875184E-2</v>
      </c>
      <c r="BL416" s="101">
        <f>'LTD Budget 2012'!EM179</f>
        <v>5.0546366796783003E-2</v>
      </c>
      <c r="BM416" s="101">
        <f>'LTD Budget 2012'!EM200</f>
        <v>3.666331966879894E-2</v>
      </c>
      <c r="BN416" s="97">
        <f>'LTD Budget 2012'!EM233</f>
        <v>0.34509999999999996</v>
      </c>
      <c r="BO416" s="97">
        <f>'LTD Budget 2012'!EM247</f>
        <v>0.49880000000000002</v>
      </c>
      <c r="BP416" s="97">
        <f>'LTD Budget 2012'!EM255</f>
        <v>0.3548</v>
      </c>
      <c r="BQ416" s="97">
        <f>'LTD Budget 2012'!EM279</f>
        <v>0.50949999999999995</v>
      </c>
      <c r="BR416" s="97"/>
      <c r="BS416" s="170"/>
      <c r="BT416" s="170"/>
      <c r="BU416" s="170"/>
      <c r="BV416" s="170"/>
      <c r="BW416" s="170"/>
      <c r="BX416" s="170"/>
      <c r="BY416" s="170"/>
      <c r="BZ416" s="170"/>
      <c r="CA416" s="170"/>
      <c r="CB416" s="170"/>
      <c r="CC416" s="170"/>
      <c r="CD416" s="170"/>
      <c r="CE416" s="170"/>
      <c r="CF416" s="170"/>
      <c r="CG416" s="170"/>
      <c r="CH416" s="171"/>
    </row>
    <row r="417" spans="62:100">
      <c r="BJ417" s="169">
        <f t="shared" si="373"/>
        <v>44074</v>
      </c>
      <c r="BK417" s="101">
        <f>'LTD Budget 2012'!EN178</f>
        <v>5.0441186063902931E-2</v>
      </c>
      <c r="BL417" s="101">
        <f>'LTD Budget 2012'!EN179</f>
        <v>5.0534589254748907E-2</v>
      </c>
      <c r="BM417" s="101">
        <f>'LTD Budget 2012'!EN200</f>
        <v>3.652955333327005E-2</v>
      </c>
      <c r="BN417" s="97">
        <f>'LTD Budget 2012'!EN233</f>
        <v>0.34750000000000003</v>
      </c>
      <c r="BO417" s="97">
        <f>'LTD Budget 2012'!EN247</f>
        <v>0.50340000000000007</v>
      </c>
      <c r="BP417" s="97">
        <f>'LTD Budget 2012'!EN255</f>
        <v>0.35360000000000003</v>
      </c>
      <c r="BQ417" s="97">
        <f>'LTD Budget 2012'!EN279</f>
        <v>0.51019999999999999</v>
      </c>
      <c r="BR417" s="97"/>
      <c r="BS417" s="170"/>
      <c r="BT417" s="170"/>
      <c r="BU417" s="170"/>
      <c r="BV417" s="170"/>
      <c r="BW417" s="170"/>
      <c r="BX417" s="170"/>
      <c r="BY417" s="170"/>
      <c r="BZ417" s="170"/>
      <c r="CA417" s="170"/>
      <c r="CB417" s="170"/>
      <c r="CC417" s="170"/>
      <c r="CD417" s="170"/>
      <c r="CE417" s="170"/>
      <c r="CF417" s="170"/>
      <c r="CG417" s="170"/>
      <c r="CH417" s="171"/>
    </row>
    <row r="418" spans="62:100" ht="13.5" thickBot="1">
      <c r="BJ418" s="175">
        <f t="shared" si="373"/>
        <v>44104</v>
      </c>
      <c r="BK418" s="101">
        <f>'LTD Budget 2012'!EO178</f>
        <v>5.0440860318138013E-2</v>
      </c>
      <c r="BL418" s="101">
        <f>'LTD Budget 2012'!EO179</f>
        <v>5.0522811790883075E-2</v>
      </c>
      <c r="BM418" s="101">
        <f>'LTD Budget 2012'!EO200</f>
        <v>3.6391837956981164E-2</v>
      </c>
      <c r="BN418" s="97">
        <f>'LTD Budget 2012'!EO233</f>
        <v>0.34689999999999999</v>
      </c>
      <c r="BO418" s="97">
        <f>'LTD Budget 2012'!EO247</f>
        <v>0.50469999999999993</v>
      </c>
      <c r="BP418" s="97">
        <f>'LTD Budget 2012'!EO255</f>
        <v>0.35219999999999996</v>
      </c>
      <c r="BQ418" s="97">
        <f>'LTD Budget 2012'!EO279</f>
        <v>0.51059999999999994</v>
      </c>
      <c r="BR418" s="176"/>
      <c r="BS418" s="136"/>
      <c r="BT418" s="136"/>
      <c r="BU418" s="136"/>
      <c r="BV418" s="136"/>
      <c r="BW418" s="136"/>
      <c r="BX418" s="136"/>
      <c r="BY418" s="136"/>
      <c r="BZ418" s="136"/>
      <c r="CA418" s="136"/>
      <c r="CB418" s="136"/>
      <c r="CC418" s="136"/>
      <c r="CD418" s="136"/>
      <c r="CE418" s="136"/>
      <c r="CF418" s="136"/>
      <c r="CG418" s="136"/>
      <c r="CH418" s="177"/>
    </row>
    <row r="421" spans="62:100">
      <c r="BK421" s="101">
        <f>'LTD Budget 2012'!DD$178</f>
        <v>5.7334823026282886E-2</v>
      </c>
      <c r="BL421" s="101">
        <f>'LTD Budget 2012'!DE$178</f>
        <v>5.7334288954596031E-2</v>
      </c>
      <c r="BM421" s="101">
        <f>'LTD Budget 2012'!DF$178</f>
        <v>5.7333754892858822E-2</v>
      </c>
      <c r="BN421" s="101">
        <f>'LTD Budget 2012'!DG$178</f>
        <v>5.7319444187298348E-2</v>
      </c>
      <c r="BO421" s="101">
        <f>'LTD Budget 2012'!DH$178</f>
        <v>5.7318910273784968E-2</v>
      </c>
      <c r="BP421" s="101">
        <f>'LTD Budget 2012'!DI$178</f>
        <v>5.7318376370217972E-2</v>
      </c>
      <c r="BQ421" s="101">
        <f>'LTD Budget 2012'!DJ$178</f>
        <v>5.7317842476597082E-2</v>
      </c>
      <c r="BR421" s="101">
        <f>'LTD Budget 2012'!DK$178</f>
        <v>5.7317308592922063E-2</v>
      </c>
      <c r="BS421" s="101">
        <f>'LTD Budget 2012'!DL$178</f>
        <v>5.7316774719192581E-2</v>
      </c>
      <c r="BT421" s="101">
        <f>'LTD Budget 2012'!DM$178</f>
        <v>5.7316240855408408E-2</v>
      </c>
      <c r="BU421" s="101">
        <f>'LTD Budget 2012'!DN$178</f>
        <v>5.7315707001569224E-2</v>
      </c>
      <c r="BV421" s="101">
        <f>'LTD Budget 2012'!DO$178</f>
        <v>5.7315173157674787E-2</v>
      </c>
      <c r="BW421" s="101">
        <f>'LTD Budget 2012'!DP$178</f>
        <v>5.7314639323724798E-2</v>
      </c>
      <c r="BX421" s="101">
        <f>'LTD Budget 2012'!DQ$178</f>
        <v>5.7314105499718965E-2</v>
      </c>
      <c r="BY421" s="101">
        <f>'LTD Budget 2012'!DR$178</f>
        <v>5.7313571685657053E-2</v>
      </c>
      <c r="BZ421" s="101">
        <f>'LTD Budget 2012'!DS$178</f>
        <v>5.7313037881538735E-2</v>
      </c>
      <c r="CA421" s="101">
        <f>'LTD Budget 2012'!DT$178</f>
        <v>5.7312504087363783E-2</v>
      </c>
      <c r="CB421" s="101">
        <f>'LTD Budget 2012'!DU$178</f>
        <v>5.7311970303131878E-2</v>
      </c>
      <c r="CC421" s="101">
        <f>'LTD Budget 2012'!DV$178</f>
        <v>5.7311436528842748E-2</v>
      </c>
      <c r="CD421" s="101">
        <f>'LTD Budget 2012'!DW$178</f>
        <v>5.045398674297235E-2</v>
      </c>
      <c r="CE421" s="101">
        <f>'LTD Budget 2012'!DX$178</f>
        <v>5.0583823345647455E-2</v>
      </c>
      <c r="CF421" s="101">
        <f>'LTD Budget 2012'!DY$178</f>
        <v>5.0583496644983628E-2</v>
      </c>
      <c r="CG421" s="101">
        <f>'LTD Budget 2012'!DZ$178</f>
        <v>5.0583169948539855E-2</v>
      </c>
      <c r="CH421" s="101">
        <f>'LTD Budget 2012'!EA$178</f>
        <v>5.0582843256316054E-2</v>
      </c>
      <c r="CI421" s="101">
        <f>'LTD Budget 2012'!EB$178</f>
        <v>5.0582516568312107E-2</v>
      </c>
      <c r="CJ421" s="101">
        <f>'LTD Budget 2012'!EC$178</f>
        <v>5.0582189884527937E-2</v>
      </c>
      <c r="CK421" s="101">
        <f>'LTD Budget 2012'!ED$178</f>
        <v>5.0581863204963488E-2</v>
      </c>
      <c r="CL421" s="101">
        <f>'LTD Budget 2012'!EE$178</f>
        <v>5.0581536529618644E-2</v>
      </c>
      <c r="CM421" s="101">
        <f>'LTD Budget 2012'!EF$178</f>
        <v>5.0581209858493362E-2</v>
      </c>
      <c r="CN421" s="101">
        <f>'LTD Budget 2012'!EG$178</f>
        <v>5.0580883191587524E-2</v>
      </c>
      <c r="CO421" s="101">
        <f>'LTD Budget 2012'!EH$178</f>
        <v>5.0580556528901061E-2</v>
      </c>
      <c r="CP421" s="101">
        <f>'LTD Budget 2012'!EI$178</f>
        <v>5.0580229870433896E-2</v>
      </c>
      <c r="CQ421" s="101">
        <f>'LTD Budget 2012'!EJ$178</f>
        <v>5.0579903216185926E-2</v>
      </c>
      <c r="CR421" s="101">
        <f>'LTD Budget 2012'!EK$178</f>
        <v>5.0442163326442059E-2</v>
      </c>
      <c r="CS421" s="101">
        <f>'LTD Budget 2012'!EL$178</f>
        <v>5.0441837568054849E-2</v>
      </c>
      <c r="CT421" s="101">
        <f>'LTD Budget 2012'!EM$178</f>
        <v>5.0441511813875184E-2</v>
      </c>
      <c r="CU421" s="101">
        <f>'LTD Budget 2012'!EN$178</f>
        <v>5.0441186063902931E-2</v>
      </c>
      <c r="CV421" s="101">
        <f>'LTD Budget 2012'!EO$178</f>
        <v>5.0440860318138013E-2</v>
      </c>
    </row>
    <row r="422" spans="62:100">
      <c r="BK422" s="101">
        <f>'LTD Budget 2012'!DD$179</f>
        <v>5.8569428599201646E-2</v>
      </c>
      <c r="BL422" s="101">
        <f>'LTD Budget 2012'!DE$179</f>
        <v>5.8431121925758889E-2</v>
      </c>
      <c r="BM422" s="101">
        <f>'LTD Budget 2012'!DF$179</f>
        <v>5.8292827848961282E-2</v>
      </c>
      <c r="BN422" s="101">
        <f>'LTD Budget 2012'!DG$179</f>
        <v>5.8153398313830436E-2</v>
      </c>
      <c r="BO422" s="101">
        <f>'LTD Budget 2012'!DH$179</f>
        <v>5.8013981385043843E-2</v>
      </c>
      <c r="BP422" s="101">
        <f>'LTD Budget 2012'!DI$179</f>
        <v>5.7874577062103978E-2</v>
      </c>
      <c r="BQ422" s="101">
        <f>'LTD Budget 2012'!DJ$179</f>
        <v>5.7735185344513364E-2</v>
      </c>
      <c r="BR422" s="101">
        <f>'LTD Budget 2012'!DK$179</f>
        <v>5.7595806231774523E-2</v>
      </c>
      <c r="BS422" s="101">
        <f>'LTD Budget 2012'!DL$179</f>
        <v>5.7456439723390033E-2</v>
      </c>
      <c r="BT422" s="101">
        <f>'LTD Budget 2012'!DM$179</f>
        <v>5.7317085778145045E-2</v>
      </c>
      <c r="BU422" s="101">
        <f>'LTD Budget 2012'!DN$179</f>
        <v>5.7323235868907224E-2</v>
      </c>
      <c r="BV422" s="101">
        <f>'LTD Budget 2012'!DO$179</f>
        <v>5.73215537090336E-2</v>
      </c>
      <c r="BW422" s="101">
        <f>'LTD Budget 2012'!DP$179</f>
        <v>5.7319871733820422E-2</v>
      </c>
      <c r="BX422" s="101">
        <f>'LTD Budget 2012'!DQ$179</f>
        <v>5.7318189779247332E-2</v>
      </c>
      <c r="BY422" s="101">
        <f>'LTD Budget 2012'!DR$179</f>
        <v>5.7316507845313863E-2</v>
      </c>
      <c r="BZ422" s="101">
        <f>'LTD Budget 2012'!DS$179</f>
        <v>5.7315973986500561E-2</v>
      </c>
      <c r="CA422" s="101">
        <f>'LTD Budget 2012'!DT$179</f>
        <v>5.7315440137632123E-2</v>
      </c>
      <c r="CB422" s="101">
        <f>'LTD Budget 2012'!DU$179</f>
        <v>5.7314906298708279E-2</v>
      </c>
      <c r="CC422" s="101">
        <f>'LTD Budget 2012'!DV$179</f>
        <v>5.7314372469728737E-2</v>
      </c>
      <c r="CD422" s="101">
        <f>'LTD Budget 2012'!DW$179</f>
        <v>5.6742428982232938E-2</v>
      </c>
      <c r="CE422" s="101">
        <f>'LTD Budget 2012'!DX$179</f>
        <v>5.6181349701104173E-2</v>
      </c>
      <c r="CF422" s="101">
        <f>'LTD Budget 2012'!DY$179</f>
        <v>5.5620287683568782E-2</v>
      </c>
      <c r="CG422" s="101">
        <f>'LTD Budget 2012'!DZ$179</f>
        <v>5.5059242929149675E-2</v>
      </c>
      <c r="CH422" s="101">
        <f>'LTD Budget 2012'!EA$179</f>
        <v>5.4498215437369768E-2</v>
      </c>
      <c r="CI422" s="101">
        <f>'LTD Budget 2012'!EB$179</f>
        <v>5.3937205207752054E-2</v>
      </c>
      <c r="CJ422" s="101">
        <f>'LTD Budget 2012'!EC$179</f>
        <v>5.3376212239819455E-2</v>
      </c>
      <c r="CK422" s="101">
        <f>'LTD Budget 2012'!ED$179</f>
        <v>5.2815236533094993E-2</v>
      </c>
      <c r="CL422" s="101">
        <f>'LTD Budget 2012'!EE$179</f>
        <v>5.2254278087101654E-2</v>
      </c>
      <c r="CM422" s="101">
        <f>'LTD Budget 2012'!EF$179</f>
        <v>5.1693336901362456E-2</v>
      </c>
      <c r="CN422" s="101">
        <f>'LTD Budget 2012'!EG$179</f>
        <v>5.1132412975400422E-2</v>
      </c>
      <c r="CO422" s="101">
        <f>'LTD Budget 2012'!EH$179</f>
        <v>5.0571506308738627E-2</v>
      </c>
      <c r="CP422" s="101">
        <f>'LTD Budget 2012'!EI$179</f>
        <v>5.0582026569360415E-2</v>
      </c>
      <c r="CQ422" s="101">
        <f>'LTD Budget 2012'!EJ$179</f>
        <v>5.0581699891905287E-2</v>
      </c>
      <c r="CR422" s="101">
        <f>'LTD Budget 2012'!EK$179</f>
        <v>5.0569922115360155E-2</v>
      </c>
      <c r="CS422" s="101">
        <f>'LTD Budget 2012'!EL$179</f>
        <v>5.055814441698641E-2</v>
      </c>
      <c r="CT422" s="101">
        <f>'LTD Budget 2012'!EM$179</f>
        <v>5.0546366796783003E-2</v>
      </c>
      <c r="CU422" s="101">
        <f>'LTD Budget 2012'!EN$179</f>
        <v>5.0534589254748907E-2</v>
      </c>
      <c r="CV422" s="101">
        <f>'LTD Budget 2012'!EO$179</f>
        <v>5.0522811790883075E-2</v>
      </c>
    </row>
    <row r="423" spans="62:100">
      <c r="BK423" s="101">
        <f>'LTD Budget 2012'!DD$200</f>
        <v>4.3516028390794596E-2</v>
      </c>
      <c r="BL423" s="101">
        <f>'LTD Budget 2012'!DE$200</f>
        <v>4.3094164776884568E-2</v>
      </c>
      <c r="BM423" s="101">
        <f>'LTD Budget 2012'!DF$200</f>
        <v>4.316360200962318E-2</v>
      </c>
      <c r="BN423" s="101">
        <f>'LTD Budget 2012'!DG$200</f>
        <v>4.3243225676879993E-2</v>
      </c>
      <c r="BO423" s="101">
        <f>'LTD Budget 2012'!DH$200</f>
        <v>4.3357968535044616E-2</v>
      </c>
      <c r="BP423" s="101">
        <f>'LTD Budget 2012'!DI$200</f>
        <v>4.3474271819372377E-2</v>
      </c>
      <c r="BQ423" s="101">
        <f>'LTD Budget 2012'!DJ$200</f>
        <v>4.3511837954718045E-2</v>
      </c>
      <c r="BR423" s="101">
        <f>'LTD Budget 2012'!DK$200</f>
        <v>4.3570367530328245E-2</v>
      </c>
      <c r="BS423" s="101">
        <f>'LTD Budget 2012'!DL$200</f>
        <v>4.3578923257904946E-2</v>
      </c>
      <c r="BT423" s="101">
        <f>'LTD Budget 2012'!DM$200</f>
        <v>4.3631035090109883E-2</v>
      </c>
      <c r="BU423" s="101">
        <f>'LTD Budget 2012'!DN$200</f>
        <v>4.3706450374410136E-2</v>
      </c>
      <c r="BV423" s="101">
        <f>'LTD Budget 2012'!DO$200</f>
        <v>4.3908028183999838E-2</v>
      </c>
      <c r="BW423" s="101">
        <f>'LTD Budget 2012'!DP$200</f>
        <v>4.4124187111788893E-2</v>
      </c>
      <c r="BX423" s="101">
        <f>'LTD Budget 2012'!DQ$200</f>
        <v>4.4321880586486256E-2</v>
      </c>
      <c r="BY423" s="101">
        <f>'LTD Budget 2012'!DR$200</f>
        <v>4.4107532692038078E-2</v>
      </c>
      <c r="BZ423" s="101">
        <f>'LTD Budget 2012'!DS$200</f>
        <v>4.3898007954478589E-2</v>
      </c>
      <c r="CA423" s="101">
        <f>'LTD Budget 2012'!DT$200</f>
        <v>4.3701420771028815E-2</v>
      </c>
      <c r="CB423" s="101">
        <f>'LTD Budget 2012'!DU$200</f>
        <v>4.3509827190918275E-2</v>
      </c>
      <c r="CC423" s="101">
        <f>'LTD Budget 2012'!DV$200</f>
        <v>4.3305840243398744E-2</v>
      </c>
      <c r="CD423" s="101">
        <f>'LTD Budget 2012'!DW$200</f>
        <v>4.2793967122273562E-2</v>
      </c>
      <c r="CE423" s="101">
        <f>'LTD Budget 2012'!DX$200</f>
        <v>4.2297326699124185E-2</v>
      </c>
      <c r="CF423" s="101">
        <f>'LTD Budget 2012'!DY$200</f>
        <v>4.1812936531545372E-2</v>
      </c>
      <c r="CG423" s="101">
        <f>'LTD Budget 2012'!DZ$200</f>
        <v>4.1328084402516695E-2</v>
      </c>
      <c r="CH423" s="101">
        <f>'LTD Budget 2012'!EA$200</f>
        <v>4.0854383819918128E-2</v>
      </c>
      <c r="CI423" s="101">
        <f>'LTD Budget 2012'!EB$200</f>
        <v>4.0385762307328744E-2</v>
      </c>
      <c r="CJ423" s="101">
        <f>'LTD Budget 2012'!EC$200</f>
        <v>3.9913698946006895E-2</v>
      </c>
      <c r="CK423" s="101">
        <f>'LTD Budget 2012'!ED$200</f>
        <v>3.9451385937536915E-2</v>
      </c>
      <c r="CL423" s="101">
        <f>'LTD Budget 2012'!EE$200</f>
        <v>3.8991768254020523E-2</v>
      </c>
      <c r="CM423" s="101">
        <f>'LTD Budget 2012'!EF$200</f>
        <v>3.8545137880498688E-2</v>
      </c>
      <c r="CN423" s="101">
        <f>'LTD Budget 2012'!EG$200</f>
        <v>3.8105032398830049E-2</v>
      </c>
      <c r="CO423" s="101">
        <f>'LTD Budget 2012'!EH$200</f>
        <v>3.7653746947057747E-2</v>
      </c>
      <c r="CP423" s="101">
        <f>'LTD Budget 2012'!EI$200</f>
        <v>3.7229494376783835E-2</v>
      </c>
      <c r="CQ423" s="101">
        <f>'LTD Budget 2012'!EJ$200</f>
        <v>3.7089241219169129E-2</v>
      </c>
      <c r="CR423" s="101">
        <f>'LTD Budget 2012'!EK$200</f>
        <v>3.6946311809885876E-2</v>
      </c>
      <c r="CS423" s="101">
        <f>'LTD Budget 2012'!EL$200</f>
        <v>3.6800336955699113E-2</v>
      </c>
      <c r="CT423" s="101">
        <f>'LTD Budget 2012'!EM$200</f>
        <v>3.666331966879894E-2</v>
      </c>
      <c r="CU423" s="101">
        <f>'LTD Budget 2012'!EN$200</f>
        <v>3.652955333327005E-2</v>
      </c>
      <c r="CV423" s="101">
        <f>'LTD Budget 2012'!EO$200</f>
        <v>3.6391837956981164E-2</v>
      </c>
    </row>
    <row r="424" spans="62:100">
      <c r="BK424" s="97">
        <f>'LTD Budget 2012'!DD$233</f>
        <v>0.39939999999999998</v>
      </c>
      <c r="BL424" s="97">
        <f>'LTD Budget 2012'!DE$233</f>
        <v>0.39880000000000004</v>
      </c>
      <c r="BM424" s="97">
        <f>'LTD Budget 2012'!DF$233</f>
        <v>0.39749999999999996</v>
      </c>
      <c r="BN424" s="97">
        <f>'LTD Budget 2012'!DG$233</f>
        <v>0.39629999999999999</v>
      </c>
      <c r="BO424" s="97">
        <f>'LTD Budget 2012'!DH$233</f>
        <v>0.39249999999999996</v>
      </c>
      <c r="BP424" s="97">
        <f>'LTD Budget 2012'!DI$233</f>
        <v>0.38819999999999999</v>
      </c>
      <c r="BQ424" s="97">
        <f>'LTD Budget 2012'!DJ$233</f>
        <v>0.3871</v>
      </c>
      <c r="BR424" s="97">
        <f>'LTD Budget 2012'!DK$233</f>
        <v>0.3821</v>
      </c>
      <c r="BS424" s="97">
        <f>'LTD Budget 2012'!DL$233</f>
        <v>0.38029999999999997</v>
      </c>
      <c r="BT424" s="97">
        <f>'LTD Budget 2012'!DM$233</f>
        <v>0.38119999999999998</v>
      </c>
      <c r="BU424" s="97">
        <f>'LTD Budget 2012'!DN$233</f>
        <v>0.38029999999999997</v>
      </c>
      <c r="BV424" s="97">
        <f>'LTD Budget 2012'!DO$233</f>
        <v>0.37980000000000003</v>
      </c>
      <c r="BW424" s="97">
        <f>'LTD Budget 2012'!DP$233</f>
        <v>0.38229999999999997</v>
      </c>
      <c r="BX424" s="97">
        <f>'LTD Budget 2012'!DQ$233</f>
        <v>0.38170000000000004</v>
      </c>
      <c r="BY424" s="97">
        <f>'LTD Budget 2012'!DR$233</f>
        <v>0.38039999999999996</v>
      </c>
      <c r="BZ424" s="97">
        <f>'LTD Budget 2012'!DS$233</f>
        <v>0.37919999999999998</v>
      </c>
      <c r="CA424" s="97">
        <f>'LTD Budget 2012'!DT$233</f>
        <v>0.37539999999999996</v>
      </c>
      <c r="CB424" s="97">
        <f>'LTD Budget 2012'!DU$233</f>
        <v>0.37109999999999999</v>
      </c>
      <c r="CC424" s="97">
        <f>'LTD Budget 2012'!DV$233</f>
        <v>0.36990000000000001</v>
      </c>
      <c r="CD424" s="97">
        <f>'LTD Budget 2012'!DW$233</f>
        <v>0.36509999999999998</v>
      </c>
      <c r="CE424" s="97">
        <f>'LTD Budget 2012'!DX$233</f>
        <v>0.36319999999999997</v>
      </c>
      <c r="CF424" s="97">
        <f>'LTD Budget 2012'!DY$233</f>
        <v>0.36409999999999998</v>
      </c>
      <c r="CG424" s="97">
        <f>'LTD Budget 2012'!DZ$233</f>
        <v>0.36319999999999997</v>
      </c>
      <c r="CH424" s="97">
        <f>'LTD Budget 2012'!EA$233</f>
        <v>0.36270000000000002</v>
      </c>
      <c r="CI424" s="97">
        <f>'LTD Budget 2012'!EB$233</f>
        <v>0.36509999999999998</v>
      </c>
      <c r="CJ424" s="97">
        <f>'LTD Budget 2012'!EC$233</f>
        <v>0.36450000000000005</v>
      </c>
      <c r="CK424" s="97">
        <f>'LTD Budget 2012'!ED$233</f>
        <v>0.36319999999999997</v>
      </c>
      <c r="CL424" s="97">
        <f>'LTD Budget 2012'!EE$233</f>
        <v>0.3619</v>
      </c>
      <c r="CM424" s="97">
        <f>'LTD Budget 2012'!EF$233</f>
        <v>0.35799999999999998</v>
      </c>
      <c r="CN424" s="97">
        <f>'LTD Budget 2012'!EG$233</f>
        <v>0.35370000000000001</v>
      </c>
      <c r="CO424" s="97">
        <f>'LTD Budget 2012'!EH$233</f>
        <v>0.35229999999999995</v>
      </c>
      <c r="CP424" s="97">
        <f>'LTD Budget 2012'!EI$233</f>
        <v>0.34950000000000003</v>
      </c>
      <c r="CQ424" s="97">
        <f>'LTD Budget 2012'!EJ$233</f>
        <v>0.34570000000000001</v>
      </c>
      <c r="CR424" s="97">
        <f>'LTD Budget 2012'!EK$233</f>
        <v>0.34650000000000003</v>
      </c>
      <c r="CS424" s="97">
        <f>'LTD Budget 2012'!EL$233</f>
        <v>0.34560000000000002</v>
      </c>
      <c r="CT424" s="97">
        <f>'LTD Budget 2012'!EM$233</f>
        <v>0.34509999999999996</v>
      </c>
      <c r="CU424" s="97">
        <f>'LTD Budget 2012'!EN$233</f>
        <v>0.34750000000000003</v>
      </c>
      <c r="CV424" s="97">
        <f>'LTD Budget 2012'!EO$233</f>
        <v>0.34689999999999999</v>
      </c>
    </row>
    <row r="425" spans="62:100">
      <c r="BK425" s="97">
        <f>'LTD Budget 2012'!DD$247</f>
        <v>0.48319999999999996</v>
      </c>
      <c r="BL425" s="97">
        <f>'LTD Budget 2012'!DE$247</f>
        <v>0.48470000000000002</v>
      </c>
      <c r="BM425" s="97">
        <f>'LTD Budget 2012'!DF$247</f>
        <v>0.48550000000000004</v>
      </c>
      <c r="BN425" s="97">
        <f>'LTD Budget 2012'!DG$247</f>
        <v>0.48640000000000011</v>
      </c>
      <c r="BO425" s="97">
        <f>'LTD Budget 2012'!DH$247</f>
        <v>0.48470000000000002</v>
      </c>
      <c r="BP425" s="97">
        <f>'LTD Budget 2012'!DI$247</f>
        <v>0.48250000000000004</v>
      </c>
      <c r="BQ425" s="97">
        <f>'LTD Budget 2012'!DJ$247</f>
        <v>0.48349999999999999</v>
      </c>
      <c r="BR425" s="97">
        <f>'LTD Budget 2012'!DK$247</f>
        <v>0.48040000000000005</v>
      </c>
      <c r="BS425" s="97">
        <f>'LTD Budget 2012'!DL$247</f>
        <v>0.48050000000000004</v>
      </c>
      <c r="BT425" s="97">
        <f>'LTD Budget 2012'!DM$247</f>
        <v>0.48349999999999999</v>
      </c>
      <c r="BU425" s="97">
        <f>'LTD Budget 2012'!DN$247</f>
        <v>0.48460000000000003</v>
      </c>
      <c r="BV425" s="97">
        <f>'LTD Budget 2012'!DO$247</f>
        <v>0.48619999999999997</v>
      </c>
      <c r="BW425" s="97">
        <f>'LTD Budget 2012'!DP$247</f>
        <v>0.49100000000000005</v>
      </c>
      <c r="BX425" s="97">
        <f>'LTD Budget 2012'!DQ$247</f>
        <v>0.49260000000000009</v>
      </c>
      <c r="BY425" s="97">
        <f>'LTD Budget 2012'!DR$247</f>
        <v>0.49340000000000001</v>
      </c>
      <c r="BZ425" s="97">
        <f>'LTD Budget 2012'!DS$247</f>
        <v>0.49440000000000001</v>
      </c>
      <c r="CA425" s="97">
        <f>'LTD Budget 2012'!DT$247</f>
        <v>0.4924</v>
      </c>
      <c r="CB425" s="97">
        <f>'LTD Budget 2012'!DU$247</f>
        <v>0.48990000000000006</v>
      </c>
      <c r="CC425" s="97">
        <f>'LTD Budget 2012'!DV$247</f>
        <v>0.49060000000000009</v>
      </c>
      <c r="CD425" s="97">
        <f>'LTD Budget 2012'!DW$247</f>
        <v>0.4875000000000001</v>
      </c>
      <c r="CE425" s="97">
        <f>'LTD Budget 2012'!DX$247</f>
        <v>0.48750000000000004</v>
      </c>
      <c r="CF425" s="97">
        <f>'LTD Budget 2012'!DY$247</f>
        <v>0.49049999999999999</v>
      </c>
      <c r="CG425" s="97">
        <f>'LTD Budget 2012'!DZ$247</f>
        <v>0.49159999999999998</v>
      </c>
      <c r="CH425" s="97">
        <f>'LTD Budget 2012'!EA$247</f>
        <v>0.49299999999999999</v>
      </c>
      <c r="CI425" s="97">
        <f>'LTD Budget 2012'!EB$247</f>
        <v>0.49780000000000008</v>
      </c>
      <c r="CJ425" s="97">
        <f>'LTD Budget 2012'!EC$247</f>
        <v>0.49919999999999998</v>
      </c>
      <c r="CK425" s="97">
        <f>'LTD Budget 2012'!ED$247</f>
        <v>0.49990000000000001</v>
      </c>
      <c r="CL425" s="97">
        <f>'LTD Budget 2012'!EE$247</f>
        <v>0.50069999999999992</v>
      </c>
      <c r="CM425" s="97">
        <f>'LTD Budget 2012'!EF$247</f>
        <v>0.49859999999999999</v>
      </c>
      <c r="CN425" s="97">
        <f>'LTD Budget 2012'!EG$247</f>
        <v>0.49589999999999995</v>
      </c>
      <c r="CO425" s="97">
        <f>'LTD Budget 2012'!EH$247</f>
        <v>0.49659999999999999</v>
      </c>
      <c r="CP425" s="97">
        <f>'LTD Budget 2012'!EI$247</f>
        <v>0.49550000000000005</v>
      </c>
      <c r="CQ425" s="97">
        <f>'LTD Budget 2012'!EJ$247</f>
        <v>0.49339999999999989</v>
      </c>
      <c r="CR425" s="97">
        <f>'LTD Budget 2012'!EK$247</f>
        <v>0.49639999999999995</v>
      </c>
      <c r="CS425" s="97">
        <f>'LTD Budget 2012'!EL$247</f>
        <v>0.4973999999999999</v>
      </c>
      <c r="CT425" s="97">
        <f>'LTD Budget 2012'!EM$247</f>
        <v>0.49880000000000002</v>
      </c>
      <c r="CU425" s="97">
        <f>'LTD Budget 2012'!EN$247</f>
        <v>0.50340000000000007</v>
      </c>
      <c r="CV425" s="97">
        <f>'LTD Budget 2012'!EO$247</f>
        <v>0.50469999999999993</v>
      </c>
    </row>
    <row r="426" spans="62:100">
      <c r="BK426" s="97">
        <f>'LTD Budget 2012'!DD$255</f>
        <v>0.40480000000000005</v>
      </c>
      <c r="BL426" s="97">
        <f>'LTD Budget 2012'!DE$255</f>
        <v>0.40349999999999997</v>
      </c>
      <c r="BM426" s="97">
        <f>'LTD Budget 2012'!DF$255</f>
        <v>0.4022</v>
      </c>
      <c r="BN426" s="97">
        <f>'LTD Budget 2012'!DG$255</f>
        <v>0.40090000000000003</v>
      </c>
      <c r="BO426" s="97">
        <f>'LTD Budget 2012'!DH$255</f>
        <v>0.39929999999999999</v>
      </c>
      <c r="BP426" s="97">
        <f>'LTD Budget 2012'!DI$255</f>
        <v>0.39770000000000005</v>
      </c>
      <c r="BQ426" s="97">
        <f>'LTD Budget 2012'!DJ$255</f>
        <v>0.39629999999999999</v>
      </c>
      <c r="BR426" s="97">
        <f>'LTD Budget 2012'!DK$255</f>
        <v>0.39459999999999995</v>
      </c>
      <c r="BS426" s="97">
        <f>'LTD Budget 2012'!DL$255</f>
        <v>0.3931</v>
      </c>
      <c r="BT426" s="97">
        <f>'LTD Budget 2012'!DM$255</f>
        <v>0.39190000000000003</v>
      </c>
      <c r="BU426" s="97">
        <f>'LTD Budget 2012'!DN$255</f>
        <v>0.39049999999999996</v>
      </c>
      <c r="BV426" s="97">
        <f>'LTD Budget 2012'!DO$255</f>
        <v>0.3891</v>
      </c>
      <c r="BW426" s="97">
        <f>'LTD Budget 2012'!DP$255</f>
        <v>0.38800000000000001</v>
      </c>
      <c r="BX426" s="97">
        <f>'LTD Budget 2012'!DQ$255</f>
        <v>0.38670000000000004</v>
      </c>
      <c r="BY426" s="97">
        <f>'LTD Budget 2012'!DR$255</f>
        <v>0.38529999999999998</v>
      </c>
      <c r="BZ426" s="97">
        <f>'LTD Budget 2012'!DS$255</f>
        <v>0.38390000000000002</v>
      </c>
      <c r="CA426" s="97">
        <f>'LTD Budget 2012'!DT$255</f>
        <v>0.38229999999999997</v>
      </c>
      <c r="CB426" s="97">
        <f>'LTD Budget 2012'!DU$255</f>
        <v>0.38070000000000004</v>
      </c>
      <c r="CC426" s="97">
        <f>'LTD Budget 2012'!DV$255</f>
        <v>0.37919999999999998</v>
      </c>
      <c r="CD426" s="97">
        <f>'LTD Budget 2012'!DW$255</f>
        <v>0.37749999999999995</v>
      </c>
      <c r="CE426" s="97">
        <f>'LTD Budget 2012'!DX$255</f>
        <v>0.376</v>
      </c>
      <c r="CF426" s="97">
        <f>'LTD Budget 2012'!DY$255</f>
        <v>0.37480000000000002</v>
      </c>
      <c r="CG426" s="97">
        <f>'LTD Budget 2012'!DZ$255</f>
        <v>0.37339999999999995</v>
      </c>
      <c r="CH426" s="97">
        <f>'LTD Budget 2012'!EA$255</f>
        <v>0.372</v>
      </c>
      <c r="CI426" s="97">
        <f>'LTD Budget 2012'!EB$255</f>
        <v>0.37090000000000001</v>
      </c>
      <c r="CJ426" s="97">
        <f>'LTD Budget 2012'!EC$255</f>
        <v>0.36950000000000005</v>
      </c>
      <c r="CK426" s="97">
        <f>'LTD Budget 2012'!ED$255</f>
        <v>0.36809999999999998</v>
      </c>
      <c r="CL426" s="97">
        <f>'LTD Budget 2012'!EE$255</f>
        <v>0.36670000000000003</v>
      </c>
      <c r="CM426" s="97">
        <f>'LTD Budget 2012'!EF$255</f>
        <v>0.36509999999999998</v>
      </c>
      <c r="CN426" s="97">
        <f>'LTD Budget 2012'!EG$255</f>
        <v>0.36350000000000005</v>
      </c>
      <c r="CO426" s="97">
        <f>'LTD Budget 2012'!EH$255</f>
        <v>0.36199999999999999</v>
      </c>
      <c r="CP426" s="97">
        <f>'LTD Budget 2012'!EI$255</f>
        <v>0.36040000000000005</v>
      </c>
      <c r="CQ426" s="97">
        <f>'LTD Budget 2012'!EJ$255</f>
        <v>0.3589</v>
      </c>
      <c r="CR426" s="97">
        <f>'LTD Budget 2012'!EK$255</f>
        <v>0.35760000000000003</v>
      </c>
      <c r="CS426" s="97">
        <f>'LTD Budget 2012'!EL$255</f>
        <v>0.35619999999999996</v>
      </c>
      <c r="CT426" s="97">
        <f>'LTD Budget 2012'!EM$255</f>
        <v>0.3548</v>
      </c>
      <c r="CU426" s="97">
        <f>'LTD Budget 2012'!EN$255</f>
        <v>0.35360000000000003</v>
      </c>
      <c r="CV426" s="97">
        <f>'LTD Budget 2012'!EO$255</f>
        <v>0.35219999999999996</v>
      </c>
    </row>
    <row r="427" spans="62:100">
      <c r="BK427" s="97">
        <f>'LTD Budget 2012'!DD$279</f>
        <v>0.48880000000000001</v>
      </c>
      <c r="BL427" s="97">
        <f>'LTD Budget 2012'!DE$279</f>
        <v>0.48960000000000009</v>
      </c>
      <c r="BM427" s="97">
        <f>'LTD Budget 2012'!DF$279</f>
        <v>0.49029999999999996</v>
      </c>
      <c r="BN427" s="97">
        <f>'LTD Budget 2012'!DG$279</f>
        <v>0.49119999999999991</v>
      </c>
      <c r="BO427" s="97">
        <f>'LTD Budget 2012'!DH$279</f>
        <v>0.49180000000000001</v>
      </c>
      <c r="BP427" s="97">
        <f>'LTD Budget 2012'!DI$279</f>
        <v>0.4924</v>
      </c>
      <c r="BQ427" s="97">
        <f>'LTD Budget 2012'!DJ$279</f>
        <v>0.49309999999999998</v>
      </c>
      <c r="BR427" s="97">
        <f>'LTD Budget 2012'!DK$279</f>
        <v>0.49349999999999999</v>
      </c>
      <c r="BS427" s="97">
        <f>'LTD Budget 2012'!DL$279</f>
        <v>0.49409999999999998</v>
      </c>
      <c r="BT427" s="97">
        <f>'LTD Budget 2012'!DM$279</f>
        <v>0.49480000000000002</v>
      </c>
      <c r="BU427" s="97">
        <f>'LTD Budget 2012'!DN$279</f>
        <v>0.49530000000000002</v>
      </c>
      <c r="BV427" s="97">
        <f>'LTD Budget 2012'!DO$279</f>
        <v>0.49600000000000005</v>
      </c>
      <c r="BW427" s="97">
        <f>'LTD Budget 2012'!DP$279</f>
        <v>0.49700000000000005</v>
      </c>
      <c r="BX427" s="97">
        <f>'LTD Budget 2012'!DQ$279</f>
        <v>0.49780000000000002</v>
      </c>
      <c r="BY427" s="97">
        <f>'LTD Budget 2012'!DR$279</f>
        <v>0.49859999999999999</v>
      </c>
      <c r="BZ427" s="97">
        <f>'LTD Budget 2012'!DS$279</f>
        <v>0.49929999999999991</v>
      </c>
      <c r="CA427" s="97">
        <f>'LTD Budget 2012'!DT$279</f>
        <v>0.49970000000000003</v>
      </c>
      <c r="CB427" s="97">
        <f>'LTD Budget 2012'!DU$279</f>
        <v>0.5</v>
      </c>
      <c r="CC427" s="97">
        <f>'LTD Budget 2012'!DV$279</f>
        <v>0.50060000000000004</v>
      </c>
      <c r="CD427" s="97">
        <f>'LTD Budget 2012'!DW$279</f>
        <v>0.50090000000000012</v>
      </c>
      <c r="CE427" s="97">
        <f>'LTD Budget 2012'!DX$279</f>
        <v>0.50130000000000008</v>
      </c>
      <c r="CF427" s="97">
        <f>'LTD Budget 2012'!DY$279</f>
        <v>0.502</v>
      </c>
      <c r="CG427" s="97">
        <f>'LTD Budget 2012'!DZ$279</f>
        <v>0.50249999999999995</v>
      </c>
      <c r="CH427" s="97">
        <f>'LTD Budget 2012'!EA$279</f>
        <v>0.50309999999999999</v>
      </c>
      <c r="CI427" s="97">
        <f>'LTD Budget 2012'!EB$279</f>
        <v>0.504</v>
      </c>
      <c r="CJ427" s="97">
        <f>'LTD Budget 2012'!EC$279</f>
        <v>0.50459999999999994</v>
      </c>
      <c r="CK427" s="97">
        <f>'LTD Budget 2012'!ED$279</f>
        <v>0.50530000000000008</v>
      </c>
      <c r="CL427" s="97">
        <f>'LTD Budget 2012'!EE$279</f>
        <v>0.50590000000000002</v>
      </c>
      <c r="CM427" s="97">
        <f>'LTD Budget 2012'!EF$279</f>
        <v>0.50629999999999997</v>
      </c>
      <c r="CN427" s="97">
        <f>'LTD Budget 2012'!EG$279</f>
        <v>0.50659999999999994</v>
      </c>
      <c r="CO427" s="97">
        <f>'LTD Budget 2012'!EH$279</f>
        <v>0.50709999999999988</v>
      </c>
      <c r="CP427" s="97">
        <f>'LTD Budget 2012'!EI$279</f>
        <v>0.50739999999999996</v>
      </c>
      <c r="CQ427" s="97">
        <f>'LTD Budget 2012'!EJ$279</f>
        <v>0.50790000000000002</v>
      </c>
      <c r="CR427" s="97">
        <f>'LTD Budget 2012'!EK$279</f>
        <v>0.50849999999999995</v>
      </c>
      <c r="CS427" s="97">
        <f>'LTD Budget 2012'!EL$279</f>
        <v>0.5089999999999999</v>
      </c>
      <c r="CT427" s="97">
        <f>'LTD Budget 2012'!EM$279</f>
        <v>0.50949999999999995</v>
      </c>
      <c r="CU427" s="97">
        <f>'LTD Budget 2012'!EN$279</f>
        <v>0.51019999999999999</v>
      </c>
      <c r="CV427" s="97">
        <f>'LTD Budget 2012'!EO$279</f>
        <v>0.51059999999999994</v>
      </c>
    </row>
    <row r="428" spans="62:100">
      <c r="BP428" s="97">
        <f>'LTD Budget 2012'!DE244</f>
        <v>0.34189999999999998</v>
      </c>
    </row>
    <row r="429" spans="62:100">
      <c r="BP429" s="97">
        <f>'LTD Budget 2012'!DE244</f>
        <v>0.34189999999999998</v>
      </c>
    </row>
    <row r="430" spans="62:100">
      <c r="BO430" s="101"/>
      <c r="BP430" s="101">
        <f>'LTD Budget 2012'!DG200</f>
        <v>4.3243225676879993E-2</v>
      </c>
    </row>
    <row r="431" spans="62:100">
      <c r="BO431" s="101"/>
      <c r="BP431" s="101">
        <f>'LTD Budget 2012'!DG200</f>
        <v>4.3243225676879993E-2</v>
      </c>
    </row>
    <row r="432" spans="62:100">
      <c r="BO432" s="101"/>
      <c r="BP432" s="101">
        <f>'LTD Budget 2012'!DG200</f>
        <v>4.3243225676879993E-2</v>
      </c>
    </row>
    <row r="433" spans="67:68">
      <c r="BO433" s="101"/>
      <c r="BP433" s="101">
        <f>'LTD Budget 2012'!DG200</f>
        <v>4.3243225676879993E-2</v>
      </c>
    </row>
    <row r="434" spans="67:68">
      <c r="BO434" s="101"/>
      <c r="BP434" s="101">
        <f>'LTD Budget 2012'!DG200</f>
        <v>4.3243225676879993E-2</v>
      </c>
    </row>
    <row r="435" spans="67:68">
      <c r="BO435" s="101"/>
      <c r="BP435" s="101">
        <f>'LTD Budget 2012'!DG200</f>
        <v>4.3243225676879993E-2</v>
      </c>
    </row>
    <row r="436" spans="67:68">
      <c r="BO436" s="101"/>
      <c r="BP436" s="101">
        <f>'LTD Budget 2012'!DG200</f>
        <v>4.3243225676879993E-2</v>
      </c>
    </row>
    <row r="437" spans="67:68">
      <c r="BO437" s="101"/>
      <c r="BP437" s="101">
        <f>'LTD Budget 2012'!DG200</f>
        <v>4.3243225676879993E-2</v>
      </c>
    </row>
    <row r="438" spans="67:68">
      <c r="BO438" s="101"/>
      <c r="BP438" s="101">
        <f>'LTD Budget 2012'!DG200</f>
        <v>4.3243225676879993E-2</v>
      </c>
    </row>
    <row r="439" spans="67:68">
      <c r="BO439" s="101"/>
      <c r="BP439" s="101">
        <f>'LTD Budget 2012'!DG200</f>
        <v>4.3243225676879993E-2</v>
      </c>
    </row>
    <row r="440" spans="67:68">
      <c r="BO440" s="101"/>
    </row>
    <row r="441" spans="67:68">
      <c r="BO441" s="101"/>
    </row>
    <row r="442" spans="67:68">
      <c r="BO442" s="101"/>
    </row>
    <row r="443" spans="67:68">
      <c r="BO443" s="101"/>
    </row>
    <row r="444" spans="67:68">
      <c r="BO444" s="101"/>
    </row>
    <row r="445" spans="67:68">
      <c r="BO445" s="101"/>
    </row>
    <row r="446" spans="67:68">
      <c r="BO446" s="101"/>
    </row>
    <row r="447" spans="67:68">
      <c r="BO447" s="101"/>
    </row>
  </sheetData>
  <pageMargins left="0.25" right="0.25" top="0.5" bottom="0.5" header="0.25" footer="0.25"/>
  <pageSetup scale="38" orientation="landscape" r:id="rId1"/>
  <headerFooter alignWithMargins="0">
    <oddHeader>&amp;R&amp;"Arial,Regular"&amp;14CASE NO. 2015-00343
ATTACHMENT 10
TO STAFF DR NO. 1-59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L54"/>
  <sheetViews>
    <sheetView zoomScaleNormal="100" zoomScaleSheetLayoutView="100" workbookViewId="0">
      <pane xSplit="3" ySplit="9" topLeftCell="M16" activePane="bottomRight" state="frozen"/>
      <selection activeCell="A36" sqref="A36"/>
      <selection pane="topRight" activeCell="A36" sqref="A36"/>
      <selection pane="bottomLeft" activeCell="A36" sqref="A36"/>
      <selection pane="bottomRight" activeCell="P24" sqref="P24"/>
    </sheetView>
  </sheetViews>
  <sheetFormatPr defaultRowHeight="14.25"/>
  <cols>
    <col min="1" max="1" width="4.5" style="192" customWidth="1"/>
    <col min="2" max="2" width="41.375" style="192" customWidth="1"/>
    <col min="3" max="3" width="8.5" style="192" customWidth="1"/>
    <col min="4" max="4" width="15.125" style="192" customWidth="1"/>
    <col min="5" max="5" width="14.5" style="192" bestFit="1" customWidth="1"/>
    <col min="6" max="6" width="14.625" style="192" customWidth="1"/>
    <col min="7" max="7" width="13.875" style="192" customWidth="1"/>
    <col min="8" max="10" width="14" style="192" customWidth="1"/>
    <col min="11" max="11" width="15.75" style="192" customWidth="1"/>
    <col min="12" max="12" width="14" style="192" customWidth="1"/>
    <col min="13" max="13" width="14.125" style="192" customWidth="1"/>
    <col min="14" max="14" width="15.875" style="192" customWidth="1"/>
    <col min="15" max="15" width="16.875" style="192" customWidth="1"/>
    <col min="16" max="16" width="14.625" style="192" customWidth="1"/>
    <col min="17" max="17" width="6.5" style="192" customWidth="1"/>
    <col min="18" max="18" width="15.625" style="192" bestFit="1" customWidth="1"/>
    <col min="19" max="19" width="1.75" style="192" customWidth="1"/>
    <col min="20" max="20" width="14" style="192" customWidth="1"/>
    <col min="21" max="21" width="6.5" style="192" customWidth="1"/>
    <col min="22" max="22" width="13.5" style="192" customWidth="1"/>
    <col min="23" max="23" width="3.875" style="192" customWidth="1"/>
    <col min="24" max="24" width="13" style="192" bestFit="1" customWidth="1"/>
    <col min="25" max="25" width="15.5" style="192" customWidth="1"/>
    <col min="26" max="26" width="15.125" style="192" bestFit="1" customWidth="1"/>
    <col min="27" max="27" width="10" style="192" customWidth="1"/>
    <col min="28" max="28" width="16.375" style="192" bestFit="1" customWidth="1"/>
    <col min="29" max="29" width="15.625" style="192" bestFit="1" customWidth="1"/>
    <col min="30" max="30" width="16.375" style="192" customWidth="1"/>
    <col min="31" max="31" width="15.625" style="192" bestFit="1" customWidth="1"/>
    <col min="32" max="32" width="32.75" style="192" bestFit="1" customWidth="1"/>
    <col min="33" max="34" width="15.625" style="192" bestFit="1" customWidth="1"/>
    <col min="35" max="35" width="17.75" style="192" bestFit="1" customWidth="1"/>
    <col min="36" max="36" width="13.75" style="192" bestFit="1" customWidth="1"/>
    <col min="37" max="37" width="14.375" style="192" bestFit="1" customWidth="1"/>
    <col min="38" max="38" width="16.875" style="192" customWidth="1"/>
    <col min="39" max="39" width="13.375" style="192" bestFit="1" customWidth="1"/>
    <col min="40" max="40" width="14.375" style="192" customWidth="1"/>
    <col min="41" max="41" width="15" style="192" customWidth="1"/>
    <col min="42" max="42" width="11.75" style="192" customWidth="1"/>
    <col min="43" max="16384" width="9" style="192"/>
  </cols>
  <sheetData>
    <row r="1" spans="1:38" ht="18">
      <c r="A1" s="188" t="s">
        <v>174</v>
      </c>
      <c r="B1" s="179"/>
      <c r="C1" s="193"/>
      <c r="D1" s="194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95"/>
      <c r="Q1" s="179"/>
      <c r="R1" s="179"/>
      <c r="S1" s="179"/>
      <c r="T1" s="179"/>
      <c r="U1" s="179"/>
      <c r="V1" s="179"/>
      <c r="W1" s="179"/>
      <c r="AC1" s="196"/>
      <c r="AD1" s="196"/>
      <c r="AF1" s="197"/>
      <c r="AI1" s="265"/>
    </row>
    <row r="2" spans="1:38" ht="15">
      <c r="A2" s="189" t="s">
        <v>175</v>
      </c>
      <c r="B2" s="183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211"/>
      <c r="O2" s="179"/>
      <c r="P2" s="179"/>
      <c r="Q2" s="179"/>
      <c r="R2" s="179"/>
      <c r="S2" s="179"/>
      <c r="T2" s="179"/>
      <c r="U2" s="179"/>
      <c r="V2" s="179"/>
      <c r="W2" s="179"/>
      <c r="AA2" s="200"/>
      <c r="AC2" s="196"/>
      <c r="AD2" s="196"/>
      <c r="AE2" s="198"/>
      <c r="AF2" s="196"/>
      <c r="AG2" s="195"/>
      <c r="AH2" s="264"/>
      <c r="AI2" s="266"/>
    </row>
    <row r="3" spans="1:38" ht="15">
      <c r="A3" s="199" t="s">
        <v>176</v>
      </c>
      <c r="B3" s="183"/>
      <c r="C3" s="200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Z3" s="182" t="s">
        <v>177</v>
      </c>
      <c r="AB3" s="237"/>
      <c r="AC3" s="238"/>
      <c r="AD3" s="238"/>
      <c r="AE3" s="239"/>
      <c r="AF3" s="240" t="s">
        <v>178</v>
      </c>
      <c r="AG3" s="241" t="s">
        <v>179</v>
      </c>
      <c r="AH3" s="241" t="s">
        <v>178</v>
      </c>
      <c r="AI3" s="267" t="s">
        <v>180</v>
      </c>
    </row>
    <row r="4" spans="1:38" ht="15.75">
      <c r="A4" s="189"/>
      <c r="B4" s="183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84"/>
      <c r="Q4" s="179"/>
      <c r="R4" s="179"/>
      <c r="S4" s="179"/>
      <c r="T4" s="179"/>
      <c r="U4" s="179"/>
      <c r="V4" s="179"/>
      <c r="W4" s="179"/>
      <c r="Z4" s="182" t="s">
        <v>181</v>
      </c>
      <c r="AB4" s="242" t="s">
        <v>182</v>
      </c>
      <c r="AC4" s="185" t="s">
        <v>183</v>
      </c>
      <c r="AD4" s="185" t="s">
        <v>184</v>
      </c>
      <c r="AE4" s="185" t="s">
        <v>185</v>
      </c>
      <c r="AF4" s="242" t="s">
        <v>186</v>
      </c>
      <c r="AG4" s="185" t="s">
        <v>187</v>
      </c>
      <c r="AH4" s="185" t="s">
        <v>188</v>
      </c>
      <c r="AI4" s="236" t="s">
        <v>189</v>
      </c>
    </row>
    <row r="5" spans="1:38">
      <c r="A5" s="183"/>
      <c r="B5" s="183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2"/>
      <c r="O5" s="201"/>
      <c r="P5" s="201"/>
      <c r="Q5" s="179"/>
      <c r="R5" s="179"/>
      <c r="S5" s="179"/>
      <c r="T5" s="179"/>
      <c r="U5" s="179"/>
      <c r="V5" s="179"/>
      <c r="W5" s="179"/>
      <c r="X5" s="182" t="s">
        <v>190</v>
      </c>
      <c r="Y5" s="182" t="s">
        <v>190</v>
      </c>
      <c r="Z5" s="181" t="s">
        <v>191</v>
      </c>
      <c r="AB5" s="243">
        <v>4270.3093699999999</v>
      </c>
      <c r="AC5" s="185">
        <v>4280</v>
      </c>
      <c r="AD5" s="185">
        <v>4280</v>
      </c>
      <c r="AE5" s="244">
        <v>4281</v>
      </c>
      <c r="AF5" s="242">
        <v>1810</v>
      </c>
      <c r="AG5" s="185">
        <v>1890</v>
      </c>
      <c r="AH5" s="245">
        <v>2260</v>
      </c>
      <c r="AI5" s="236" t="s">
        <v>192</v>
      </c>
    </row>
    <row r="6" spans="1:38" ht="15">
      <c r="A6" s="189" t="s">
        <v>193</v>
      </c>
      <c r="B6" s="179"/>
      <c r="C6" s="182"/>
      <c r="D6" s="182" t="s">
        <v>194</v>
      </c>
      <c r="E6" s="182" t="s">
        <v>194</v>
      </c>
      <c r="F6" s="182" t="s">
        <v>194</v>
      </c>
      <c r="G6" s="182" t="s">
        <v>194</v>
      </c>
      <c r="H6" s="182" t="s">
        <v>194</v>
      </c>
      <c r="I6" s="182" t="s">
        <v>194</v>
      </c>
      <c r="J6" s="182" t="s">
        <v>194</v>
      </c>
      <c r="K6" s="182" t="s">
        <v>194</v>
      </c>
      <c r="L6" s="182" t="s">
        <v>194</v>
      </c>
      <c r="M6" s="182" t="s">
        <v>194</v>
      </c>
      <c r="N6" s="182" t="s">
        <v>194</v>
      </c>
      <c r="O6" s="182" t="s">
        <v>194</v>
      </c>
      <c r="P6" s="182" t="s">
        <v>194</v>
      </c>
      <c r="Q6" s="182" t="s">
        <v>195</v>
      </c>
      <c r="R6" s="182" t="s">
        <v>196</v>
      </c>
      <c r="S6" s="182"/>
      <c r="T6" s="182" t="s">
        <v>194</v>
      </c>
      <c r="U6" s="182" t="s">
        <v>197</v>
      </c>
      <c r="V6" s="182" t="s">
        <v>198</v>
      </c>
      <c r="W6" s="182"/>
      <c r="X6" s="182" t="s">
        <v>199</v>
      </c>
      <c r="Y6" s="182" t="s">
        <v>200</v>
      </c>
      <c r="Z6" s="181" t="s">
        <v>201</v>
      </c>
      <c r="AB6" s="243" t="s">
        <v>202</v>
      </c>
      <c r="AC6" s="185" t="s">
        <v>203</v>
      </c>
      <c r="AD6" s="185" t="s">
        <v>204</v>
      </c>
      <c r="AE6" s="244" t="s">
        <v>205</v>
      </c>
      <c r="AF6" s="242" t="s">
        <v>206</v>
      </c>
      <c r="AG6" s="185" t="s">
        <v>206</v>
      </c>
      <c r="AH6" s="185" t="s">
        <v>206</v>
      </c>
      <c r="AI6" s="246" t="s">
        <v>207</v>
      </c>
      <c r="AL6" s="212"/>
    </row>
    <row r="7" spans="1:38">
      <c r="A7" s="187" t="s">
        <v>208</v>
      </c>
      <c r="B7" s="190" t="s">
        <v>209</v>
      </c>
      <c r="C7" s="187" t="s">
        <v>210</v>
      </c>
      <c r="D7" s="229">
        <v>41882</v>
      </c>
      <c r="E7" s="229">
        <v>41912</v>
      </c>
      <c r="F7" s="229">
        <v>41943</v>
      </c>
      <c r="G7" s="229">
        <v>41973</v>
      </c>
      <c r="H7" s="229">
        <v>42004</v>
      </c>
      <c r="I7" s="229">
        <v>42035</v>
      </c>
      <c r="J7" s="229">
        <v>42063</v>
      </c>
      <c r="K7" s="229">
        <v>42094</v>
      </c>
      <c r="L7" s="229">
        <v>42124</v>
      </c>
      <c r="M7" s="229">
        <v>42155</v>
      </c>
      <c r="N7" s="229">
        <v>42185</v>
      </c>
      <c r="O7" s="229">
        <v>42216</v>
      </c>
      <c r="P7" s="229">
        <v>42247</v>
      </c>
      <c r="Q7" s="187" t="s">
        <v>211</v>
      </c>
      <c r="R7" s="229" t="str">
        <f>A3</f>
        <v>Aug 31, 2015</v>
      </c>
      <c r="S7" s="229"/>
      <c r="T7" s="229" t="s">
        <v>212</v>
      </c>
      <c r="U7" s="187" t="s">
        <v>211</v>
      </c>
      <c r="V7" s="229" t="str">
        <f>+T7</f>
        <v>13 mth Average</v>
      </c>
      <c r="W7" s="229"/>
      <c r="X7" s="229" t="s">
        <v>213</v>
      </c>
      <c r="Y7" s="229" t="s">
        <v>214</v>
      </c>
      <c r="Z7" s="229" t="str">
        <f>A3</f>
        <v>Aug 31, 2015</v>
      </c>
      <c r="AB7" s="247" t="str">
        <f>A3</f>
        <v>Aug 31, 2015</v>
      </c>
      <c r="AC7" s="248" t="str">
        <f t="shared" ref="AC7:AH7" si="0">AB7</f>
        <v>Aug 31, 2015</v>
      </c>
      <c r="AD7" s="248" t="str">
        <f t="shared" si="0"/>
        <v>Aug 31, 2015</v>
      </c>
      <c r="AE7" s="249" t="str">
        <f t="shared" si="0"/>
        <v>Aug 31, 2015</v>
      </c>
      <c r="AF7" s="247" t="str">
        <f t="shared" si="0"/>
        <v>Aug 31, 2015</v>
      </c>
      <c r="AG7" s="248" t="str">
        <f t="shared" si="0"/>
        <v>Aug 31, 2015</v>
      </c>
      <c r="AH7" s="248" t="str">
        <f t="shared" si="0"/>
        <v>Aug 31, 2015</v>
      </c>
      <c r="AI7" s="249" t="str">
        <f>AH7</f>
        <v>Aug 31, 2015</v>
      </c>
    </row>
    <row r="8" spans="1:38">
      <c r="A8" s="182"/>
      <c r="B8" s="221" t="s">
        <v>215</v>
      </c>
      <c r="C8" s="221" t="s">
        <v>216</v>
      </c>
      <c r="D8" s="221" t="s">
        <v>217</v>
      </c>
      <c r="E8" s="221" t="s">
        <v>218</v>
      </c>
      <c r="F8" s="221" t="s">
        <v>219</v>
      </c>
      <c r="G8" s="221" t="s">
        <v>220</v>
      </c>
      <c r="H8" s="221" t="s">
        <v>221</v>
      </c>
      <c r="I8" s="221" t="s">
        <v>222</v>
      </c>
      <c r="J8" s="221" t="s">
        <v>223</v>
      </c>
      <c r="K8" s="221" t="s">
        <v>224</v>
      </c>
      <c r="L8" s="221" t="s">
        <v>225</v>
      </c>
      <c r="M8" s="221" t="s">
        <v>226</v>
      </c>
      <c r="N8" s="221" t="s">
        <v>227</v>
      </c>
      <c r="O8" s="221" t="s">
        <v>228</v>
      </c>
      <c r="P8" s="221" t="s">
        <v>229</v>
      </c>
      <c r="Q8" s="221" t="s">
        <v>230</v>
      </c>
      <c r="R8" s="221" t="s">
        <v>231</v>
      </c>
      <c r="S8" s="221" t="s">
        <v>232</v>
      </c>
      <c r="T8" s="221" t="s">
        <v>233</v>
      </c>
      <c r="U8" s="221" t="s">
        <v>234</v>
      </c>
      <c r="V8" s="221" t="s">
        <v>235</v>
      </c>
      <c r="W8" s="221" t="s">
        <v>236</v>
      </c>
      <c r="X8" s="221" t="s">
        <v>237</v>
      </c>
      <c r="Y8" s="221" t="s">
        <v>238</v>
      </c>
      <c r="Z8" s="221" t="s">
        <v>239</v>
      </c>
      <c r="AA8" s="230" t="s">
        <v>240</v>
      </c>
      <c r="AB8" s="250" t="s">
        <v>241</v>
      </c>
      <c r="AC8" s="250" t="s">
        <v>242</v>
      </c>
      <c r="AD8" s="250" t="s">
        <v>243</v>
      </c>
      <c r="AE8" s="251" t="s">
        <v>244</v>
      </c>
      <c r="AF8" s="252" t="s">
        <v>245</v>
      </c>
      <c r="AG8" s="252" t="s">
        <v>246</v>
      </c>
      <c r="AH8" s="250" t="s">
        <v>247</v>
      </c>
      <c r="AI8" s="251" t="s">
        <v>248</v>
      </c>
    </row>
    <row r="9" spans="1:38">
      <c r="A9" s="182"/>
      <c r="B9" s="179"/>
      <c r="C9" s="179"/>
      <c r="D9" s="231"/>
      <c r="E9" s="231"/>
      <c r="F9" s="231"/>
      <c r="G9" s="231"/>
      <c r="H9" s="231"/>
      <c r="I9" s="231"/>
      <c r="J9" s="231"/>
      <c r="K9" s="231"/>
      <c r="L9" s="231"/>
      <c r="M9" s="231"/>
      <c r="R9" s="232"/>
      <c r="S9" s="233"/>
      <c r="T9" s="202"/>
      <c r="U9" s="232"/>
      <c r="V9" s="233"/>
      <c r="W9" s="233"/>
      <c r="X9" s="235"/>
      <c r="Y9" s="233"/>
      <c r="Z9" s="233"/>
      <c r="AA9" s="203"/>
      <c r="AB9" s="253"/>
      <c r="AC9" s="254"/>
      <c r="AD9" s="254"/>
      <c r="AE9" s="255"/>
      <c r="AF9" s="256"/>
      <c r="AG9" s="254"/>
      <c r="AH9" s="254"/>
      <c r="AI9" s="257"/>
    </row>
    <row r="10" spans="1:38">
      <c r="A10" s="182">
        <v>1</v>
      </c>
      <c r="B10" s="179" t="s">
        <v>249</v>
      </c>
      <c r="C10" s="222">
        <v>33329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2">
        <v>0</v>
      </c>
      <c r="L10" s="202">
        <v>0</v>
      </c>
      <c r="M10" s="202">
        <v>0</v>
      </c>
      <c r="N10" s="202">
        <v>0</v>
      </c>
      <c r="O10" s="202">
        <v>0</v>
      </c>
      <c r="P10" s="202">
        <v>0</v>
      </c>
      <c r="Q10" s="232">
        <v>9.4E-2</v>
      </c>
      <c r="R10" s="285">
        <f>+P10*Q10</f>
        <v>0</v>
      </c>
      <c r="S10" s="285"/>
      <c r="T10" s="202">
        <f>AVERAGE(D10:P10)</f>
        <v>0</v>
      </c>
      <c r="U10" s="232">
        <v>9.4E-2</v>
      </c>
      <c r="V10" s="202">
        <f>+T10*U10</f>
        <v>0</v>
      </c>
      <c r="W10" s="285"/>
      <c r="X10" s="285">
        <f>+AB10*12</f>
        <v>0</v>
      </c>
      <c r="Y10" s="285">
        <f>SUM(AC10:AE10)*12</f>
        <v>560397.48</v>
      </c>
      <c r="Z10" s="285">
        <f>SUM(AF10:AH10)</f>
        <v>3175585.62</v>
      </c>
      <c r="AB10" s="286"/>
      <c r="AC10" s="203"/>
      <c r="AD10" s="203"/>
      <c r="AE10" s="277">
        <f>-'[3]1890 Unamort Loss on Reacq Debt'!N16</f>
        <v>46699.79</v>
      </c>
      <c r="AF10" s="203">
        <v>0</v>
      </c>
      <c r="AG10" s="287">
        <f>'[3]1890 Unamort Loss on Reacq Debt'!N36</f>
        <v>3175585.62</v>
      </c>
      <c r="AH10" s="203"/>
      <c r="AI10" s="257"/>
      <c r="AJ10" s="212"/>
      <c r="AK10" s="198"/>
    </row>
    <row r="11" spans="1:38">
      <c r="A11" s="182">
        <v>2</v>
      </c>
      <c r="B11" s="179" t="s">
        <v>250</v>
      </c>
      <c r="C11" s="222">
        <v>36003</v>
      </c>
      <c r="D11" s="202">
        <v>150000000</v>
      </c>
      <c r="E11" s="202">
        <v>150000000</v>
      </c>
      <c r="F11" s="202">
        <v>150000000</v>
      </c>
      <c r="G11" s="202">
        <v>150000000</v>
      </c>
      <c r="H11" s="202">
        <v>150000000</v>
      </c>
      <c r="I11" s="202">
        <v>150000000</v>
      </c>
      <c r="J11" s="202">
        <v>150000000</v>
      </c>
      <c r="K11" s="202">
        <v>150000000</v>
      </c>
      <c r="L11" s="202">
        <v>150000000</v>
      </c>
      <c r="M11" s="202">
        <v>150000000</v>
      </c>
      <c r="N11" s="202">
        <v>150000000</v>
      </c>
      <c r="O11" s="202">
        <v>150000000</v>
      </c>
      <c r="P11" s="202">
        <v>150000000</v>
      </c>
      <c r="Q11" s="232">
        <v>6.7500000000000004E-2</v>
      </c>
      <c r="R11" s="285">
        <f>+P11*Q11</f>
        <v>10125000</v>
      </c>
      <c r="S11" s="285"/>
      <c r="T11" s="202">
        <f>AVERAGE(D11:P11)</f>
        <v>150000000</v>
      </c>
      <c r="U11" s="232">
        <v>6.7500000000000004E-2</v>
      </c>
      <c r="V11" s="202">
        <f>+T11*U11</f>
        <v>10125000</v>
      </c>
      <c r="W11" s="285"/>
      <c r="X11" s="285">
        <f>+AB11*12</f>
        <v>0</v>
      </c>
      <c r="Y11" s="285">
        <f t="shared" ref="Y11:Y23" si="1">SUM(AC11:AE11)*12</f>
        <v>99938.159999999218</v>
      </c>
      <c r="Z11" s="285">
        <f t="shared" ref="Z11:Z26" si="2">SUM(AF11:AH11)</f>
        <v>1287181.29</v>
      </c>
      <c r="AB11" s="286"/>
      <c r="AC11" s="203">
        <f>-'[3]1810 Unamort Debt exp'!AT9</f>
        <v>4640.6799999999348</v>
      </c>
      <c r="AD11" s="203">
        <f>-'[3]2260 LTDebt Discount'!BK11</f>
        <v>3687.5</v>
      </c>
      <c r="AE11" s="277"/>
      <c r="AF11" s="287">
        <f>'[3]1810 Unamort Debt exp'!AU9</f>
        <v>719306.29</v>
      </c>
      <c r="AG11" s="203"/>
      <c r="AH11" s="203">
        <f>'[3]2260 LTDebt Discount'!R11</f>
        <v>567875</v>
      </c>
      <c r="AI11" s="257"/>
      <c r="AJ11" s="212"/>
      <c r="AK11" s="198"/>
    </row>
    <row r="12" spans="1:38">
      <c r="A12" s="182">
        <v>3</v>
      </c>
      <c r="B12" s="179" t="s">
        <v>251</v>
      </c>
      <c r="C12" s="222">
        <v>37634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2">
        <v>0</v>
      </c>
      <c r="L12" s="202">
        <v>0</v>
      </c>
      <c r="M12" s="202">
        <v>0</v>
      </c>
      <c r="N12" s="202">
        <v>0</v>
      </c>
      <c r="O12" s="202">
        <v>0</v>
      </c>
      <c r="P12" s="202">
        <v>0</v>
      </c>
      <c r="Q12" s="232">
        <v>5.1249999999999997E-2</v>
      </c>
      <c r="R12" s="285">
        <f t="shared" ref="R12:R26" si="3">+P12*Q12</f>
        <v>0</v>
      </c>
      <c r="S12" s="285"/>
      <c r="T12" s="202">
        <f t="shared" ref="T12:T26" si="4">AVERAGE(D12:P12)</f>
        <v>0</v>
      </c>
      <c r="U12" s="232">
        <v>5.1249999999999997E-2</v>
      </c>
      <c r="V12" s="202">
        <f t="shared" ref="V12:V26" si="5">+T12*U12</f>
        <v>0</v>
      </c>
      <c r="W12" s="285"/>
      <c r="X12" s="285">
        <f t="shared" ref="X12:X17" si="6">+AB12*12</f>
        <v>0</v>
      </c>
      <c r="Y12" s="285">
        <f t="shared" si="1"/>
        <v>0</v>
      </c>
      <c r="Z12" s="285">
        <f t="shared" si="2"/>
        <v>0</v>
      </c>
      <c r="AB12" s="286"/>
      <c r="AC12" s="203">
        <f>-'[3]1810 Unamort Debt exp'!AT10</f>
        <v>0</v>
      </c>
      <c r="AD12" s="203">
        <f>-'[3]2260 LTDebt Discount'!BK12</f>
        <v>0</v>
      </c>
      <c r="AE12" s="277">
        <v>0</v>
      </c>
      <c r="AF12" s="287">
        <f>'[3]1810 Unamort Debt exp'!AU10</f>
        <v>0</v>
      </c>
      <c r="AG12" s="203">
        <v>0</v>
      </c>
      <c r="AH12" s="203">
        <f>'[3]2260 LTDebt Discount'!R12</f>
        <v>0</v>
      </c>
      <c r="AI12" s="257"/>
      <c r="AJ12" s="212"/>
      <c r="AK12" s="198"/>
    </row>
    <row r="13" spans="1:38">
      <c r="A13" s="182">
        <v>4</v>
      </c>
      <c r="B13" s="179" t="s">
        <v>252</v>
      </c>
      <c r="C13" s="222">
        <v>32082</v>
      </c>
      <c r="D13" s="202">
        <v>0</v>
      </c>
      <c r="E13" s="202">
        <v>0</v>
      </c>
      <c r="F13" s="202">
        <v>0</v>
      </c>
      <c r="G13" s="202">
        <v>0</v>
      </c>
      <c r="H13" s="202">
        <v>0</v>
      </c>
      <c r="I13" s="202">
        <v>0</v>
      </c>
      <c r="J13" s="202">
        <v>0</v>
      </c>
      <c r="K13" s="202">
        <v>0</v>
      </c>
      <c r="L13" s="202">
        <v>0</v>
      </c>
      <c r="M13" s="202">
        <v>0</v>
      </c>
      <c r="N13" s="202">
        <v>0</v>
      </c>
      <c r="O13" s="202">
        <v>0</v>
      </c>
      <c r="P13" s="202">
        <v>0</v>
      </c>
      <c r="Q13" s="232">
        <v>0.1043</v>
      </c>
      <c r="R13" s="285">
        <f t="shared" si="3"/>
        <v>0</v>
      </c>
      <c r="S13" s="285"/>
      <c r="T13" s="202">
        <f t="shared" si="4"/>
        <v>0</v>
      </c>
      <c r="U13" s="232">
        <v>0.1043</v>
      </c>
      <c r="V13" s="202">
        <f t="shared" si="5"/>
        <v>0</v>
      </c>
      <c r="W13" s="285"/>
      <c r="X13" s="285">
        <f t="shared" si="6"/>
        <v>0</v>
      </c>
      <c r="Y13" s="285">
        <f t="shared" si="1"/>
        <v>33836.76</v>
      </c>
      <c r="Z13" s="285">
        <f t="shared" si="2"/>
        <v>73312.990000000005</v>
      </c>
      <c r="AB13" s="286"/>
      <c r="AC13" s="203"/>
      <c r="AD13" s="203"/>
      <c r="AE13" s="277">
        <f>-'[3]1890 Unamort Loss on Reacq Debt'!N15</f>
        <v>2819.73</v>
      </c>
      <c r="AF13" s="203">
        <v>0</v>
      </c>
      <c r="AG13" s="203">
        <f>'[3]1890 Unamort Loss on Reacq Debt'!N35</f>
        <v>73312.990000000005</v>
      </c>
      <c r="AH13" s="203"/>
      <c r="AI13" s="257"/>
      <c r="AJ13" s="212"/>
      <c r="AK13" s="198"/>
    </row>
    <row r="14" spans="1:38">
      <c r="A14" s="182">
        <v>5</v>
      </c>
      <c r="B14" s="179" t="s">
        <v>253</v>
      </c>
      <c r="C14" s="222">
        <v>32964</v>
      </c>
      <c r="D14" s="202">
        <v>0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  <c r="J14" s="202">
        <v>0</v>
      </c>
      <c r="K14" s="202">
        <v>0</v>
      </c>
      <c r="L14" s="202">
        <v>0</v>
      </c>
      <c r="M14" s="202">
        <v>0</v>
      </c>
      <c r="N14" s="202">
        <v>0</v>
      </c>
      <c r="O14" s="202">
        <v>0</v>
      </c>
      <c r="P14" s="202">
        <v>0</v>
      </c>
      <c r="Q14" s="232">
        <v>9.7500000000000003E-2</v>
      </c>
      <c r="R14" s="285">
        <f t="shared" si="3"/>
        <v>0</v>
      </c>
      <c r="S14" s="285"/>
      <c r="T14" s="202">
        <f t="shared" si="4"/>
        <v>0</v>
      </c>
      <c r="U14" s="232">
        <v>9.7500000000000003E-2</v>
      </c>
      <c r="V14" s="202">
        <f t="shared" si="5"/>
        <v>0</v>
      </c>
      <c r="W14" s="285"/>
      <c r="X14" s="285">
        <f t="shared" si="6"/>
        <v>0</v>
      </c>
      <c r="Y14" s="285">
        <f t="shared" si="1"/>
        <v>337580.76</v>
      </c>
      <c r="Z14" s="285">
        <f t="shared" si="2"/>
        <v>1575376.6</v>
      </c>
      <c r="AB14" s="286"/>
      <c r="AC14" s="203"/>
      <c r="AD14" s="203"/>
      <c r="AE14" s="277">
        <f>-'[3]1890 Unamort Loss on Reacq Debt'!N12</f>
        <v>28131.73</v>
      </c>
      <c r="AF14" s="203">
        <v>0</v>
      </c>
      <c r="AG14" s="287">
        <f>'[3]1890 Unamort Loss on Reacq Debt'!N32</f>
        <v>1575376.6</v>
      </c>
      <c r="AH14" s="203"/>
      <c r="AI14" s="278"/>
      <c r="AJ14" s="212"/>
      <c r="AK14" s="198"/>
    </row>
    <row r="15" spans="1:38">
      <c r="A15" s="182">
        <v>6</v>
      </c>
      <c r="B15" s="179" t="s">
        <v>254</v>
      </c>
      <c r="C15" s="222">
        <v>33390</v>
      </c>
      <c r="D15" s="202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  <c r="M15" s="202">
        <v>0</v>
      </c>
      <c r="N15" s="202">
        <v>0</v>
      </c>
      <c r="O15" s="202">
        <v>0</v>
      </c>
      <c r="P15" s="202">
        <v>0</v>
      </c>
      <c r="Q15" s="232">
        <v>9.3200000000000005E-2</v>
      </c>
      <c r="R15" s="285">
        <f t="shared" si="3"/>
        <v>0</v>
      </c>
      <c r="S15" s="285"/>
      <c r="T15" s="202">
        <f t="shared" si="4"/>
        <v>0</v>
      </c>
      <c r="U15" s="232">
        <v>9.3200000000000005E-2</v>
      </c>
      <c r="V15" s="202">
        <f t="shared" si="5"/>
        <v>0</v>
      </c>
      <c r="W15" s="285"/>
      <c r="X15" s="285">
        <f t="shared" si="6"/>
        <v>0</v>
      </c>
      <c r="Y15" s="285">
        <f t="shared" si="1"/>
        <v>362746.44</v>
      </c>
      <c r="Z15" s="285">
        <f t="shared" si="2"/>
        <v>2085791.93</v>
      </c>
      <c r="AB15" s="286"/>
      <c r="AC15" s="203"/>
      <c r="AD15" s="203"/>
      <c r="AE15" s="277">
        <f>-'[3]1890 Unamort Loss on Reacq Debt'!N13</f>
        <v>30228.87</v>
      </c>
      <c r="AF15" s="203">
        <v>0</v>
      </c>
      <c r="AG15" s="287">
        <f>'[3]1890 Unamort Loss on Reacq Debt'!N33</f>
        <v>2085791.93</v>
      </c>
      <c r="AH15" s="203"/>
      <c r="AI15" s="278"/>
      <c r="AJ15" s="212"/>
      <c r="AK15" s="198"/>
    </row>
    <row r="16" spans="1:38">
      <c r="A16" s="182">
        <v>7</v>
      </c>
      <c r="B16" s="179" t="s">
        <v>255</v>
      </c>
      <c r="C16" s="222">
        <v>33725</v>
      </c>
      <c r="D16" s="202">
        <v>0</v>
      </c>
      <c r="E16" s="202">
        <v>0</v>
      </c>
      <c r="F16" s="202">
        <v>0</v>
      </c>
      <c r="G16" s="202">
        <v>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  <c r="M16" s="202">
        <v>0</v>
      </c>
      <c r="N16" s="202">
        <v>0</v>
      </c>
      <c r="O16" s="202">
        <v>0</v>
      </c>
      <c r="P16" s="202">
        <v>0</v>
      </c>
      <c r="Q16" s="232">
        <v>8.77E-2</v>
      </c>
      <c r="R16" s="285">
        <f t="shared" si="3"/>
        <v>0</v>
      </c>
      <c r="S16" s="285"/>
      <c r="T16" s="202">
        <f t="shared" si="4"/>
        <v>0</v>
      </c>
      <c r="U16" s="232">
        <v>8.77E-2</v>
      </c>
      <c r="V16" s="202">
        <f t="shared" si="5"/>
        <v>0</v>
      </c>
      <c r="W16" s="285"/>
      <c r="X16" s="285">
        <f t="shared" si="6"/>
        <v>0</v>
      </c>
      <c r="Y16" s="285">
        <f t="shared" si="1"/>
        <v>368719.08</v>
      </c>
      <c r="Z16" s="285">
        <f t="shared" si="2"/>
        <v>2458127.6</v>
      </c>
      <c r="AB16" s="286"/>
      <c r="AC16" s="203"/>
      <c r="AD16" s="203"/>
      <c r="AE16" s="277">
        <f>-'[3]1890 Unamort Loss on Reacq Debt'!N14</f>
        <v>30726.59</v>
      </c>
      <c r="AF16" s="203">
        <v>0</v>
      </c>
      <c r="AG16" s="287">
        <f>'[3]1890 Unamort Loss on Reacq Debt'!N34</f>
        <v>2458127.6</v>
      </c>
      <c r="AH16" s="203"/>
      <c r="AI16" s="278"/>
      <c r="AJ16" s="212"/>
      <c r="AK16" s="198"/>
    </row>
    <row r="17" spans="1:37">
      <c r="A17" s="182">
        <v>8</v>
      </c>
      <c r="B17" s="179" t="s">
        <v>256</v>
      </c>
      <c r="C17" s="222">
        <v>35048</v>
      </c>
      <c r="D17" s="202">
        <v>10000000</v>
      </c>
      <c r="E17" s="202">
        <v>10000000</v>
      </c>
      <c r="F17" s="202">
        <v>10000000</v>
      </c>
      <c r="G17" s="202">
        <v>10000000</v>
      </c>
      <c r="H17" s="202">
        <v>10000000</v>
      </c>
      <c r="I17" s="202">
        <v>10000000</v>
      </c>
      <c r="J17" s="202">
        <v>10000000</v>
      </c>
      <c r="K17" s="202">
        <v>10000000</v>
      </c>
      <c r="L17" s="202">
        <v>10000000</v>
      </c>
      <c r="M17" s="202">
        <v>10000000</v>
      </c>
      <c r="N17" s="202">
        <v>10000000</v>
      </c>
      <c r="O17" s="202">
        <v>10000000</v>
      </c>
      <c r="P17" s="202">
        <v>10000000</v>
      </c>
      <c r="Q17" s="232">
        <v>6.6699999999999995E-2</v>
      </c>
      <c r="R17" s="285">
        <f t="shared" si="3"/>
        <v>667000</v>
      </c>
      <c r="S17" s="285"/>
      <c r="T17" s="202">
        <f t="shared" si="4"/>
        <v>10000000</v>
      </c>
      <c r="U17" s="232">
        <v>6.6699999999999995E-2</v>
      </c>
      <c r="V17" s="202">
        <f>+T17*U17</f>
        <v>667000</v>
      </c>
      <c r="W17" s="285"/>
      <c r="X17" s="285">
        <f t="shared" si="6"/>
        <v>0</v>
      </c>
      <c r="Y17" s="285">
        <f t="shared" si="1"/>
        <v>7790.1599999999162</v>
      </c>
      <c r="Z17" s="285">
        <f t="shared" si="2"/>
        <v>80036.5</v>
      </c>
      <c r="AB17" s="286"/>
      <c r="AC17" s="203">
        <f>-'[3]1810 Unamort Debt exp'!AT11</f>
        <v>649.17999999999302</v>
      </c>
      <c r="AD17" s="203"/>
      <c r="AE17" s="277"/>
      <c r="AF17" s="287">
        <f>'[3]1810 Unamort Debt exp'!AU11</f>
        <v>80036.5</v>
      </c>
      <c r="AG17" s="203"/>
      <c r="AH17" s="203"/>
      <c r="AI17" s="278"/>
      <c r="AJ17" s="212"/>
      <c r="AK17" s="198"/>
    </row>
    <row r="18" spans="1:37" ht="15">
      <c r="A18" s="182">
        <v>9</v>
      </c>
      <c r="B18" s="179" t="s">
        <v>257</v>
      </c>
      <c r="C18" s="222">
        <v>38282</v>
      </c>
      <c r="D18" s="202">
        <v>500000000</v>
      </c>
      <c r="E18" s="202">
        <v>500000000</v>
      </c>
      <c r="F18" s="202">
        <v>0</v>
      </c>
      <c r="G18" s="202">
        <v>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  <c r="M18" s="202">
        <v>0</v>
      </c>
      <c r="N18" s="202">
        <v>0</v>
      </c>
      <c r="O18" s="202">
        <v>0</v>
      </c>
      <c r="P18" s="202">
        <v>0</v>
      </c>
      <c r="Q18" s="232">
        <v>4.9500000000000002E-2</v>
      </c>
      <c r="R18" s="285">
        <f t="shared" si="3"/>
        <v>0</v>
      </c>
      <c r="S18" s="285"/>
      <c r="T18" s="202">
        <f>AVERAGE(D18:P18)</f>
        <v>76923076.923076928</v>
      </c>
      <c r="U18" s="232">
        <v>4.9500000000000002E-2</v>
      </c>
      <c r="V18" s="202">
        <f>+T18*U18</f>
        <v>3807692.307692308</v>
      </c>
      <c r="W18" s="285"/>
      <c r="X18" s="285">
        <f>SUM(+AB18*12)</f>
        <v>0</v>
      </c>
      <c r="Y18" s="285">
        <f>(SUM(AC18:AE18)*12)</f>
        <v>0</v>
      </c>
      <c r="Z18" s="285">
        <f t="shared" si="2"/>
        <v>-1.1959877532774499E-12</v>
      </c>
      <c r="AA18" s="218"/>
      <c r="AB18" s="286">
        <f>'[3]20102'!L155</f>
        <v>0</v>
      </c>
      <c r="AC18" s="203">
        <f>-'[3]1810 Unamort Debt exp'!AT12</f>
        <v>0</v>
      </c>
      <c r="AD18" s="203">
        <f>-'[3]2260 LTDebt Discount'!BK13</f>
        <v>0</v>
      </c>
      <c r="AE18" s="277"/>
      <c r="AF18" s="287">
        <f>'[3]1810 Unamort Debt exp'!AU12</f>
        <v>0</v>
      </c>
      <c r="AG18" s="203"/>
      <c r="AH18" s="203">
        <f>'[3]2260 LTDebt Discount'!R13</f>
        <v>-1.1959877532774499E-12</v>
      </c>
      <c r="AI18" s="277">
        <f>'[3]20102'!N155</f>
        <v>0</v>
      </c>
      <c r="AJ18" s="204"/>
      <c r="AK18" s="198"/>
    </row>
    <row r="19" spans="1:37" ht="15">
      <c r="A19" s="182">
        <v>10</v>
      </c>
      <c r="B19" s="179" t="s">
        <v>258</v>
      </c>
      <c r="C19" s="222">
        <v>38282</v>
      </c>
      <c r="D19" s="202">
        <v>200000000</v>
      </c>
      <c r="E19" s="202">
        <v>200000000</v>
      </c>
      <c r="F19" s="202">
        <v>200000000</v>
      </c>
      <c r="G19" s="202">
        <v>200000000</v>
      </c>
      <c r="H19" s="202">
        <v>200000000</v>
      </c>
      <c r="I19" s="202">
        <v>200000000</v>
      </c>
      <c r="J19" s="202">
        <v>200000000</v>
      </c>
      <c r="K19" s="202">
        <v>200000000</v>
      </c>
      <c r="L19" s="202">
        <v>200000000</v>
      </c>
      <c r="M19" s="202">
        <v>200000000</v>
      </c>
      <c r="N19" s="202">
        <v>200000000</v>
      </c>
      <c r="O19" s="202">
        <v>200000000</v>
      </c>
      <c r="P19" s="202">
        <v>200000000</v>
      </c>
      <c r="Q19" s="232">
        <v>5.9499999999999997E-2</v>
      </c>
      <c r="R19" s="285">
        <f t="shared" si="3"/>
        <v>11900000</v>
      </c>
      <c r="S19" s="288"/>
      <c r="T19" s="202">
        <f t="shared" si="4"/>
        <v>200000000</v>
      </c>
      <c r="U19" s="232">
        <v>5.9499999999999997E-2</v>
      </c>
      <c r="V19" s="202">
        <f t="shared" si="5"/>
        <v>11900000</v>
      </c>
      <c r="W19" s="288"/>
      <c r="X19" s="285">
        <f>+AB19*12</f>
        <v>-7047.0666666666657</v>
      </c>
      <c r="Y19" s="285">
        <f t="shared" si="1"/>
        <v>115723.55999999834</v>
      </c>
      <c r="Z19" s="285">
        <f t="shared" si="2"/>
        <v>2214657.8899999992</v>
      </c>
      <c r="AA19" s="218"/>
      <c r="AB19" s="286">
        <f>'[3]20102'!K155</f>
        <v>-587.25555555555547</v>
      </c>
      <c r="AC19" s="203">
        <f>-'[3]1810 Unamort Debt exp'!AT13</f>
        <v>6265.8499999998603</v>
      </c>
      <c r="AD19" s="203">
        <f>-'[3]2260 LTDebt Discount'!BK14</f>
        <v>3377.78</v>
      </c>
      <c r="AE19" s="277"/>
      <c r="AF19" s="287">
        <f>'[3]1810 Unamort Debt exp'!AU13</f>
        <v>1441146.84</v>
      </c>
      <c r="AG19" s="203"/>
      <c r="AH19" s="203">
        <f>'[3]2260 LTDebt Discount'!R14</f>
        <v>773511.04999999912</v>
      </c>
      <c r="AI19" s="277">
        <f>'[3]20102'!M155</f>
        <v>-135068.77777777921</v>
      </c>
      <c r="AJ19" s="204"/>
      <c r="AK19" s="198"/>
    </row>
    <row r="20" spans="1:37" ht="15">
      <c r="A20" s="182">
        <v>11</v>
      </c>
      <c r="B20" s="179" t="s">
        <v>259</v>
      </c>
      <c r="C20" s="223" t="s">
        <v>260</v>
      </c>
      <c r="D20" s="202">
        <v>250000000</v>
      </c>
      <c r="E20" s="202">
        <v>250000000</v>
      </c>
      <c r="F20" s="202">
        <v>250000000</v>
      </c>
      <c r="G20" s="202">
        <v>250000000</v>
      </c>
      <c r="H20" s="202">
        <v>250000000</v>
      </c>
      <c r="I20" s="202">
        <v>250000000</v>
      </c>
      <c r="J20" s="202">
        <v>250000000</v>
      </c>
      <c r="K20" s="202">
        <v>250000000</v>
      </c>
      <c r="L20" s="202">
        <v>250000000</v>
      </c>
      <c r="M20" s="202">
        <v>250000000</v>
      </c>
      <c r="N20" s="202">
        <v>250000000</v>
      </c>
      <c r="O20" s="202">
        <v>250000000</v>
      </c>
      <c r="P20" s="202">
        <v>250000000</v>
      </c>
      <c r="Q20" s="232">
        <v>6.3500000000000001E-2</v>
      </c>
      <c r="R20" s="285">
        <f t="shared" si="3"/>
        <v>15875000</v>
      </c>
      <c r="S20" s="179"/>
      <c r="T20" s="202">
        <f t="shared" si="4"/>
        <v>250000000</v>
      </c>
      <c r="U20" s="232">
        <v>6.3500000000000001E-2</v>
      </c>
      <c r="V20" s="202">
        <f t="shared" si="5"/>
        <v>15875000</v>
      </c>
      <c r="W20" s="179"/>
      <c r="X20" s="285">
        <f>+AB20*12</f>
        <v>-474980.15</v>
      </c>
      <c r="Y20" s="285">
        <f t="shared" si="1"/>
        <v>307041.71999999986</v>
      </c>
      <c r="Z20" s="285">
        <f t="shared" si="2"/>
        <v>562909.79000000027</v>
      </c>
      <c r="AA20" s="218"/>
      <c r="AB20" s="286">
        <f>-'[3]20103'!C124</f>
        <v>-39581.679166666669</v>
      </c>
      <c r="AC20" s="203">
        <f>-'[3]1810 Unamort Debt exp'!AT14</f>
        <v>18260.359999999986</v>
      </c>
      <c r="AD20" s="203">
        <f>-'[3]2260 LTDebt Discount'!BK15</f>
        <v>5645.83</v>
      </c>
      <c r="AE20" s="277">
        <f>-'[3]1890 Unamort Loss on Reacq Debt'!N9</f>
        <v>1680.62</v>
      </c>
      <c r="AF20" s="203">
        <f>'[3]1810 Unamort Debt exp'!AU14</f>
        <v>401727.81</v>
      </c>
      <c r="AG20" s="203">
        <f>'[3]1890 Unamort Loss on Reacq Debt'!N29</f>
        <v>36973.550000000003</v>
      </c>
      <c r="AH20" s="203">
        <f>'[3]2260 LTDebt Discount'!R15</f>
        <v>124208.43000000023</v>
      </c>
      <c r="AI20" s="277">
        <f>'[3]20103'!D124</f>
        <v>-831215.26250000345</v>
      </c>
      <c r="AJ20" s="204"/>
      <c r="AK20" s="198"/>
    </row>
    <row r="21" spans="1:37" ht="15">
      <c r="A21" s="182">
        <v>12</v>
      </c>
      <c r="B21" s="179" t="s">
        <v>261</v>
      </c>
      <c r="C21" s="223" t="s">
        <v>262</v>
      </c>
      <c r="D21" s="202">
        <v>400000000</v>
      </c>
      <c r="E21" s="202">
        <v>400000000</v>
      </c>
      <c r="F21" s="202">
        <v>400000000</v>
      </c>
      <c r="G21" s="202">
        <v>400000000</v>
      </c>
      <c r="H21" s="202">
        <v>400000000</v>
      </c>
      <c r="I21" s="202">
        <v>400000000</v>
      </c>
      <c r="J21" s="202">
        <v>400000000</v>
      </c>
      <c r="K21" s="202">
        <v>400000000</v>
      </c>
      <c r="L21" s="202">
        <v>400000000</v>
      </c>
      <c r="M21" s="202">
        <v>400000000</v>
      </c>
      <c r="N21" s="202">
        <v>400000000</v>
      </c>
      <c r="O21" s="202">
        <v>400000000</v>
      </c>
      <c r="P21" s="202">
        <v>400000000</v>
      </c>
      <c r="Q21" s="232">
        <v>5.5E-2</v>
      </c>
      <c r="R21" s="285">
        <f t="shared" si="3"/>
        <v>22000000</v>
      </c>
      <c r="S21" s="179"/>
      <c r="T21" s="202">
        <f t="shared" si="4"/>
        <v>400000000</v>
      </c>
      <c r="U21" s="232">
        <v>5.5E-2</v>
      </c>
      <c r="V21" s="202">
        <f t="shared" si="5"/>
        <v>22000000</v>
      </c>
      <c r="W21" s="179"/>
      <c r="X21" s="285">
        <f>+AB21*12</f>
        <v>-669301.56666666665</v>
      </c>
      <c r="Y21" s="285">
        <f t="shared" si="1"/>
        <v>186859.56000000113</v>
      </c>
      <c r="Z21" s="285">
        <f t="shared" si="2"/>
        <v>4811634.5399999991</v>
      </c>
      <c r="AA21" s="218"/>
      <c r="AB21" s="286">
        <f>-'[3]20105'!C76</f>
        <v>-55775.130555555559</v>
      </c>
      <c r="AC21" s="203">
        <f>-'[3]1810 Unamort Debt exp'!AT15</f>
        <v>11993.850000000093</v>
      </c>
      <c r="AD21" s="203">
        <f>-'[3]2260 LTDebt Discount'!BK16</f>
        <v>3577.78</v>
      </c>
      <c r="AE21" s="277"/>
      <c r="AF21" s="287">
        <f>'[3]1810 Unamort Debt exp'!AU15</f>
        <v>3706101.27</v>
      </c>
      <c r="AG21" s="203"/>
      <c r="AH21" s="203">
        <f>'[3]2260 LTDebt Discount'!R16</f>
        <v>1105533.2699999989</v>
      </c>
      <c r="AI21" s="277">
        <f>'[3]20105'!D76</f>
        <v>-17234515.341666684</v>
      </c>
      <c r="AJ21" s="204"/>
      <c r="AK21" s="198" t="s">
        <v>263</v>
      </c>
    </row>
    <row r="22" spans="1:37" ht="15">
      <c r="A22" s="182">
        <v>13</v>
      </c>
      <c r="B22" s="179" t="s">
        <v>264</v>
      </c>
      <c r="C22" s="222">
        <v>39895</v>
      </c>
      <c r="D22" s="203">
        <v>450000000</v>
      </c>
      <c r="E22" s="203">
        <v>450000000</v>
      </c>
      <c r="F22" s="203">
        <v>450000000</v>
      </c>
      <c r="G22" s="203">
        <v>450000000</v>
      </c>
      <c r="H22" s="203">
        <v>450000000</v>
      </c>
      <c r="I22" s="203">
        <v>450000000</v>
      </c>
      <c r="J22" s="203">
        <v>450000000</v>
      </c>
      <c r="K22" s="203">
        <v>450000000</v>
      </c>
      <c r="L22" s="203">
        <v>450000000</v>
      </c>
      <c r="M22" s="203">
        <v>450000000</v>
      </c>
      <c r="N22" s="203">
        <v>450000000</v>
      </c>
      <c r="O22" s="203">
        <v>450000000</v>
      </c>
      <c r="P22" s="203">
        <v>450000000</v>
      </c>
      <c r="Q22" s="232">
        <v>8.5000000000000006E-2</v>
      </c>
      <c r="R22" s="285">
        <f t="shared" si="3"/>
        <v>38250000</v>
      </c>
      <c r="S22" s="179"/>
      <c r="T22" s="202">
        <f t="shared" si="4"/>
        <v>450000000</v>
      </c>
      <c r="U22" s="232">
        <v>8.5000000000000006E-2</v>
      </c>
      <c r="V22" s="202">
        <f t="shared" si="5"/>
        <v>38250000</v>
      </c>
      <c r="W22" s="179"/>
      <c r="X22" s="285">
        <f>AB22*12</f>
        <v>-77733.567999999999</v>
      </c>
      <c r="Y22" s="285">
        <f t="shared" si="1"/>
        <v>1161169.4400000006</v>
      </c>
      <c r="Z22" s="285">
        <f t="shared" si="2"/>
        <v>4160856.9699999997</v>
      </c>
      <c r="AA22" s="218"/>
      <c r="AB22" s="286">
        <f>-'[3]20104'!C102</f>
        <v>-6477.797333333333</v>
      </c>
      <c r="AC22" s="203">
        <f>-'[3]1810 Unamort Debt exp'!AT16</f>
        <v>30868.810000000056</v>
      </c>
      <c r="AD22" s="203">
        <f>-'[3]2260 LTDebt Discount'!BK17</f>
        <v>7012.5</v>
      </c>
      <c r="AE22" s="277">
        <f>-'[3]1890 Unamort Loss on Reacq Debt'!N10</f>
        <v>58882.81</v>
      </c>
      <c r="AF22" s="228">
        <f>'[3]1810 Unamort Debt exp'!AU16</f>
        <v>1327358.9099999999</v>
      </c>
      <c r="AG22" s="203">
        <f>'[3]1890 Unamort Loss on Reacq Debt'!N30</f>
        <v>2531960.56</v>
      </c>
      <c r="AH22" s="203">
        <f>'[3]2260 LTDebt Discount'!R17</f>
        <v>301537.5</v>
      </c>
      <c r="AI22" s="277">
        <f>'[3]20104'!D102</f>
        <v>-278545.28533333424</v>
      </c>
      <c r="AJ22" s="204"/>
      <c r="AK22" s="198"/>
    </row>
    <row r="23" spans="1:37">
      <c r="A23" s="182">
        <v>14</v>
      </c>
      <c r="B23" s="179" t="s">
        <v>265</v>
      </c>
      <c r="C23" s="222">
        <v>41289</v>
      </c>
      <c r="D23" s="203">
        <v>500000000</v>
      </c>
      <c r="E23" s="203">
        <v>500000000</v>
      </c>
      <c r="F23" s="203">
        <v>500000000</v>
      </c>
      <c r="G23" s="203">
        <v>500000000</v>
      </c>
      <c r="H23" s="203">
        <v>500000000</v>
      </c>
      <c r="I23" s="203">
        <v>500000000</v>
      </c>
      <c r="J23" s="203">
        <v>500000000</v>
      </c>
      <c r="K23" s="203">
        <v>500000000</v>
      </c>
      <c r="L23" s="203">
        <v>500000000</v>
      </c>
      <c r="M23" s="203">
        <v>500000000</v>
      </c>
      <c r="N23" s="203">
        <v>500000000</v>
      </c>
      <c r="O23" s="203">
        <v>500000000</v>
      </c>
      <c r="P23" s="203">
        <v>500000000</v>
      </c>
      <c r="Q23" s="232">
        <v>4.1500000000000002E-2</v>
      </c>
      <c r="R23" s="285">
        <f t="shared" si="3"/>
        <v>20750000</v>
      </c>
      <c r="S23" s="179"/>
      <c r="T23" s="202">
        <f>AVERAGE(D23:P23)</f>
        <v>500000000</v>
      </c>
      <c r="U23" s="232">
        <v>4.1500000000000002E-2</v>
      </c>
      <c r="V23" s="202">
        <f>+T23*U23</f>
        <v>20750000</v>
      </c>
      <c r="W23" s="179"/>
      <c r="X23" s="285">
        <f>AB23*12</f>
        <v>2220856.8016666668</v>
      </c>
      <c r="Y23" s="285">
        <f t="shared" si="1"/>
        <v>378080.27999999421</v>
      </c>
      <c r="Z23" s="285">
        <f t="shared" si="2"/>
        <v>10348639.900000002</v>
      </c>
      <c r="AB23" s="286">
        <f>-'[3]20107'!C55</f>
        <v>185071.40013888889</v>
      </c>
      <c r="AC23" s="203">
        <f>-'[3]1810 Unamort Debt exp'!AT17</f>
        <v>14907.229999999516</v>
      </c>
      <c r="AD23" s="203">
        <f>-'[3]2260 LTDebt Discount'!BK18</f>
        <v>2611.11</v>
      </c>
      <c r="AE23" s="277">
        <f>-'[3]1890 Unamort Loss on Reacq Debt'!N11</f>
        <v>13988.35</v>
      </c>
      <c r="AF23" s="228">
        <f>'[3]1810 Unamort Debt exp'!AU17</f>
        <v>4897024.1900000004</v>
      </c>
      <c r="AG23" s="203">
        <f>'[3]1890 Unamort Loss on Reacq Debt'!N31</f>
        <v>4595171.2300000004</v>
      </c>
      <c r="AH23" s="203">
        <f>'[3]2260 LTDebt Discount'!R18</f>
        <v>856444.48000000045</v>
      </c>
      <c r="AI23" s="277">
        <f>'[3]20107'!D55</f>
        <v>60888490.645694338</v>
      </c>
      <c r="AJ23" s="204"/>
      <c r="AK23" s="198"/>
    </row>
    <row r="24" spans="1:37">
      <c r="A24" s="182">
        <v>15</v>
      </c>
      <c r="B24" s="262" t="s">
        <v>266</v>
      </c>
      <c r="C24" s="224" t="s">
        <v>267</v>
      </c>
      <c r="D24" s="203">
        <v>0</v>
      </c>
      <c r="E24" s="203">
        <v>0</v>
      </c>
      <c r="F24" s="203">
        <v>500000000</v>
      </c>
      <c r="G24" s="203">
        <v>500000000</v>
      </c>
      <c r="H24" s="203">
        <v>500000000</v>
      </c>
      <c r="I24" s="203">
        <v>500000000</v>
      </c>
      <c r="J24" s="203">
        <v>500000000</v>
      </c>
      <c r="K24" s="203">
        <v>500000000</v>
      </c>
      <c r="L24" s="203">
        <v>500000000</v>
      </c>
      <c r="M24" s="203">
        <v>500000000</v>
      </c>
      <c r="N24" s="203">
        <v>500000000</v>
      </c>
      <c r="O24" s="203">
        <v>500000000</v>
      </c>
      <c r="P24" s="203">
        <v>500000000</v>
      </c>
      <c r="Q24" s="289">
        <v>4.1250000000000002E-2</v>
      </c>
      <c r="R24" s="285">
        <f t="shared" si="3"/>
        <v>20625000</v>
      </c>
      <c r="S24" s="179"/>
      <c r="T24" s="202">
        <f>AVERAGE(D24:P24)</f>
        <v>423076923.07692307</v>
      </c>
      <c r="U24" s="289">
        <v>4.1250000000000002E-2</v>
      </c>
      <c r="V24" s="202">
        <f>+T24*U24</f>
        <v>17451923.076923076</v>
      </c>
      <c r="W24" s="179"/>
      <c r="X24" s="285">
        <f>AB24*12</f>
        <v>-445478.33333333337</v>
      </c>
      <c r="Y24" s="285">
        <f>SUM(AC24:AE24)*12</f>
        <v>215407.4400000085</v>
      </c>
      <c r="Z24" s="285">
        <f t="shared" si="2"/>
        <v>6272437.3099999996</v>
      </c>
      <c r="AB24" s="286">
        <f>-'[3]20108'!C35</f>
        <v>-37123.194444444445</v>
      </c>
      <c r="AC24" s="203">
        <f>-'[3]1810 Unamort Debt exp'!AT18</f>
        <v>15339.510000000708</v>
      </c>
      <c r="AD24" s="203">
        <f>-'[3]2260 LTDebt Discount'!BK19</f>
        <v>2611.11</v>
      </c>
      <c r="AE24" s="277"/>
      <c r="AF24" s="228">
        <f>'[3]1810 Unamort Debt exp'!AU18</f>
        <v>5361159.5199999996</v>
      </c>
      <c r="AG24" s="203"/>
      <c r="AH24" s="203">
        <f>'[3]2260 LTDebt Discount'!R19</f>
        <v>911277.79000000015</v>
      </c>
      <c r="AI24" s="277">
        <f>'[3]20108'!D35</f>
        <v>-12993118.05555556</v>
      </c>
      <c r="AJ24" s="204"/>
      <c r="AK24" s="198"/>
    </row>
    <row r="25" spans="1:37">
      <c r="A25" s="182">
        <v>16</v>
      </c>
      <c r="B25" s="179" t="s">
        <v>268</v>
      </c>
      <c r="C25" s="224" t="s">
        <v>269</v>
      </c>
      <c r="D25" s="203">
        <v>0</v>
      </c>
      <c r="E25" s="203">
        <v>0</v>
      </c>
      <c r="F25" s="203">
        <v>0</v>
      </c>
      <c r="G25" s="203">
        <v>0</v>
      </c>
      <c r="H25" s="203">
        <v>0</v>
      </c>
      <c r="I25" s="203">
        <v>0</v>
      </c>
      <c r="J25" s="203">
        <v>0</v>
      </c>
      <c r="K25" s="203">
        <v>0</v>
      </c>
      <c r="L25" s="203">
        <v>0</v>
      </c>
      <c r="M25" s="203">
        <v>0</v>
      </c>
      <c r="N25" s="203">
        <v>0</v>
      </c>
      <c r="O25" s="203">
        <v>0</v>
      </c>
      <c r="P25" s="203">
        <v>0</v>
      </c>
      <c r="Q25" s="232"/>
      <c r="R25" s="285">
        <f t="shared" si="3"/>
        <v>0</v>
      </c>
      <c r="S25" s="179"/>
      <c r="T25" s="202">
        <f t="shared" si="4"/>
        <v>0</v>
      </c>
      <c r="U25" s="232"/>
      <c r="V25" s="202">
        <f t="shared" si="5"/>
        <v>0</v>
      </c>
      <c r="W25" s="179"/>
      <c r="X25" s="285">
        <f>AB25*12</f>
        <v>0</v>
      </c>
      <c r="Y25" s="285">
        <f>SUM(AC25:AE25)*12</f>
        <v>0</v>
      </c>
      <c r="Z25" s="285">
        <f t="shared" si="2"/>
        <v>41580</v>
      </c>
      <c r="AB25" s="286"/>
      <c r="AC25" s="203"/>
      <c r="AD25" s="203"/>
      <c r="AE25" s="277"/>
      <c r="AF25" s="228">
        <f>'[3]1810 Unamort Debt exp'!AU19</f>
        <v>41580</v>
      </c>
      <c r="AG25" s="203"/>
      <c r="AH25" s="203"/>
      <c r="AI25" s="277">
        <f>-'[3]June 2017'!B30</f>
        <v>13461424.41</v>
      </c>
      <c r="AJ25" s="204"/>
      <c r="AK25" s="198"/>
    </row>
    <row r="26" spans="1:37">
      <c r="A26" s="182">
        <v>17</v>
      </c>
      <c r="B26" s="179" t="s">
        <v>270</v>
      </c>
      <c r="C26" s="224" t="s">
        <v>271</v>
      </c>
      <c r="D26" s="203">
        <v>0</v>
      </c>
      <c r="E26" s="203">
        <v>0</v>
      </c>
      <c r="F26" s="203">
        <v>0</v>
      </c>
      <c r="G26" s="203">
        <v>0</v>
      </c>
      <c r="H26" s="203">
        <v>0</v>
      </c>
      <c r="I26" s="203">
        <v>0</v>
      </c>
      <c r="J26" s="203">
        <v>0</v>
      </c>
      <c r="K26" s="203">
        <v>0</v>
      </c>
      <c r="L26" s="203">
        <v>0</v>
      </c>
      <c r="M26" s="203">
        <v>0</v>
      </c>
      <c r="N26" s="203">
        <v>0</v>
      </c>
      <c r="O26" s="203">
        <v>0</v>
      </c>
      <c r="P26" s="203">
        <v>0</v>
      </c>
      <c r="Q26" s="232"/>
      <c r="R26" s="285">
        <f t="shared" si="3"/>
        <v>0</v>
      </c>
      <c r="S26" s="179"/>
      <c r="T26" s="202">
        <f t="shared" si="4"/>
        <v>0</v>
      </c>
      <c r="U26" s="232"/>
      <c r="V26" s="202">
        <f t="shared" si="5"/>
        <v>0</v>
      </c>
      <c r="W26" s="179"/>
      <c r="X26" s="285">
        <f>AB26*12</f>
        <v>0</v>
      </c>
      <c r="Y26" s="285">
        <f>SUM(AC26:AE26)*12</f>
        <v>0</v>
      </c>
      <c r="Z26" s="285">
        <f t="shared" si="2"/>
        <v>0</v>
      </c>
      <c r="AB26" s="286"/>
      <c r="AC26" s="203"/>
      <c r="AD26" s="203"/>
      <c r="AE26" s="277"/>
      <c r="AF26" s="228"/>
      <c r="AG26" s="203"/>
      <c r="AH26" s="203"/>
      <c r="AI26" s="277">
        <f>-'[3]March 2019'!B33</f>
        <v>69350575.00999999</v>
      </c>
      <c r="AJ26" s="204"/>
      <c r="AK26" s="198"/>
    </row>
    <row r="27" spans="1:37">
      <c r="A27" s="182">
        <v>18</v>
      </c>
      <c r="B27" s="179" t="s">
        <v>272</v>
      </c>
      <c r="C27" s="179"/>
      <c r="D27" s="180">
        <f t="shared" ref="D27:P27" si="7">SUM(D10:D26)</f>
        <v>2460000000</v>
      </c>
      <c r="E27" s="180">
        <f t="shared" si="7"/>
        <v>2460000000</v>
      </c>
      <c r="F27" s="180">
        <f t="shared" si="7"/>
        <v>2460000000</v>
      </c>
      <c r="G27" s="180">
        <f t="shared" si="7"/>
        <v>2460000000</v>
      </c>
      <c r="H27" s="180">
        <f t="shared" si="7"/>
        <v>2460000000</v>
      </c>
      <c r="I27" s="180">
        <f t="shared" si="7"/>
        <v>2460000000</v>
      </c>
      <c r="J27" s="180">
        <f t="shared" si="7"/>
        <v>2460000000</v>
      </c>
      <c r="K27" s="180">
        <f t="shared" si="7"/>
        <v>2460000000</v>
      </c>
      <c r="L27" s="180">
        <f t="shared" si="7"/>
        <v>2460000000</v>
      </c>
      <c r="M27" s="180">
        <f t="shared" si="7"/>
        <v>2460000000</v>
      </c>
      <c r="N27" s="180">
        <f t="shared" si="7"/>
        <v>2460000000</v>
      </c>
      <c r="O27" s="180">
        <f t="shared" si="7"/>
        <v>2460000000</v>
      </c>
      <c r="P27" s="180">
        <f t="shared" si="7"/>
        <v>2460000000</v>
      </c>
      <c r="Q27" s="232"/>
      <c r="R27" s="180">
        <f>SUM(R10:R26)</f>
        <v>140192000</v>
      </c>
      <c r="S27" s="290"/>
      <c r="T27" s="180">
        <f>SUM(T10:T26)</f>
        <v>2460000000</v>
      </c>
      <c r="U27" s="232"/>
      <c r="V27" s="180">
        <f>SUM(V10:V26)</f>
        <v>140826615.38461539</v>
      </c>
      <c r="W27" s="186"/>
      <c r="X27" s="180">
        <f>SUM(X10:X26)</f>
        <v>546316.1170000002</v>
      </c>
      <c r="Y27" s="180">
        <f>SUM(Y10:Y26)</f>
        <v>4135290.8400000017</v>
      </c>
      <c r="Z27" s="180">
        <f>SUM(Z10:Z26)</f>
        <v>39148128.93</v>
      </c>
      <c r="AB27" s="291">
        <f>SUM(AB10:AB26)</f>
        <v>45526.343083333319</v>
      </c>
      <c r="AC27" s="292">
        <f>SUM(AC10:AC26)</f>
        <v>102925.47000000015</v>
      </c>
      <c r="AD27" s="292">
        <f>SUM(AD10:AD26)</f>
        <v>28523.61</v>
      </c>
      <c r="AE27" s="279">
        <f t="shared" ref="AE27:AH27" si="8">SUM(AE10:AE26)</f>
        <v>213158.49</v>
      </c>
      <c r="AF27" s="292">
        <f t="shared" si="8"/>
        <v>17975441.329999998</v>
      </c>
      <c r="AG27" s="292">
        <f t="shared" si="8"/>
        <v>16532300.080000002</v>
      </c>
      <c r="AH27" s="292">
        <f t="shared" si="8"/>
        <v>4640387.5199999986</v>
      </c>
      <c r="AI27" s="279">
        <f>SUM(AI10:AI26)</f>
        <v>112228027.34286097</v>
      </c>
      <c r="AJ27" s="212"/>
      <c r="AK27" s="198"/>
    </row>
    <row r="28" spans="1:37">
      <c r="A28" s="182">
        <v>19</v>
      </c>
      <c r="B28" s="179"/>
      <c r="C28" s="179"/>
      <c r="Q28" s="232"/>
      <c r="R28" s="179"/>
      <c r="S28" s="179"/>
      <c r="T28" s="293"/>
      <c r="U28" s="232"/>
      <c r="V28" s="179"/>
      <c r="W28" s="179"/>
      <c r="X28" s="235"/>
      <c r="Z28" s="285"/>
      <c r="AB28" s="286"/>
      <c r="AC28" s="203"/>
      <c r="AD28" s="203"/>
      <c r="AE28" s="277"/>
      <c r="AF28" s="203"/>
      <c r="AG28" s="203"/>
      <c r="AH28" s="203"/>
      <c r="AI28" s="278"/>
    </row>
    <row r="29" spans="1:37">
      <c r="A29" s="182">
        <v>20</v>
      </c>
      <c r="B29" s="179" t="s">
        <v>273</v>
      </c>
      <c r="C29" s="225"/>
      <c r="Q29" s="232"/>
      <c r="R29" s="179"/>
      <c r="S29" s="179"/>
      <c r="T29" s="202"/>
      <c r="U29" s="232"/>
      <c r="V29" s="179"/>
      <c r="W29" s="179"/>
      <c r="X29" s="235"/>
      <c r="Z29" s="285"/>
      <c r="AB29" s="286"/>
      <c r="AC29" s="203"/>
      <c r="AD29" s="203"/>
      <c r="AE29" s="277"/>
      <c r="AF29" s="203"/>
      <c r="AG29" s="203"/>
      <c r="AH29" s="203"/>
      <c r="AI29" s="278"/>
    </row>
    <row r="30" spans="1:37" ht="16.5">
      <c r="A30" s="182">
        <v>21</v>
      </c>
      <c r="B30" s="179" t="s">
        <v>274</v>
      </c>
      <c r="C30" s="226">
        <v>1991</v>
      </c>
      <c r="D30" s="203">
        <v>0</v>
      </c>
      <c r="E30" s="203">
        <v>0</v>
      </c>
      <c r="F30" s="203">
        <v>0</v>
      </c>
      <c r="G30" s="203">
        <v>0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  <c r="P30" s="203">
        <v>0</v>
      </c>
      <c r="Q30" s="232">
        <v>7.9000000000000001E-2</v>
      </c>
      <c r="R30" s="294">
        <f>+O30*Q30</f>
        <v>0</v>
      </c>
      <c r="S30" s="295"/>
      <c r="T30" s="294">
        <f>AVERAGE(D30:P30)</f>
        <v>0</v>
      </c>
      <c r="U30" s="232">
        <v>7.9000000000000001E-2</v>
      </c>
      <c r="V30" s="294">
        <f>+T30*U30</f>
        <v>0</v>
      </c>
      <c r="W30" s="295"/>
      <c r="X30" s="296">
        <f t="shared" ref="X30" si="9">AB30*12</f>
        <v>0</v>
      </c>
      <c r="Y30" s="296">
        <f>SUM(AC30:AE30)*12</f>
        <v>0</v>
      </c>
      <c r="Z30" s="296">
        <f>SUM(AF30:AH30)</f>
        <v>0</v>
      </c>
      <c r="AB30" s="286"/>
      <c r="AC30" s="203"/>
      <c r="AD30" s="203"/>
      <c r="AE30" s="277"/>
      <c r="AF30" s="203"/>
      <c r="AG30" s="203"/>
      <c r="AH30" s="203"/>
      <c r="AI30" s="278"/>
    </row>
    <row r="31" spans="1:37" ht="17.25" thickBot="1">
      <c r="A31" s="182">
        <v>22</v>
      </c>
      <c r="B31" s="191" t="s">
        <v>275</v>
      </c>
      <c r="C31" s="179"/>
      <c r="D31" s="297">
        <f t="shared" ref="D31:P31" si="10">+D27+D30</f>
        <v>2460000000</v>
      </c>
      <c r="E31" s="297">
        <f t="shared" si="10"/>
        <v>2460000000</v>
      </c>
      <c r="F31" s="297">
        <f t="shared" si="10"/>
        <v>2460000000</v>
      </c>
      <c r="G31" s="297">
        <f t="shared" si="10"/>
        <v>2460000000</v>
      </c>
      <c r="H31" s="297">
        <f t="shared" si="10"/>
        <v>2460000000</v>
      </c>
      <c r="I31" s="297">
        <f t="shared" si="10"/>
        <v>2460000000</v>
      </c>
      <c r="J31" s="297">
        <f t="shared" si="10"/>
        <v>2460000000</v>
      </c>
      <c r="K31" s="297">
        <f t="shared" si="10"/>
        <v>2460000000</v>
      </c>
      <c r="L31" s="297">
        <f t="shared" si="10"/>
        <v>2460000000</v>
      </c>
      <c r="M31" s="297">
        <f t="shared" si="10"/>
        <v>2460000000</v>
      </c>
      <c r="N31" s="297">
        <f t="shared" si="10"/>
        <v>2460000000</v>
      </c>
      <c r="O31" s="297">
        <f t="shared" si="10"/>
        <v>2460000000</v>
      </c>
      <c r="P31" s="297">
        <f t="shared" si="10"/>
        <v>2460000000</v>
      </c>
      <c r="Q31" s="232"/>
      <c r="R31" s="290">
        <f>+R27+R30</f>
        <v>140192000</v>
      </c>
      <c r="S31" s="205"/>
      <c r="T31" s="186">
        <f>+T27+T30</f>
        <v>2460000000</v>
      </c>
      <c r="U31" s="232"/>
      <c r="V31" s="290">
        <f>+V27+V30</f>
        <v>140826615.38461539</v>
      </c>
      <c r="W31" s="290"/>
      <c r="X31" s="235"/>
      <c r="AB31" s="286"/>
      <c r="AC31" s="203"/>
      <c r="AD31" s="203"/>
      <c r="AE31" s="277"/>
      <c r="AF31" s="203"/>
      <c r="AG31" s="203"/>
      <c r="AH31" s="203"/>
      <c r="AI31" s="278"/>
    </row>
    <row r="32" spans="1:37" ht="15.75" thickTop="1" thickBot="1">
      <c r="A32" s="182">
        <v>23</v>
      </c>
      <c r="B32" s="227" t="s">
        <v>276</v>
      </c>
      <c r="C32" s="179"/>
      <c r="D32" s="186">
        <f>'[3]2260 LTDebt Discount'!F20</f>
        <v>4040351.3399999994</v>
      </c>
      <c r="E32" s="186">
        <f>'[3]2260 LTDebt Discount'!G20</f>
        <v>4014147.169999999</v>
      </c>
      <c r="F32" s="186">
        <f>'[3]2260 LTDebt Discount'!H20</f>
        <v>4925623.6199999982</v>
      </c>
      <c r="G32" s="186">
        <f>'[3]2260 LTDebt Discount'!I20</f>
        <v>4897100.0099999988</v>
      </c>
      <c r="H32" s="186">
        <f>'[3]2260 LTDebt Discount'!J20</f>
        <v>4868576.3999999985</v>
      </c>
      <c r="I32" s="186">
        <f>'[3]2260 LTDebt Discount'!K20</f>
        <v>4840052.7899999991</v>
      </c>
      <c r="J32" s="186">
        <f>'[3]2260 LTDebt Discount'!L20</f>
        <v>4811529.1799999988</v>
      </c>
      <c r="K32" s="186">
        <f>'[3]2260 LTDebt Discount'!M20</f>
        <v>4783005.5699999984</v>
      </c>
      <c r="L32" s="186">
        <f>'[3]2260 LTDebt Discount'!N20</f>
        <v>4754481.959999999</v>
      </c>
      <c r="M32" s="186">
        <f>'[3]2260 LTDebt Discount'!O20</f>
        <v>4725958.3499999987</v>
      </c>
      <c r="N32" s="186">
        <f>'[3]2260 LTDebt Discount'!P20</f>
        <v>4697434.7399999984</v>
      </c>
      <c r="O32" s="186">
        <f>'[3]2260 LTDebt Discount'!Q20</f>
        <v>4668911.129999999</v>
      </c>
      <c r="P32" s="186">
        <f>'[3]2260 LTDebt Discount'!R20</f>
        <v>4640387.5199999986</v>
      </c>
      <c r="Q32" s="232"/>
      <c r="R32" s="179"/>
      <c r="S32" s="179"/>
      <c r="T32" s="186">
        <f>AVERAGE(D32:P32)</f>
        <v>4666735.3676923066</v>
      </c>
      <c r="U32" s="232"/>
      <c r="V32" s="179"/>
      <c r="W32" s="179"/>
      <c r="X32" s="298">
        <f>+X27+SUM(X29:X31)</f>
        <v>546316.1170000002</v>
      </c>
      <c r="Y32" s="298">
        <f>+Y27+SUM(Y29:Y31)</f>
        <v>4135290.8400000017</v>
      </c>
      <c r="Z32" s="298">
        <f>+Z27+SUM(Z29:Z31)</f>
        <v>39148128.93</v>
      </c>
      <c r="AB32" s="299">
        <f>AB27</f>
        <v>45526.343083333319</v>
      </c>
      <c r="AC32" s="297">
        <f>-'[3]1810 Unamort Debt exp'!AT21</f>
        <v>102925.47000000015</v>
      </c>
      <c r="AD32" s="297">
        <f>-'[3]2260 LTDebt Discount'!BK20</f>
        <v>28523.61</v>
      </c>
      <c r="AE32" s="280">
        <f>-'[3]1890 Unamort Loss on Reacq Debt'!N17</f>
        <v>213158.49000000002</v>
      </c>
      <c r="AF32" s="297">
        <f>AF27</f>
        <v>17975441.329999998</v>
      </c>
      <c r="AG32" s="297">
        <f>AG27</f>
        <v>16532300.080000002</v>
      </c>
      <c r="AH32" s="297">
        <f>+AH27</f>
        <v>4640387.5199999986</v>
      </c>
      <c r="AI32" s="280">
        <f>+AI27</f>
        <v>112228027.34286097</v>
      </c>
    </row>
    <row r="33" spans="1:36" ht="17.25" thickTop="1">
      <c r="A33" s="182">
        <v>24</v>
      </c>
      <c r="B33" s="179" t="s">
        <v>277</v>
      </c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R33" s="186">
        <f>+X32+Y32</f>
        <v>4681606.9570000023</v>
      </c>
      <c r="S33" s="287"/>
      <c r="V33" s="186">
        <f>+X32+Y32</f>
        <v>4681606.9570000023</v>
      </c>
      <c r="W33" s="186"/>
      <c r="X33" s="235"/>
      <c r="Y33" s="186"/>
      <c r="Z33" s="206"/>
      <c r="AB33" s="300" t="s">
        <v>278</v>
      </c>
      <c r="AC33" s="301" t="s">
        <v>278</v>
      </c>
      <c r="AD33" s="301" t="s">
        <v>278</v>
      </c>
      <c r="AE33" s="302" t="s">
        <v>278</v>
      </c>
      <c r="AF33" s="301" t="s">
        <v>278</v>
      </c>
      <c r="AG33" s="301" t="s">
        <v>278</v>
      </c>
      <c r="AH33" s="301" t="s">
        <v>278</v>
      </c>
      <c r="AI33" s="281" t="s">
        <v>278</v>
      </c>
    </row>
    <row r="34" spans="1:36" ht="15" thickBot="1">
      <c r="A34" s="182">
        <v>25</v>
      </c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298">
        <f>P31-P32</f>
        <v>2455359612.48</v>
      </c>
      <c r="R34" s="298">
        <f>+R31+R33</f>
        <v>144873606.95700002</v>
      </c>
      <c r="S34" s="303"/>
      <c r="T34" s="298">
        <f>+T31-T32</f>
        <v>2455333264.6323075</v>
      </c>
      <c r="V34" s="298">
        <f>+V31+V33</f>
        <v>145508222.34161538</v>
      </c>
      <c r="W34" s="186"/>
      <c r="X34" s="304" t="s">
        <v>279</v>
      </c>
      <c r="Y34" s="304" t="s">
        <v>279</v>
      </c>
      <c r="Z34" s="304" t="s">
        <v>279</v>
      </c>
      <c r="AB34" s="286">
        <f>185071.4-139545.06</f>
        <v>45526.34</v>
      </c>
      <c r="AC34" s="203">
        <f>AC32+AD32</f>
        <v>131449.08000000013</v>
      </c>
      <c r="AD34" s="203"/>
      <c r="AE34" s="277">
        <f>-'[3]1890 Unamort Loss on Reacq Debt'!N17</f>
        <v>213158.49000000002</v>
      </c>
      <c r="AF34" s="203">
        <f>'[3]1810 Unamort Debt exp'!AU21</f>
        <v>17975441.329999998</v>
      </c>
      <c r="AG34" s="203">
        <f>'[3]1890 Unamort Loss on Reacq Debt'!N37</f>
        <v>16532300.079999998</v>
      </c>
      <c r="AH34" s="203">
        <f>'[3]2260 LTDebt Discount'!R20</f>
        <v>4640387.5199999986</v>
      </c>
      <c r="AI34" s="277">
        <f>AH48</f>
        <v>112228027.34286097</v>
      </c>
    </row>
    <row r="35" spans="1:36" ht="16.5" thickTop="1" thickBot="1">
      <c r="A35" s="182">
        <v>26</v>
      </c>
      <c r="B35" s="192" t="s">
        <v>280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O35" s="195"/>
      <c r="P35" s="195"/>
      <c r="Q35" s="305">
        <f>+R34/P34</f>
        <v>5.900300966939525E-2</v>
      </c>
      <c r="R35" s="306" t="s">
        <v>281</v>
      </c>
      <c r="U35" s="305">
        <f>+V34/T34</f>
        <v>5.9262106874687581E-2</v>
      </c>
      <c r="V35" s="306" t="s">
        <v>282</v>
      </c>
      <c r="W35" s="306"/>
      <c r="X35" s="307">
        <f>AB32*12</f>
        <v>546316.11699999985</v>
      </c>
      <c r="Y35" s="307">
        <f>SUM(AC32:AE32)*12</f>
        <v>4135290.8400000022</v>
      </c>
      <c r="Z35" s="219">
        <f>SUM(AF34:AH34)</f>
        <v>39148128.929999992</v>
      </c>
      <c r="AA35" s="308" t="s">
        <v>283</v>
      </c>
      <c r="AB35" s="309">
        <f>+AB32-AB34</f>
        <v>3.0833333221380599E-3</v>
      </c>
      <c r="AC35" s="310">
        <f>SUM(AC27+AD27)-SUM(AC32+AD32)</f>
        <v>0</v>
      </c>
      <c r="AD35" s="311"/>
      <c r="AE35" s="312">
        <f>+AE32-AE34</f>
        <v>0</v>
      </c>
      <c r="AF35" s="311">
        <f>+AF32-AF34</f>
        <v>0</v>
      </c>
      <c r="AG35" s="311">
        <f>+AG32-AG34</f>
        <v>0</v>
      </c>
      <c r="AH35" s="311">
        <f>+AH32-AH34</f>
        <v>0</v>
      </c>
      <c r="AI35" s="282">
        <f>+AI32-AI34</f>
        <v>0</v>
      </c>
    </row>
    <row r="36" spans="1:36" ht="16.5" thickTop="1" thickBot="1">
      <c r="A36" s="182">
        <v>27</v>
      </c>
      <c r="B36" s="192" t="s">
        <v>284</v>
      </c>
      <c r="O36" s="195"/>
      <c r="P36" s="207"/>
      <c r="Q36" s="305">
        <f>(R27+X27+Y27)/(P27-P32)</f>
        <v>5.900300966939525E-2</v>
      </c>
      <c r="R36" s="306" t="s">
        <v>281</v>
      </c>
      <c r="U36" s="305">
        <f>(V27+X27+Y27)/(T27-T32)</f>
        <v>5.9262106874687595E-2</v>
      </c>
      <c r="V36" s="306" t="s">
        <v>282</v>
      </c>
      <c r="W36" s="306"/>
      <c r="X36" s="219">
        <f>X32-X35</f>
        <v>0</v>
      </c>
      <c r="Y36" s="268"/>
      <c r="Z36" s="219"/>
      <c r="AB36" s="203"/>
      <c r="AC36" s="313"/>
      <c r="AD36" s="208"/>
      <c r="AE36" s="313"/>
      <c r="AF36" s="208"/>
      <c r="AG36" s="202"/>
      <c r="AH36" s="202"/>
      <c r="AI36" s="258"/>
    </row>
    <row r="37" spans="1:36" ht="15.75" thickTop="1">
      <c r="B37" s="213" t="s">
        <v>285</v>
      </c>
      <c r="J37" s="206"/>
      <c r="K37" s="206"/>
      <c r="L37" s="206"/>
      <c r="M37" s="206"/>
      <c r="O37" s="214" t="s">
        <v>286</v>
      </c>
      <c r="P37" s="186">
        <f>'[3]Consolidated Balance Detail'!D23</f>
        <v>2455359612.48</v>
      </c>
      <c r="V37" s="206"/>
      <c r="W37" s="206"/>
      <c r="X37" s="220"/>
      <c r="Y37" s="268"/>
      <c r="Z37" s="269"/>
      <c r="AA37" s="218"/>
      <c r="AB37" s="314" t="s">
        <v>287</v>
      </c>
      <c r="AC37" s="310">
        <f>AC35</f>
        <v>0</v>
      </c>
      <c r="AD37" s="270"/>
      <c r="AF37" s="259" t="s">
        <v>288</v>
      </c>
      <c r="AI37" s="260"/>
    </row>
    <row r="38" spans="1:36" ht="15">
      <c r="O38" s="214" t="s">
        <v>283</v>
      </c>
      <c r="P38" s="234">
        <f>+P34-P37</f>
        <v>0</v>
      </c>
      <c r="R38" s="207"/>
      <c r="V38" s="207"/>
      <c r="W38" s="207"/>
      <c r="Z38" s="269"/>
      <c r="AA38" s="218"/>
      <c r="AB38" s="202"/>
      <c r="AC38" s="270"/>
      <c r="AD38" s="271"/>
      <c r="AG38" s="259" t="s">
        <v>289</v>
      </c>
      <c r="AH38" s="259" t="s">
        <v>289</v>
      </c>
      <c r="AI38" s="260" t="s">
        <v>290</v>
      </c>
    </row>
    <row r="39" spans="1:36" ht="15">
      <c r="D39" s="198"/>
      <c r="P39" s="198"/>
      <c r="Z39" s="269"/>
      <c r="AA39" s="218"/>
      <c r="AB39" s="202"/>
      <c r="AC39" s="219"/>
      <c r="AD39" s="208"/>
      <c r="AF39" s="261" t="s">
        <v>291</v>
      </c>
      <c r="AG39" s="261" t="s">
        <v>292</v>
      </c>
      <c r="AH39" s="261" t="s">
        <v>293</v>
      </c>
      <c r="AI39" s="272" t="s">
        <v>287</v>
      </c>
    </row>
    <row r="40" spans="1:36" ht="15">
      <c r="A40" s="192" t="s">
        <v>294</v>
      </c>
      <c r="K40" s="195"/>
      <c r="L40" s="195"/>
      <c r="M40" s="195"/>
      <c r="N40" s="195"/>
      <c r="O40" s="195"/>
      <c r="P40" s="195"/>
      <c r="W40" s="215"/>
      <c r="Z40" s="269"/>
      <c r="AA40" s="218"/>
      <c r="AC40" s="219"/>
      <c r="AE40" s="192">
        <v>20102</v>
      </c>
      <c r="AF40" s="178">
        <v>-85768.72</v>
      </c>
      <c r="AG40" s="198">
        <f>'[3]20102'!F155</f>
        <v>49300.103888866361</v>
      </c>
      <c r="AH40" s="198">
        <f>SUM(AI18:AI19)</f>
        <v>-135068.77777777921</v>
      </c>
      <c r="AI40" s="239">
        <f>AF40-AG40-AH40</f>
        <v>-4.6111087140161544E-2</v>
      </c>
      <c r="AJ40" s="263" t="s">
        <v>180</v>
      </c>
    </row>
    <row r="41" spans="1:36">
      <c r="O41" s="206"/>
      <c r="P41" s="207"/>
      <c r="Z41" s="206"/>
      <c r="AC41" s="219"/>
      <c r="AE41" s="192">
        <v>20103</v>
      </c>
      <c r="AF41" s="178">
        <v>-527821.57999999996</v>
      </c>
      <c r="AG41" s="198">
        <f>'[3]20103'!F124</f>
        <v>303393.57331250422</v>
      </c>
      <c r="AH41" s="198">
        <f>AI20</f>
        <v>-831215.26250000345</v>
      </c>
      <c r="AI41" s="273">
        <f>AF41-AG41-AH41</f>
        <v>0.10918749927077442</v>
      </c>
      <c r="AJ41" s="263" t="s">
        <v>180</v>
      </c>
    </row>
    <row r="42" spans="1:36">
      <c r="K42" s="195"/>
      <c r="L42" s="195"/>
      <c r="M42" s="195"/>
      <c r="N42" s="195"/>
      <c r="O42" s="195"/>
      <c r="AC42" s="209"/>
      <c r="AE42" s="192">
        <v>20104</v>
      </c>
      <c r="AF42" s="178">
        <v>-176876.29</v>
      </c>
      <c r="AG42" s="198">
        <f>'[3]20104'!F102</f>
        <v>101669.02914666715</v>
      </c>
      <c r="AH42" s="198">
        <f>AI22</f>
        <v>-278545.28533333424</v>
      </c>
      <c r="AI42" s="273">
        <f>AF42-AG42-AH42</f>
        <v>-3.3813332905992866E-2</v>
      </c>
      <c r="AJ42" s="263" t="s">
        <v>180</v>
      </c>
    </row>
    <row r="43" spans="1:36">
      <c r="Y43" s="216"/>
      <c r="AE43" s="192">
        <v>20105</v>
      </c>
      <c r="AF43" s="178">
        <v>-10943917.18</v>
      </c>
      <c r="AG43" s="210">
        <f>'[3]20105'!F76</f>
        <v>6290598.0997083122</v>
      </c>
      <c r="AH43" s="210">
        <f>AI21</f>
        <v>-17234515.341666684</v>
      </c>
      <c r="AI43" s="274">
        <f>AF43-AG43-AH43</f>
        <v>6.1958372592926025E-2</v>
      </c>
      <c r="AJ43" s="263" t="s">
        <v>180</v>
      </c>
    </row>
    <row r="44" spans="1:36">
      <c r="Y44" s="216"/>
      <c r="AE44" s="192">
        <v>20107</v>
      </c>
      <c r="AF44" s="178">
        <v>38664191.530000001</v>
      </c>
      <c r="AG44" s="210">
        <f>'[3]20107'!F55</f>
        <v>-22224299.120000042</v>
      </c>
      <c r="AH44" s="210">
        <f>AI23</f>
        <v>60888490.645694338</v>
      </c>
      <c r="AI44" s="274">
        <f>AF44-AG44-AH44</f>
        <v>4.3057054281234741E-3</v>
      </c>
      <c r="AJ44" s="263" t="s">
        <v>180</v>
      </c>
    </row>
    <row r="45" spans="1:36">
      <c r="Y45" s="216"/>
      <c r="AE45" s="192">
        <v>20108</v>
      </c>
      <c r="AF45" s="178">
        <v>-8250629.9500000002</v>
      </c>
      <c r="AG45" s="210">
        <f>'[3]20108'!F35</f>
        <v>4742488.0902777771</v>
      </c>
      <c r="AH45" s="210">
        <f>AI24</f>
        <v>-12993118.05555556</v>
      </c>
      <c r="AI45" s="274">
        <f t="shared" ref="AI45:AI46" si="11">AF45-AG45-AH45</f>
        <v>1.5277782455086708E-2</v>
      </c>
      <c r="AJ45" s="263" t="s">
        <v>180</v>
      </c>
    </row>
    <row r="46" spans="1:36">
      <c r="Y46" s="216"/>
      <c r="AE46" s="192">
        <v>20109</v>
      </c>
      <c r="AF46" s="178">
        <v>8548004.5</v>
      </c>
      <c r="AG46" s="210">
        <f>'[3]June 2017'!B33</f>
        <v>-4913419.9096500007</v>
      </c>
      <c r="AH46" s="210">
        <f>AI25</f>
        <v>13461424.41</v>
      </c>
      <c r="AI46" s="274">
        <f t="shared" si="11"/>
        <v>-3.4999847412109375E-4</v>
      </c>
    </row>
    <row r="47" spans="1:36">
      <c r="Y47" s="216"/>
      <c r="AE47" s="192">
        <v>20111</v>
      </c>
      <c r="AF47" s="178">
        <v>44037615.130000003</v>
      </c>
      <c r="AG47" s="283">
        <f>'[3]March 2019'!B36</f>
        <v>-25312959.878649998</v>
      </c>
      <c r="AH47" s="283">
        <f>AI26</f>
        <v>69350575.00999999</v>
      </c>
      <c r="AI47" s="275">
        <f>AF47-AG47-AH47</f>
        <v>-1.3499855995178223E-3</v>
      </c>
    </row>
    <row r="48" spans="1:36" ht="15" thickBot="1">
      <c r="Y48" s="212"/>
      <c r="AF48" s="284">
        <f>SUM(AF40:AF47)</f>
        <v>71264797.439999998</v>
      </c>
      <c r="AG48" s="284">
        <f>SUM(AG40:AG47)</f>
        <v>-40963230.011965916</v>
      </c>
      <c r="AH48" s="284">
        <f>SUM(AH40:AH47)</f>
        <v>112228027.34286097</v>
      </c>
      <c r="AI48" s="276">
        <f>SUM(AI40:AI47)</f>
        <v>0.10910495562711731</v>
      </c>
    </row>
    <row r="49" spans="25:32" ht="15" thickTop="1">
      <c r="Y49" s="198"/>
    </row>
    <row r="50" spans="25:32">
      <c r="Y50" s="217"/>
      <c r="AF50" s="198"/>
    </row>
    <row r="51" spans="25:32">
      <c r="AF51" s="198"/>
    </row>
    <row r="52" spans="25:32">
      <c r="AA52" s="212"/>
    </row>
    <row r="53" spans="25:32">
      <c r="AA53" s="212"/>
    </row>
    <row r="54" spans="25:32">
      <c r="AA54" s="198"/>
    </row>
  </sheetData>
  <printOptions horizontalCentered="1"/>
  <pageMargins left="0" right="0" top="1" bottom="0" header="0" footer="0"/>
  <pageSetup scale="58" fitToWidth="0" orientation="landscape" r:id="rId1"/>
  <headerFooter alignWithMargins="0"/>
  <colBreaks count="3" manualBreakCount="3">
    <brk id="13" max="43" man="1"/>
    <brk id="26" max="43" man="1"/>
    <brk id="35" max="5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LTD Budget 2012</vt:lpstr>
      <vt:lpstr>LTD rate</vt:lpstr>
      <vt:lpstr>Sheet1</vt:lpstr>
      <vt:lpstr>CapCostTable</vt:lpstr>
      <vt:lpstr>'LTD Budget 2012'!Print_Area</vt:lpstr>
      <vt:lpstr>'LTD rate'!Print_Area</vt:lpstr>
      <vt:lpstr>'LTD rate'!Print_Titles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L. Stroud</dc:creator>
  <cp:lastModifiedBy>Eric  Wilen</cp:lastModifiedBy>
  <cp:lastPrinted>2015-12-02T21:54:12Z</cp:lastPrinted>
  <dcterms:created xsi:type="dcterms:W3CDTF">2015-10-27T20:47:22Z</dcterms:created>
  <dcterms:modified xsi:type="dcterms:W3CDTF">2015-12-02T21:54:22Z</dcterms:modified>
</cp:coreProperties>
</file>