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eer Capital Stucture" sheetId="1" r:id="rId1"/>
  </sheets>
  <definedNames>
    <definedName name="_xlnm.Print_Area" localSheetId="0">'Peer Capital Stucture'!$A$39:$P$74</definedName>
  </definedNames>
  <calcPr calcId="145621"/>
</workbook>
</file>

<file path=xl/calcChain.xml><?xml version="1.0" encoding="utf-8"?>
<calcChain xmlns="http://schemas.openxmlformats.org/spreadsheetml/2006/main">
  <c r="N69" i="1" l="1"/>
  <c r="N66" i="1"/>
  <c r="M66" i="1"/>
  <c r="L66" i="1"/>
  <c r="K66" i="1"/>
  <c r="J66" i="1"/>
  <c r="I66" i="1"/>
  <c r="H66" i="1"/>
  <c r="G66" i="1"/>
  <c r="F66" i="1"/>
  <c r="E66" i="1"/>
  <c r="D66" i="1"/>
  <c r="C66" i="1"/>
  <c r="P66" i="1" s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N63" i="1"/>
  <c r="M63" i="1"/>
  <c r="L63" i="1"/>
  <c r="K63" i="1"/>
  <c r="J63" i="1"/>
  <c r="I63" i="1"/>
  <c r="H63" i="1"/>
  <c r="G63" i="1"/>
  <c r="F63" i="1"/>
  <c r="F71" i="1" s="1"/>
  <c r="E63" i="1"/>
  <c r="D63" i="1"/>
  <c r="C63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N71" i="1" s="1"/>
  <c r="M61" i="1"/>
  <c r="L61" i="1"/>
  <c r="K61" i="1"/>
  <c r="J61" i="1"/>
  <c r="I61" i="1"/>
  <c r="H61" i="1"/>
  <c r="G61" i="1"/>
  <c r="F61" i="1"/>
  <c r="E61" i="1"/>
  <c r="D61" i="1"/>
  <c r="C61" i="1"/>
  <c r="P61" i="1" s="1"/>
  <c r="N60" i="1"/>
  <c r="M60" i="1"/>
  <c r="L60" i="1"/>
  <c r="L68" i="1" s="1"/>
  <c r="K60" i="1"/>
  <c r="J60" i="1"/>
  <c r="I60" i="1"/>
  <c r="H60" i="1"/>
  <c r="G60" i="1"/>
  <c r="F60" i="1"/>
  <c r="E60" i="1"/>
  <c r="D60" i="1"/>
  <c r="P60" i="1" s="1"/>
  <c r="C60" i="1"/>
  <c r="M59" i="1"/>
  <c r="L59" i="1"/>
  <c r="K59" i="1"/>
  <c r="J59" i="1"/>
  <c r="I59" i="1"/>
  <c r="H59" i="1"/>
  <c r="G59" i="1"/>
  <c r="F59" i="1"/>
  <c r="E59" i="1"/>
  <c r="E70" i="1" s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P58" i="1" s="1"/>
  <c r="N49" i="1"/>
  <c r="M49" i="1"/>
  <c r="L49" i="1"/>
  <c r="K49" i="1"/>
  <c r="J49" i="1"/>
  <c r="I49" i="1"/>
  <c r="H49" i="1"/>
  <c r="G49" i="1"/>
  <c r="F49" i="1"/>
  <c r="E49" i="1"/>
  <c r="D49" i="1"/>
  <c r="C49" i="1"/>
  <c r="N47" i="1"/>
  <c r="M47" i="1"/>
  <c r="L47" i="1"/>
  <c r="K47" i="1"/>
  <c r="J47" i="1"/>
  <c r="I47" i="1"/>
  <c r="H47" i="1"/>
  <c r="G47" i="1"/>
  <c r="F47" i="1"/>
  <c r="E47" i="1"/>
  <c r="D47" i="1"/>
  <c r="P47" i="1" s="1"/>
  <c r="C47" i="1"/>
  <c r="O47" i="1" s="1"/>
  <c r="N46" i="1"/>
  <c r="M46" i="1"/>
  <c r="M52" i="1" s="1"/>
  <c r="L46" i="1"/>
  <c r="K46" i="1"/>
  <c r="J46" i="1"/>
  <c r="I46" i="1"/>
  <c r="I54" i="1" s="1"/>
  <c r="H46" i="1"/>
  <c r="G46" i="1"/>
  <c r="F46" i="1"/>
  <c r="E46" i="1"/>
  <c r="E52" i="1" s="1"/>
  <c r="D46" i="1"/>
  <c r="C46" i="1"/>
  <c r="N45" i="1"/>
  <c r="M45" i="1"/>
  <c r="L45" i="1"/>
  <c r="K45" i="1"/>
  <c r="K51" i="1" s="1"/>
  <c r="J45" i="1"/>
  <c r="I45" i="1"/>
  <c r="H45" i="1"/>
  <c r="G45" i="1"/>
  <c r="G53" i="1" s="1"/>
  <c r="F45" i="1"/>
  <c r="E45" i="1"/>
  <c r="D45" i="1"/>
  <c r="C45" i="1"/>
  <c r="P45" i="1" s="1"/>
  <c r="N44" i="1"/>
  <c r="N54" i="1" s="1"/>
  <c r="M44" i="1"/>
  <c r="L44" i="1"/>
  <c r="K44" i="1"/>
  <c r="J44" i="1"/>
  <c r="J52" i="1" s="1"/>
  <c r="I44" i="1"/>
  <c r="H44" i="1"/>
  <c r="G44" i="1"/>
  <c r="F44" i="1"/>
  <c r="F54" i="1" s="1"/>
  <c r="E44" i="1"/>
  <c r="D44" i="1"/>
  <c r="C44" i="1"/>
  <c r="N43" i="1"/>
  <c r="M43" i="1"/>
  <c r="L43" i="1"/>
  <c r="L53" i="1" s="1"/>
  <c r="K43" i="1"/>
  <c r="J43" i="1"/>
  <c r="I43" i="1"/>
  <c r="H43" i="1"/>
  <c r="H51" i="1" s="1"/>
  <c r="G43" i="1"/>
  <c r="F43" i="1"/>
  <c r="E43" i="1"/>
  <c r="D43" i="1"/>
  <c r="D53" i="1" s="1"/>
  <c r="C43" i="1"/>
  <c r="O43" i="1" s="1"/>
  <c r="M42" i="1"/>
  <c r="L42" i="1"/>
  <c r="L51" i="1" s="1"/>
  <c r="K42" i="1"/>
  <c r="J42" i="1"/>
  <c r="I42" i="1"/>
  <c r="H42" i="1"/>
  <c r="H53" i="1" s="1"/>
  <c r="G42" i="1"/>
  <c r="F42" i="1"/>
  <c r="E42" i="1"/>
  <c r="D42" i="1"/>
  <c r="O42" i="1" s="1"/>
  <c r="C42" i="1"/>
  <c r="P42" i="1" s="1"/>
  <c r="N41" i="1"/>
  <c r="M41" i="1"/>
  <c r="L41" i="1"/>
  <c r="L54" i="1" s="1"/>
  <c r="K41" i="1"/>
  <c r="J41" i="1"/>
  <c r="I41" i="1"/>
  <c r="H41" i="1"/>
  <c r="H54" i="1" s="1"/>
  <c r="G41" i="1"/>
  <c r="F41" i="1"/>
  <c r="E41" i="1"/>
  <c r="D41" i="1"/>
  <c r="D54" i="1" s="1"/>
  <c r="C41" i="1"/>
  <c r="P43" i="1" l="1"/>
  <c r="O61" i="1"/>
  <c r="P44" i="1"/>
  <c r="O45" i="1"/>
  <c r="C51" i="1"/>
  <c r="G70" i="1"/>
  <c r="G68" i="1"/>
  <c r="G71" i="1"/>
  <c r="G69" i="1"/>
  <c r="K70" i="1"/>
  <c r="K68" i="1"/>
  <c r="K71" i="1"/>
  <c r="K69" i="1"/>
  <c r="O58" i="1"/>
  <c r="I70" i="1"/>
  <c r="I68" i="1"/>
  <c r="M70" i="1"/>
  <c r="M68" i="1"/>
  <c r="F53" i="1"/>
  <c r="F51" i="1"/>
  <c r="J53" i="1"/>
  <c r="J51" i="1"/>
  <c r="N53" i="1"/>
  <c r="N51" i="1"/>
  <c r="E53" i="1"/>
  <c r="E51" i="1"/>
  <c r="I53" i="1"/>
  <c r="I51" i="1"/>
  <c r="M53" i="1"/>
  <c r="M51" i="1"/>
  <c r="D51" i="1"/>
  <c r="F52" i="1"/>
  <c r="N52" i="1"/>
  <c r="J54" i="1"/>
  <c r="D71" i="1"/>
  <c r="D69" i="1"/>
  <c r="H71" i="1"/>
  <c r="H69" i="1"/>
  <c r="L71" i="1"/>
  <c r="L69" i="1"/>
  <c r="F70" i="1"/>
  <c r="F68" i="1"/>
  <c r="J70" i="1"/>
  <c r="J68" i="1"/>
  <c r="O59" i="1"/>
  <c r="N70" i="1"/>
  <c r="P63" i="1"/>
  <c r="O63" i="1"/>
  <c r="E68" i="1"/>
  <c r="F69" i="1"/>
  <c r="H70" i="1"/>
  <c r="J71" i="1"/>
  <c r="O66" i="1"/>
  <c r="P49" i="1"/>
  <c r="C70" i="1"/>
  <c r="C68" i="1"/>
  <c r="C71" i="1"/>
  <c r="C69" i="1"/>
  <c r="D68" i="1"/>
  <c r="D70" i="1"/>
  <c r="C54" i="1"/>
  <c r="C52" i="1"/>
  <c r="P41" i="1"/>
  <c r="G54" i="1"/>
  <c r="G52" i="1"/>
  <c r="K54" i="1"/>
  <c r="K52" i="1"/>
  <c r="O41" i="1"/>
  <c r="P46" i="1"/>
  <c r="G51" i="1"/>
  <c r="I52" i="1"/>
  <c r="C53" i="1"/>
  <c r="K53" i="1"/>
  <c r="E54" i="1"/>
  <c r="M54" i="1"/>
  <c r="E71" i="1"/>
  <c r="I71" i="1"/>
  <c r="M71" i="1"/>
  <c r="P59" i="1"/>
  <c r="O60" i="1"/>
  <c r="O64" i="1"/>
  <c r="H68" i="1"/>
  <c r="J69" i="1"/>
  <c r="L70" i="1"/>
  <c r="O44" i="1"/>
  <c r="O46" i="1"/>
  <c r="O49" i="1"/>
  <c r="N68" i="1"/>
  <c r="D52" i="1"/>
  <c r="H52" i="1"/>
  <c r="L52" i="1"/>
  <c r="E69" i="1"/>
  <c r="I69" i="1"/>
  <c r="M69" i="1"/>
  <c r="P52" i="1" l="1"/>
  <c r="O52" i="1"/>
  <c r="P69" i="1"/>
  <c r="O69" i="1"/>
  <c r="O53" i="1"/>
  <c r="P53" i="1"/>
  <c r="O68" i="1"/>
  <c r="P68" i="1"/>
  <c r="O70" i="1"/>
  <c r="P70" i="1"/>
  <c r="P54" i="1"/>
  <c r="O54" i="1"/>
  <c r="P71" i="1"/>
  <c r="O71" i="1"/>
  <c r="O51" i="1"/>
  <c r="P51" i="1"/>
</calcChain>
</file>

<file path=xl/sharedStrings.xml><?xml version="1.0" encoding="utf-8"?>
<sst xmlns="http://schemas.openxmlformats.org/spreadsheetml/2006/main" count="170" uniqueCount="42">
  <si>
    <t>Total Book Capitalization</t>
  </si>
  <si>
    <t>Company Name</t>
  </si>
  <si>
    <t>Ticker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</si>
  <si>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</si>
  <si>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</si>
  <si>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</si>
  <si>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</si>
  <si>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</si>
  <si>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</si>
  <si>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</si>
  <si>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</si>
  <si>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</si>
  <si>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</si>
  <si>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</si>
  <si>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</si>
  <si>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WGL Holdings Inc.</t>
  </si>
  <si>
    <t>WGL</t>
  </si>
  <si>
    <t>South Jersey Industries Inc.</t>
  </si>
  <si>
    <t>SJI</t>
  </si>
  <si>
    <t>-</t>
  </si>
  <si>
    <t>Piedmont Natural Gas Co.</t>
  </si>
  <si>
    <t>PNY</t>
  </si>
  <si>
    <t>Northwest Natural Gas Co.</t>
  </si>
  <si>
    <t>NWN</t>
  </si>
  <si>
    <t>New Jersey Resources Corp.</t>
  </si>
  <si>
    <t>NJR</t>
  </si>
  <si>
    <t>Laclede Group Inc.</t>
  </si>
  <si>
    <t>LG</t>
  </si>
  <si>
    <t>UGI Utilities Inc.</t>
  </si>
  <si>
    <t>Atmos Energy Corp.</t>
  </si>
  <si>
    <t>ATO</t>
  </si>
  <si>
    <t>Total Debt</t>
  </si>
  <si>
    <t>Total Equity</t>
  </si>
  <si>
    <t>Quarterly Capital Structure Analysis</t>
  </si>
  <si>
    <t>Equity Ratio</t>
  </si>
  <si>
    <t>Mean</t>
  </si>
  <si>
    <t>Median</t>
  </si>
  <si>
    <t>N/A</t>
  </si>
  <si>
    <t>Low</t>
  </si>
  <si>
    <t>High</t>
  </si>
  <si>
    <t>Debt Ratio</t>
  </si>
  <si>
    <t>Source: SNL Financial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</si>
</sst>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;\(###,###,##0\)"/>
    <numFmt numFmtId="165" formatCode="0.0%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2" borderId="0" applyNumberFormat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9" fillId="3" borderId="8" applyNumberFormat="0" applyAlignment="0" applyProtection="0"/>
    <xf numFmtId="0" fontId="9" fillId="4" borderId="9" applyNumberFormat="0" applyAlignment="0" applyProtection="0"/>
    <xf numFmtId="0" fontId="1" fillId="5" borderId="10" applyNumberFormat="0" applyFont="0" applyAlignment="0" applyProtection="0"/>
    <xf numFmtId="0" fontId="1" fillId="6" borderId="11" applyNumberFormat="0" applyFont="0" applyAlignment="0" applyProtection="0"/>
    <xf numFmtId="0" fontId="1" fillId="7" borderId="12" applyNumberFormat="0" applyFont="0" applyAlignment="0" applyProtection="0"/>
    <xf numFmtId="0" fontId="1" fillId="8" borderId="13" applyNumberFormat="0" applyFont="0" applyAlignment="0" applyProtection="0"/>
    <xf numFmtId="0" fontId="1" fillId="9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10" borderId="0" applyNumberFormat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right" vertical="top"/>
    </xf>
    <xf numFmtId="0" fontId="0" fillId="0" borderId="0" xfId="0" applyNumberFormat="1" applyFill="1" applyAlignment="1">
      <alignment horizontal="right" vertical="top"/>
    </xf>
    <xf numFmtId="0" fontId="4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horizontal="centerContinuous" vertical="top"/>
    </xf>
    <xf numFmtId="164" fontId="4" fillId="0" borderId="0" xfId="0" applyNumberFormat="1" applyFont="1" applyFill="1" applyAlignment="1">
      <alignment horizontal="centerContinuous" vertical="top"/>
    </xf>
    <xf numFmtId="0" fontId="4" fillId="0" borderId="0" xfId="0" applyFont="1" applyFill="1"/>
    <xf numFmtId="0" fontId="0" fillId="0" borderId="2" xfId="0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 vertical="center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top"/>
    </xf>
    <xf numFmtId="165" fontId="0" fillId="0" borderId="0" xfId="1" applyNumberFormat="1" applyFont="1" applyFill="1" applyBorder="1" applyAlignment="1">
      <alignment horizontal="right" vertical="top"/>
    </xf>
    <xf numFmtId="165" fontId="0" fillId="0" borderId="0" xfId="0" applyNumberFormat="1" applyFill="1"/>
    <xf numFmtId="165" fontId="1" fillId="0" borderId="0" xfId="1" applyNumberFormat="1" applyFont="1" applyFill="1" applyBorder="1" applyAlignment="1">
      <alignment horizontal="right" vertical="top"/>
    </xf>
    <xf numFmtId="165" fontId="0" fillId="0" borderId="0" xfId="1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/>
    <xf numFmtId="0" fontId="0" fillId="0" borderId="2" xfId="0" applyFill="1" applyBorder="1" applyAlignment="1">
      <alignment horizontal="center"/>
    </xf>
  </cellXfs>
  <cellStyles count="22">
    <cellStyle name="Normal" xfId="0" builtinId="0"/>
    <cellStyle name="Normal 2" xfId="2"/>
    <cellStyle name="Percent" xfId="1" builtinId="5"/>
    <cellStyle name="Style 21" xfId="3"/>
    <cellStyle name="Style 22" xfId="4"/>
    <cellStyle name="Style 23" xfId="5"/>
    <cellStyle name="Style 24" xfId="6"/>
    <cellStyle name="Style 25" xfId="7"/>
    <cellStyle name="Style 26" xfId="8"/>
    <cellStyle name="Style 27" xfId="9"/>
    <cellStyle name="Style 28" xfId="10"/>
    <cellStyle name="Style 29" xfId="11"/>
    <cellStyle name="Style 30" xfId="12"/>
    <cellStyle name="Style 31" xfId="13"/>
    <cellStyle name="Style 32" xfId="14"/>
    <cellStyle name="Style 33" xfId="15"/>
    <cellStyle name="Style 34" xfId="16"/>
    <cellStyle name="Style 35" xfId="17"/>
    <cellStyle name="Style 36" xfId="18"/>
    <cellStyle name="Style 37" xfId="19"/>
    <cellStyle name="Style 38" xfId="20"/>
    <cellStyle name="Style 3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87"/>
  <sheetViews>
    <sheetView tabSelected="1" workbookViewId="0">
      <selection activeCell="Q46" sqref="Q46"/>
    </sheetView>
  </sheetViews>
  <sheetFormatPr defaultRowHeight="12.75" customHeight="1" outlineLevelRow="1" x14ac:dyDescent="0.2"/>
  <cols>
    <col min="1" max="1" width="25.5703125" customWidth="1"/>
    <col min="2" max="2" width="7.7109375" customWidth="1"/>
    <col min="3" max="16" width="9.85546875" customWidth="1"/>
    <col min="17" max="17" width="25.7109375" bestFit="1" customWidth="1"/>
    <col min="18" max="39" width="17.5703125" customWidth="1"/>
  </cols>
  <sheetData>
    <row r="1" spans="1:18" ht="12.75" customHeight="1" collapsed="1" x14ac:dyDescent="0.2"/>
    <row r="2" spans="1:18" ht="22.5" hidden="1" customHeight="1" outlineLevel="1" x14ac:dyDescent="0.25">
      <c r="A2" s="1"/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</row>
    <row r="3" spans="1:18" hidden="1" outlineLevel="1" x14ac:dyDescent="0.2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"/>
      <c r="P3" s="1"/>
      <c r="Q3" s="1"/>
      <c r="R3" s="1"/>
    </row>
    <row r="4" spans="1:18" hidden="1" outlineLevel="1" x14ac:dyDescent="0.2">
      <c r="A4" s="6" t="s">
        <v>15</v>
      </c>
      <c r="B4" s="6" t="s">
        <v>16</v>
      </c>
      <c r="C4" s="7">
        <v>2176046</v>
      </c>
      <c r="D4" s="7">
        <v>2127385</v>
      </c>
      <c r="E4" s="7">
        <v>2266885</v>
      </c>
      <c r="F4" s="7">
        <v>2373557</v>
      </c>
      <c r="G4" s="7">
        <v>2286236</v>
      </c>
      <c r="H4" s="7">
        <v>2180963</v>
      </c>
      <c r="I4" s="7">
        <v>2427477</v>
      </c>
      <c r="J4" s="7">
        <v>2616434</v>
      </c>
      <c r="K4" s="7">
        <v>2502326</v>
      </c>
      <c r="L4" s="7">
        <v>2446040</v>
      </c>
      <c r="M4" s="7">
        <v>2572621</v>
      </c>
      <c r="N4" s="7">
        <v>2815732</v>
      </c>
      <c r="O4" s="1"/>
      <c r="P4" s="1"/>
      <c r="Q4" s="1"/>
      <c r="R4" s="1"/>
    </row>
    <row r="5" spans="1:18" hidden="1" outlineLevel="1" x14ac:dyDescent="0.2">
      <c r="A5" s="6" t="s">
        <v>17</v>
      </c>
      <c r="B5" s="6" t="s">
        <v>18</v>
      </c>
      <c r="C5" s="7">
        <v>1652591</v>
      </c>
      <c r="D5" s="7">
        <v>1692693</v>
      </c>
      <c r="E5" s="7">
        <v>1736377</v>
      </c>
      <c r="F5" s="7">
        <v>1882300</v>
      </c>
      <c r="G5" s="7">
        <v>1920742</v>
      </c>
      <c r="H5" s="7">
        <v>1968994</v>
      </c>
      <c r="I5" s="7">
        <v>2022774</v>
      </c>
      <c r="J5" s="7">
        <v>2187532</v>
      </c>
      <c r="K5" s="7">
        <v>2253285</v>
      </c>
      <c r="L5" s="7">
        <v>2281377</v>
      </c>
      <c r="M5" s="7">
        <v>2313528</v>
      </c>
      <c r="N5" s="8" t="s">
        <v>19</v>
      </c>
      <c r="O5" s="1"/>
      <c r="P5" s="1"/>
      <c r="Q5" s="1"/>
      <c r="R5" s="1"/>
    </row>
    <row r="6" spans="1:18" hidden="1" outlineLevel="1" x14ac:dyDescent="0.2">
      <c r="A6" s="6" t="s">
        <v>20</v>
      </c>
      <c r="B6" s="6" t="s">
        <v>21</v>
      </c>
      <c r="C6" s="7">
        <v>2603810</v>
      </c>
      <c r="D6" s="7">
        <v>2550731</v>
      </c>
      <c r="E6" s="7">
        <v>2701449</v>
      </c>
      <c r="F6" s="7">
        <v>2863453</v>
      </c>
      <c r="G6" s="7">
        <v>3061602</v>
      </c>
      <c r="H6" s="7">
        <v>2906541</v>
      </c>
      <c r="I6" s="7">
        <v>3000665</v>
      </c>
      <c r="J6" s="7">
        <v>3078086</v>
      </c>
      <c r="K6" s="7">
        <v>3288911</v>
      </c>
      <c r="L6" s="7">
        <v>3112003</v>
      </c>
      <c r="M6" s="7">
        <v>3200511</v>
      </c>
      <c r="N6" s="7">
        <v>3329989</v>
      </c>
      <c r="O6" s="1"/>
      <c r="P6" s="1"/>
      <c r="Q6" s="1"/>
      <c r="R6" s="1"/>
    </row>
    <row r="7" spans="1:18" hidden="1" outlineLevel="1" x14ac:dyDescent="0.2">
      <c r="A7" s="6" t="s">
        <v>22</v>
      </c>
      <c r="B7" s="6" t="s">
        <v>23</v>
      </c>
      <c r="C7" s="7">
        <v>1579087</v>
      </c>
      <c r="D7" s="7">
        <v>1576249</v>
      </c>
      <c r="E7" s="7">
        <v>1613291</v>
      </c>
      <c r="F7" s="7">
        <v>1682524</v>
      </c>
      <c r="G7" s="7">
        <v>1553776</v>
      </c>
      <c r="H7" s="7">
        <v>1566886</v>
      </c>
      <c r="I7" s="7">
        <v>1603957</v>
      </c>
      <c r="J7" s="7">
        <v>1665125</v>
      </c>
      <c r="K7" s="7">
        <v>1602815</v>
      </c>
      <c r="L7" s="7">
        <v>1588964</v>
      </c>
      <c r="M7" s="7">
        <v>1606109</v>
      </c>
      <c r="N7" s="7">
        <v>1653430</v>
      </c>
      <c r="O7" s="1"/>
      <c r="P7" s="1"/>
      <c r="Q7" s="1"/>
      <c r="R7" s="1"/>
    </row>
    <row r="8" spans="1:18" hidden="1" outlineLevel="1" x14ac:dyDescent="0.2">
      <c r="A8" s="6" t="s">
        <v>24</v>
      </c>
      <c r="B8" s="6" t="s">
        <v>25</v>
      </c>
      <c r="C8" s="7">
        <v>1722160</v>
      </c>
      <c r="D8" s="7">
        <v>1773921</v>
      </c>
      <c r="E8" s="7">
        <v>1834513</v>
      </c>
      <c r="F8" s="7">
        <v>1973096</v>
      </c>
      <c r="G8" s="7">
        <v>1752398</v>
      </c>
      <c r="H8" s="7">
        <v>1823836</v>
      </c>
      <c r="I8" s="7">
        <v>1899880</v>
      </c>
      <c r="J8" s="7">
        <v>2096107</v>
      </c>
      <c r="K8" s="7">
        <v>2032601</v>
      </c>
      <c r="L8" s="7">
        <v>2006865</v>
      </c>
      <c r="M8" s="7">
        <v>2028039</v>
      </c>
      <c r="N8" s="7">
        <v>2214108</v>
      </c>
      <c r="O8" s="1"/>
      <c r="P8" s="1"/>
      <c r="Q8" s="1"/>
      <c r="R8" s="1"/>
    </row>
    <row r="9" spans="1:18" hidden="1" outlineLevel="1" x14ac:dyDescent="0.2">
      <c r="A9" s="6" t="s">
        <v>26</v>
      </c>
      <c r="B9" s="6" t="s">
        <v>27</v>
      </c>
      <c r="C9" s="7">
        <v>1104637</v>
      </c>
      <c r="D9" s="7">
        <v>1545641</v>
      </c>
      <c r="E9" s="7">
        <v>2033194</v>
      </c>
      <c r="F9" s="7">
        <v>2072652</v>
      </c>
      <c r="G9" s="7">
        <v>1975439</v>
      </c>
      <c r="H9" s="7">
        <v>2510400</v>
      </c>
      <c r="I9" s="7">
        <v>3646600</v>
      </c>
      <c r="J9" s="7">
        <v>3782100</v>
      </c>
      <c r="K9" s="7">
        <v>3675500</v>
      </c>
      <c r="L9" s="7">
        <v>3636400</v>
      </c>
      <c r="M9" s="7">
        <v>3763100</v>
      </c>
      <c r="N9" s="7">
        <v>3828900</v>
      </c>
      <c r="O9" s="1"/>
      <c r="P9" s="1"/>
      <c r="Q9" s="1"/>
      <c r="R9" s="1"/>
    </row>
    <row r="10" spans="1:18" hidden="1" outlineLevel="1" x14ac:dyDescent="0.2">
      <c r="A10" s="6" t="s">
        <v>28</v>
      </c>
      <c r="B10" s="6" t="s">
        <v>19</v>
      </c>
      <c r="C10" s="7">
        <v>1431138</v>
      </c>
      <c r="D10" s="7">
        <v>1442010</v>
      </c>
      <c r="E10" s="7">
        <v>1451114</v>
      </c>
      <c r="F10" s="7">
        <v>1535134</v>
      </c>
      <c r="G10" s="7">
        <v>1525456</v>
      </c>
      <c r="H10" s="7">
        <v>1506561</v>
      </c>
      <c r="I10" s="7">
        <v>1568137</v>
      </c>
      <c r="J10" s="7">
        <v>1659103</v>
      </c>
      <c r="K10" s="7">
        <v>1601790</v>
      </c>
      <c r="L10" s="7">
        <v>1546960</v>
      </c>
      <c r="M10" s="7">
        <v>1584320</v>
      </c>
      <c r="N10" s="7">
        <v>1677146</v>
      </c>
      <c r="O10" s="1"/>
      <c r="P10" s="1"/>
      <c r="Q10" s="1"/>
      <c r="R10" s="1"/>
    </row>
    <row r="11" spans="1:18" hidden="1" outlineLevel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  <c r="P11" s="1"/>
      <c r="Q11" s="1"/>
      <c r="R11" s="1"/>
    </row>
    <row r="12" spans="1:18" hidden="1" outlineLevel="1" x14ac:dyDescent="0.2">
      <c r="A12" s="9" t="s">
        <v>29</v>
      </c>
      <c r="B12" s="9" t="s">
        <v>30</v>
      </c>
      <c r="C12" s="10">
        <v>5231982</v>
      </c>
      <c r="D12" s="10">
        <v>5179035</v>
      </c>
      <c r="E12" s="10">
        <v>5404688</v>
      </c>
      <c r="F12" s="10">
        <v>5806859</v>
      </c>
      <c r="G12" s="10">
        <v>5580590</v>
      </c>
      <c r="H12" s="10">
        <v>5572592</v>
      </c>
      <c r="I12" s="10">
        <v>5739426</v>
      </c>
      <c r="J12" s="10">
        <v>6069959</v>
      </c>
      <c r="K12" s="10">
        <v>5819897</v>
      </c>
      <c r="L12" s="10">
        <v>5945535</v>
      </c>
      <c r="M12" s="10">
        <v>6108112</v>
      </c>
      <c r="N12" s="10">
        <v>6490819</v>
      </c>
      <c r="O12" s="1"/>
      <c r="P12" s="1"/>
      <c r="Q12" s="1"/>
      <c r="R12" s="1"/>
    </row>
    <row r="13" spans="1:18" ht="12.75" hidden="1" customHeight="1" outlineLevel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hidden="1" customHeight="1" outlineLevel="1" x14ac:dyDescent="0.25">
      <c r="A14" s="1"/>
      <c r="B14" s="1"/>
      <c r="C14" s="2" t="s">
        <v>31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</row>
    <row r="15" spans="1:18" ht="12.75" hidden="1" customHeight="1" outlineLevel="1" x14ac:dyDescent="0.2">
      <c r="A15" s="4" t="s">
        <v>1</v>
      </c>
      <c r="B15" s="4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12</v>
      </c>
      <c r="M15" s="5" t="s">
        <v>13</v>
      </c>
      <c r="N15" s="5" t="s">
        <v>14</v>
      </c>
      <c r="O15" s="1"/>
      <c r="P15" s="1"/>
      <c r="Q15" s="1"/>
      <c r="R15" s="1"/>
    </row>
    <row r="16" spans="1:18" ht="12.75" hidden="1" customHeight="1" outlineLevel="1" x14ac:dyDescent="0.2">
      <c r="A16" s="6" t="s">
        <v>15</v>
      </c>
      <c r="B16" s="6" t="s">
        <v>16</v>
      </c>
      <c r="C16" s="7">
        <v>773840</v>
      </c>
      <c r="D16" s="7">
        <v>754080</v>
      </c>
      <c r="E16" s="7">
        <v>964167</v>
      </c>
      <c r="F16" s="7">
        <v>1072523</v>
      </c>
      <c r="G16" s="7">
        <v>943725</v>
      </c>
      <c r="H16" s="7">
        <v>866726</v>
      </c>
      <c r="I16" s="7">
        <v>1152728</v>
      </c>
      <c r="J16" s="7">
        <v>1345611</v>
      </c>
      <c r="K16" s="7">
        <v>1170469</v>
      </c>
      <c r="L16" s="7">
        <v>1151494</v>
      </c>
      <c r="M16" s="7">
        <v>1301201</v>
      </c>
      <c r="N16" s="7">
        <v>1498457</v>
      </c>
      <c r="O16" s="1"/>
      <c r="P16" s="1"/>
      <c r="Q16" s="1"/>
      <c r="R16" s="1"/>
    </row>
    <row r="17" spans="1:18" ht="12.75" hidden="1" customHeight="1" outlineLevel="1" x14ac:dyDescent="0.2">
      <c r="A17" s="6" t="s">
        <v>17</v>
      </c>
      <c r="B17" s="6" t="s">
        <v>18</v>
      </c>
      <c r="C17" s="7">
        <v>874800</v>
      </c>
      <c r="D17" s="7">
        <v>922100</v>
      </c>
      <c r="E17" s="7">
        <v>978900</v>
      </c>
      <c r="F17" s="7">
        <v>1055300</v>
      </c>
      <c r="G17" s="7">
        <v>1055700</v>
      </c>
      <c r="H17" s="7">
        <v>1097100</v>
      </c>
      <c r="I17" s="7">
        <v>1158800</v>
      </c>
      <c r="J17" s="7">
        <v>1255100</v>
      </c>
      <c r="K17" s="7">
        <v>1281800</v>
      </c>
      <c r="L17" s="7">
        <v>1311400</v>
      </c>
      <c r="M17" s="7">
        <v>1366700</v>
      </c>
      <c r="N17" s="8" t="s">
        <v>19</v>
      </c>
      <c r="O17" s="1"/>
      <c r="P17" s="1"/>
      <c r="Q17" s="1"/>
      <c r="R17" s="1"/>
    </row>
    <row r="18" spans="1:18" ht="12.75" hidden="1" customHeight="1" outlineLevel="1" x14ac:dyDescent="0.2">
      <c r="A18" s="6" t="s">
        <v>20</v>
      </c>
      <c r="B18" s="6" t="s">
        <v>21</v>
      </c>
      <c r="C18" s="7">
        <v>1505000</v>
      </c>
      <c r="D18" s="7">
        <v>1320000</v>
      </c>
      <c r="E18" s="7">
        <v>1490000</v>
      </c>
      <c r="F18" s="7">
        <v>1674857</v>
      </c>
      <c r="G18" s="7">
        <v>1744858</v>
      </c>
      <c r="H18" s="7">
        <v>1544860</v>
      </c>
      <c r="I18" s="7">
        <v>1664861</v>
      </c>
      <c r="J18" s="7">
        <v>1769484</v>
      </c>
      <c r="K18" s="7">
        <v>1904436</v>
      </c>
      <c r="L18" s="7">
        <v>1679443</v>
      </c>
      <c r="M18" s="7">
        <v>1794450</v>
      </c>
      <c r="N18" s="7">
        <v>1903677</v>
      </c>
      <c r="O18" s="1"/>
      <c r="P18" s="1"/>
      <c r="Q18" s="1"/>
      <c r="R18" s="1"/>
    </row>
    <row r="19" spans="1:18" ht="12.75" hidden="1" customHeight="1" outlineLevel="1" x14ac:dyDescent="0.2">
      <c r="A19" s="6" t="s">
        <v>22</v>
      </c>
      <c r="B19" s="6" t="s">
        <v>23</v>
      </c>
      <c r="C19" s="7">
        <v>822450</v>
      </c>
      <c r="D19" s="7">
        <v>827700</v>
      </c>
      <c r="E19" s="7">
        <v>883000</v>
      </c>
      <c r="F19" s="7">
        <v>930652</v>
      </c>
      <c r="G19" s="7">
        <v>774300</v>
      </c>
      <c r="H19" s="7">
        <v>795900</v>
      </c>
      <c r="I19" s="7">
        <v>851700</v>
      </c>
      <c r="J19" s="7">
        <v>897804</v>
      </c>
      <c r="K19" s="7">
        <v>817900</v>
      </c>
      <c r="L19" s="7">
        <v>812000</v>
      </c>
      <c r="M19" s="7">
        <v>846900</v>
      </c>
      <c r="N19" s="7">
        <v>872458</v>
      </c>
      <c r="O19" s="1"/>
      <c r="P19" s="1"/>
      <c r="Q19" s="1"/>
      <c r="R19" s="1"/>
    </row>
    <row r="20" spans="1:18" ht="12.75" hidden="1" customHeight="1" outlineLevel="1" x14ac:dyDescent="0.2">
      <c r="A20" s="6" t="s">
        <v>24</v>
      </c>
      <c r="B20" s="6" t="s">
        <v>25</v>
      </c>
      <c r="C20" s="7">
        <v>824389</v>
      </c>
      <c r="D20" s="7">
        <v>881565</v>
      </c>
      <c r="E20" s="7">
        <v>947129</v>
      </c>
      <c r="F20" s="7">
        <v>1091176</v>
      </c>
      <c r="G20" s="7">
        <v>713216</v>
      </c>
      <c r="H20" s="7">
        <v>810751</v>
      </c>
      <c r="I20" s="7">
        <v>933714</v>
      </c>
      <c r="J20" s="7">
        <v>992461</v>
      </c>
      <c r="K20" s="7">
        <v>881478</v>
      </c>
      <c r="L20" s="7">
        <v>883553</v>
      </c>
      <c r="M20" s="7">
        <v>921083</v>
      </c>
      <c r="N20" s="7">
        <v>1070164</v>
      </c>
      <c r="O20" s="1"/>
      <c r="P20" s="1"/>
      <c r="Q20" s="1"/>
      <c r="R20" s="1"/>
    </row>
    <row r="21" spans="1:18" ht="12.75" hidden="1" customHeight="1" outlineLevel="1" x14ac:dyDescent="0.2">
      <c r="A21" s="6" t="s">
        <v>26</v>
      </c>
      <c r="B21" s="6" t="s">
        <v>27</v>
      </c>
      <c r="C21" s="7">
        <v>464634</v>
      </c>
      <c r="D21" s="7">
        <v>464644</v>
      </c>
      <c r="E21" s="7">
        <v>986912</v>
      </c>
      <c r="F21" s="7">
        <v>1006264</v>
      </c>
      <c r="G21" s="7">
        <v>868817</v>
      </c>
      <c r="H21" s="7">
        <v>976600</v>
      </c>
      <c r="I21" s="7">
        <v>2138200</v>
      </c>
      <c r="J21" s="7">
        <v>2248600</v>
      </c>
      <c r="K21" s="7">
        <v>2063900</v>
      </c>
      <c r="L21" s="7">
        <v>2027800</v>
      </c>
      <c r="M21" s="7">
        <v>2189500</v>
      </c>
      <c r="N21" s="7">
        <v>2228600</v>
      </c>
      <c r="O21" s="1"/>
      <c r="P21" s="1"/>
      <c r="Q21" s="1"/>
      <c r="R21" s="1"/>
    </row>
    <row r="22" spans="1:18" ht="12.75" hidden="1" customHeight="1" outlineLevel="1" x14ac:dyDescent="0.2">
      <c r="A22" s="6" t="s">
        <v>28</v>
      </c>
      <c r="B22" s="6" t="s">
        <v>19</v>
      </c>
      <c r="C22" s="7">
        <v>600000</v>
      </c>
      <c r="D22" s="7">
        <v>600000</v>
      </c>
      <c r="E22" s="7">
        <v>659500</v>
      </c>
      <c r="F22" s="7">
        <v>715500</v>
      </c>
      <c r="G22" s="7">
        <v>648500</v>
      </c>
      <c r="H22" s="7">
        <v>642000</v>
      </c>
      <c r="I22" s="7">
        <v>728300</v>
      </c>
      <c r="J22" s="7">
        <v>795500</v>
      </c>
      <c r="K22" s="7">
        <v>672500</v>
      </c>
      <c r="L22" s="7">
        <v>624700</v>
      </c>
      <c r="M22" s="7">
        <v>693700</v>
      </c>
      <c r="N22" s="7">
        <v>767700</v>
      </c>
      <c r="O22" s="1"/>
      <c r="P22" s="1"/>
      <c r="Q22" s="1"/>
      <c r="R22" s="1"/>
    </row>
    <row r="23" spans="1:18" ht="12.75" hidden="1" customHeight="1" outlineLevel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  <c r="P23" s="1"/>
      <c r="Q23" s="1"/>
      <c r="R23" s="1"/>
    </row>
    <row r="24" spans="1:18" ht="12.75" hidden="1" customHeight="1" outlineLevel="1" x14ac:dyDescent="0.2">
      <c r="A24" s="9" t="s">
        <v>29</v>
      </c>
      <c r="B24" s="9" t="s">
        <v>30</v>
      </c>
      <c r="C24" s="10">
        <v>2688512</v>
      </c>
      <c r="D24" s="10">
        <v>2597591</v>
      </c>
      <c r="E24" s="10">
        <v>2824279</v>
      </c>
      <c r="F24" s="10">
        <v>3145545</v>
      </c>
      <c r="G24" s="10">
        <v>2455829</v>
      </c>
      <c r="H24" s="10">
        <v>2455907</v>
      </c>
      <c r="I24" s="10">
        <v>2653194</v>
      </c>
      <c r="J24" s="10">
        <v>3006034</v>
      </c>
      <c r="K24" s="10">
        <v>2680203</v>
      </c>
      <c r="L24" s="10">
        <v>2707280</v>
      </c>
      <c r="M24" s="10">
        <v>2913315</v>
      </c>
      <c r="N24" s="10">
        <v>3218710</v>
      </c>
      <c r="O24" s="1"/>
      <c r="P24" s="1"/>
      <c r="Q24" s="1"/>
      <c r="R24" s="1"/>
    </row>
    <row r="25" spans="1:18" ht="12.75" hidden="1" customHeight="1" outlineLevel="1" x14ac:dyDescent="0.2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/>
      <c r="P25" s="1"/>
      <c r="Q25" s="1"/>
      <c r="R25" s="1"/>
    </row>
    <row r="26" spans="1:18" ht="22.5" hidden="1" customHeight="1" outlineLevel="1" x14ac:dyDescent="0.25">
      <c r="A26" s="1"/>
      <c r="B26" s="1"/>
      <c r="C26" s="2" t="s">
        <v>32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/>
      <c r="R26" s="1"/>
    </row>
    <row r="27" spans="1:18" ht="12.75" hidden="1" customHeight="1" outlineLevel="1" x14ac:dyDescent="0.2">
      <c r="A27" s="4" t="s">
        <v>1</v>
      </c>
      <c r="B27" s="4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5" t="s">
        <v>10</v>
      </c>
      <c r="K27" s="5" t="s">
        <v>11</v>
      </c>
      <c r="L27" s="5" t="s">
        <v>12</v>
      </c>
      <c r="M27" s="5" t="s">
        <v>13</v>
      </c>
      <c r="N27" s="5" t="s">
        <v>14</v>
      </c>
      <c r="O27" s="1"/>
      <c r="P27" s="1"/>
      <c r="Q27" s="1"/>
      <c r="R27" s="1"/>
    </row>
    <row r="28" spans="1:18" ht="12.75" hidden="1" customHeight="1" outlineLevel="1" x14ac:dyDescent="0.2">
      <c r="A28" s="6" t="s">
        <v>15</v>
      </c>
      <c r="B28" s="6" t="s">
        <v>16</v>
      </c>
      <c r="C28" s="7">
        <v>1402206</v>
      </c>
      <c r="D28" s="7">
        <v>1373305</v>
      </c>
      <c r="E28" s="7">
        <v>1302718</v>
      </c>
      <c r="F28" s="7">
        <v>1301034</v>
      </c>
      <c r="G28" s="7">
        <v>1342511</v>
      </c>
      <c r="H28" s="7">
        <v>1314237</v>
      </c>
      <c r="I28" s="7">
        <v>1274749</v>
      </c>
      <c r="J28" s="7">
        <v>1270823</v>
      </c>
      <c r="K28" s="7">
        <v>1331857</v>
      </c>
      <c r="L28" s="7">
        <v>1294546</v>
      </c>
      <c r="M28" s="7">
        <v>1271420</v>
      </c>
      <c r="N28" s="7">
        <v>1317275</v>
      </c>
      <c r="O28" s="1"/>
      <c r="P28" s="1"/>
      <c r="Q28" s="1"/>
      <c r="R28" s="1"/>
    </row>
    <row r="29" spans="1:18" ht="12.75" hidden="1" customHeight="1" outlineLevel="1" x14ac:dyDescent="0.2">
      <c r="A29" s="6" t="s">
        <v>17</v>
      </c>
      <c r="B29" s="6" t="s">
        <v>18</v>
      </c>
      <c r="C29" s="7">
        <v>777791</v>
      </c>
      <c r="D29" s="7">
        <v>770593</v>
      </c>
      <c r="E29" s="7">
        <v>757477</v>
      </c>
      <c r="F29" s="7">
        <v>827000</v>
      </c>
      <c r="G29" s="7">
        <v>865042</v>
      </c>
      <c r="H29" s="7">
        <v>871894</v>
      </c>
      <c r="I29" s="7">
        <v>863974</v>
      </c>
      <c r="J29" s="7">
        <v>932432</v>
      </c>
      <c r="K29" s="7">
        <v>971485</v>
      </c>
      <c r="L29" s="7">
        <v>969977</v>
      </c>
      <c r="M29" s="7">
        <v>946828</v>
      </c>
      <c r="N29" s="8" t="s">
        <v>19</v>
      </c>
      <c r="O29" s="1"/>
      <c r="P29" s="1"/>
      <c r="Q29" s="1"/>
      <c r="R29" s="1"/>
    </row>
    <row r="30" spans="1:18" ht="12.75" hidden="1" customHeight="1" outlineLevel="1" x14ac:dyDescent="0.2">
      <c r="A30" s="6" t="s">
        <v>20</v>
      </c>
      <c r="B30" s="6" t="s">
        <v>21</v>
      </c>
      <c r="C30" s="7">
        <v>1098810</v>
      </c>
      <c r="D30" s="7">
        <v>1230731</v>
      </c>
      <c r="E30" s="7">
        <v>1211449</v>
      </c>
      <c r="F30" s="7">
        <v>1188596</v>
      </c>
      <c r="G30" s="7">
        <v>1316744</v>
      </c>
      <c r="H30" s="7">
        <v>1361681</v>
      </c>
      <c r="I30" s="7">
        <v>1335804</v>
      </c>
      <c r="J30" s="7">
        <v>1308602</v>
      </c>
      <c r="K30" s="7">
        <v>1384475</v>
      </c>
      <c r="L30" s="7">
        <v>1432560</v>
      </c>
      <c r="M30" s="7">
        <v>1406061</v>
      </c>
      <c r="N30" s="7">
        <v>1426312</v>
      </c>
      <c r="O30" s="1"/>
      <c r="P30" s="1"/>
      <c r="Q30" s="1"/>
      <c r="R30" s="1"/>
    </row>
    <row r="31" spans="1:18" ht="12.75" hidden="1" customHeight="1" outlineLevel="1" x14ac:dyDescent="0.2">
      <c r="A31" s="6" t="s">
        <v>22</v>
      </c>
      <c r="B31" s="6" t="s">
        <v>23</v>
      </c>
      <c r="C31" s="7">
        <v>756637</v>
      </c>
      <c r="D31" s="7">
        <v>748549</v>
      </c>
      <c r="E31" s="7">
        <v>730291</v>
      </c>
      <c r="F31" s="7">
        <v>751872</v>
      </c>
      <c r="G31" s="7">
        <v>779476</v>
      </c>
      <c r="H31" s="7">
        <v>770986</v>
      </c>
      <c r="I31" s="7">
        <v>752257</v>
      </c>
      <c r="J31" s="7">
        <v>767321</v>
      </c>
      <c r="K31" s="7">
        <v>784915</v>
      </c>
      <c r="L31" s="7">
        <v>776964</v>
      </c>
      <c r="M31" s="7">
        <v>759209</v>
      </c>
      <c r="N31" s="7">
        <v>780972</v>
      </c>
      <c r="O31" s="1"/>
      <c r="P31" s="1"/>
      <c r="Q31" s="1"/>
      <c r="R31" s="1"/>
    </row>
    <row r="32" spans="1:18" ht="12.75" hidden="1" customHeight="1" outlineLevel="1" x14ac:dyDescent="0.2">
      <c r="A32" s="6" t="s">
        <v>24</v>
      </c>
      <c r="B32" s="6" t="s">
        <v>25</v>
      </c>
      <c r="C32" s="7">
        <v>897771</v>
      </c>
      <c r="D32" s="7">
        <v>892356</v>
      </c>
      <c r="E32" s="7">
        <v>887384</v>
      </c>
      <c r="F32" s="7">
        <v>881920</v>
      </c>
      <c r="G32" s="7">
        <v>1039182</v>
      </c>
      <c r="H32" s="7">
        <v>1013085</v>
      </c>
      <c r="I32" s="7">
        <v>966166</v>
      </c>
      <c r="J32" s="7">
        <v>1103646</v>
      </c>
      <c r="K32" s="7">
        <v>1151123</v>
      </c>
      <c r="L32" s="7">
        <v>1123312</v>
      </c>
      <c r="M32" s="7">
        <v>1106956</v>
      </c>
      <c r="N32" s="7">
        <v>1143944</v>
      </c>
      <c r="O32" s="1"/>
      <c r="P32" s="1"/>
      <c r="Q32" s="1"/>
      <c r="R32" s="1"/>
    </row>
    <row r="33" spans="1:18" ht="12.75" hidden="1" customHeight="1" outlineLevel="1" x14ac:dyDescent="0.2">
      <c r="A33" s="6" t="s">
        <v>26</v>
      </c>
      <c r="B33" s="6" t="s">
        <v>27</v>
      </c>
      <c r="C33" s="7">
        <v>640003</v>
      </c>
      <c r="D33" s="7">
        <v>1080997</v>
      </c>
      <c r="E33" s="7">
        <v>1046282</v>
      </c>
      <c r="F33" s="7">
        <v>1066388</v>
      </c>
      <c r="G33" s="7">
        <v>1106622</v>
      </c>
      <c r="H33" s="7">
        <v>1533800</v>
      </c>
      <c r="I33" s="7">
        <v>1508400</v>
      </c>
      <c r="J33" s="7">
        <v>1533500</v>
      </c>
      <c r="K33" s="7">
        <v>1611600</v>
      </c>
      <c r="L33" s="7">
        <v>1608600</v>
      </c>
      <c r="M33" s="7">
        <v>1573600</v>
      </c>
      <c r="N33" s="7">
        <v>1600300</v>
      </c>
      <c r="O33" s="1"/>
      <c r="P33" s="1"/>
      <c r="Q33" s="1"/>
      <c r="R33" s="1"/>
    </row>
    <row r="34" spans="1:18" ht="12.75" hidden="1" customHeight="1" outlineLevel="1" x14ac:dyDescent="0.2">
      <c r="A34" s="6" t="s">
        <v>28</v>
      </c>
      <c r="B34" s="6" t="s">
        <v>19</v>
      </c>
      <c r="C34" s="7">
        <v>831138</v>
      </c>
      <c r="D34" s="7">
        <v>842010</v>
      </c>
      <c r="E34" s="7">
        <v>791614</v>
      </c>
      <c r="F34" s="7">
        <v>819634</v>
      </c>
      <c r="G34" s="7">
        <v>876956</v>
      </c>
      <c r="H34" s="7">
        <v>864561</v>
      </c>
      <c r="I34" s="7">
        <v>839837</v>
      </c>
      <c r="J34" s="7">
        <v>863603</v>
      </c>
      <c r="K34" s="7">
        <v>929290</v>
      </c>
      <c r="L34" s="7">
        <v>922260</v>
      </c>
      <c r="M34" s="7">
        <v>890620</v>
      </c>
      <c r="N34" s="7">
        <v>909446</v>
      </c>
      <c r="O34" s="1"/>
      <c r="P34" s="1"/>
      <c r="Q34" s="1"/>
      <c r="R34" s="1"/>
    </row>
    <row r="35" spans="1:18" ht="12.75" hidden="1" customHeight="1" outlineLevel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/>
      <c r="P35" s="1"/>
      <c r="Q35" s="1"/>
      <c r="R35" s="1"/>
    </row>
    <row r="36" spans="1:18" ht="12.75" hidden="1" customHeight="1" outlineLevel="1" x14ac:dyDescent="0.2">
      <c r="A36" s="9" t="s">
        <v>29</v>
      </c>
      <c r="B36" s="9" t="s">
        <v>30</v>
      </c>
      <c r="C36" s="10">
        <v>2543470</v>
      </c>
      <c r="D36" s="10">
        <v>2581444</v>
      </c>
      <c r="E36" s="10">
        <v>2580409</v>
      </c>
      <c r="F36" s="10">
        <v>2661314</v>
      </c>
      <c r="G36" s="10">
        <v>3124761</v>
      </c>
      <c r="H36" s="10">
        <v>3116685</v>
      </c>
      <c r="I36" s="10">
        <v>3086232</v>
      </c>
      <c r="J36" s="10">
        <v>3063925</v>
      </c>
      <c r="K36" s="10">
        <v>3139694</v>
      </c>
      <c r="L36" s="10">
        <v>3238255</v>
      </c>
      <c r="M36" s="10">
        <v>3194797</v>
      </c>
      <c r="N36" s="10">
        <v>3272109</v>
      </c>
      <c r="O36" s="1"/>
      <c r="P36" s="1"/>
      <c r="Q36" s="1"/>
      <c r="R36" s="1"/>
    </row>
    <row r="37" spans="1:18" ht="15" hidden="1" outlineLevel="1" x14ac:dyDescent="0.2">
      <c r="A37" s="9"/>
      <c r="B37" s="9"/>
      <c r="C37" s="11" t="s">
        <v>33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"/>
      <c r="P37" s="1"/>
      <c r="Q37" s="1"/>
      <c r="R37" s="1"/>
    </row>
    <row r="38" spans="1:18" ht="16.5" customHeight="1" thickBot="1" x14ac:dyDescent="0.2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75" customHeight="1" x14ac:dyDescent="0.2">
      <c r="A39" s="14"/>
      <c r="B39" s="14"/>
      <c r="C39" s="15" t="s">
        <v>34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"/>
      <c r="R39" s="1"/>
    </row>
    <row r="40" spans="1:18" ht="12.75" customHeight="1" x14ac:dyDescent="0.2">
      <c r="A40" s="5"/>
      <c r="B40" s="5"/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5" t="s">
        <v>11</v>
      </c>
      <c r="L40" s="5" t="s">
        <v>12</v>
      </c>
      <c r="M40" s="5" t="s">
        <v>13</v>
      </c>
      <c r="N40" s="5" t="s">
        <v>14</v>
      </c>
      <c r="O40" s="5" t="s">
        <v>35</v>
      </c>
      <c r="P40" s="5" t="s">
        <v>36</v>
      </c>
      <c r="Q40" s="1"/>
      <c r="R40" s="1"/>
    </row>
    <row r="41" spans="1:18" ht="12.75" customHeight="1" x14ac:dyDescent="0.2">
      <c r="A41" s="16" t="s">
        <v>15</v>
      </c>
      <c r="B41" s="17" t="s">
        <v>16</v>
      </c>
      <c r="C41" s="18">
        <f t="shared" ref="C41:N41" si="0">C28/C4</f>
        <v>0.64438251764898358</v>
      </c>
      <c r="D41" s="18">
        <f t="shared" si="0"/>
        <v>0.64553665650552206</v>
      </c>
      <c r="E41" s="18">
        <f t="shared" si="0"/>
        <v>0.5746731748633036</v>
      </c>
      <c r="F41" s="18">
        <f t="shared" si="0"/>
        <v>0.54813682586935975</v>
      </c>
      <c r="G41" s="18">
        <f t="shared" si="0"/>
        <v>0.58721453078334873</v>
      </c>
      <c r="H41" s="18">
        <f t="shared" si="0"/>
        <v>0.60259481706017026</v>
      </c>
      <c r="I41" s="18">
        <f t="shared" si="0"/>
        <v>0.52513329683453236</v>
      </c>
      <c r="J41" s="18">
        <f t="shared" si="0"/>
        <v>0.48570802856101092</v>
      </c>
      <c r="K41" s="18">
        <f t="shared" si="0"/>
        <v>0.53224759683590384</v>
      </c>
      <c r="L41" s="18">
        <f t="shared" si="0"/>
        <v>0.52924154960671121</v>
      </c>
      <c r="M41" s="18">
        <f t="shared" si="0"/>
        <v>0.49421193405480246</v>
      </c>
      <c r="N41" s="18">
        <f t="shared" si="0"/>
        <v>0.46782683863379043</v>
      </c>
      <c r="O41" s="19">
        <f>AVERAGE(C41:N41)</f>
        <v>0.55307564727145331</v>
      </c>
      <c r="P41" s="19">
        <f>MEDIAN(C41:N41)</f>
        <v>0.54019221135263185</v>
      </c>
      <c r="Q41" s="1"/>
      <c r="R41" s="1"/>
    </row>
    <row r="42" spans="1:18" ht="12.75" customHeight="1" x14ac:dyDescent="0.2">
      <c r="A42" s="16" t="s">
        <v>17</v>
      </c>
      <c r="B42" s="17" t="s">
        <v>18</v>
      </c>
      <c r="C42" s="18">
        <f t="shared" ref="C42:M42" si="1">C29/C5</f>
        <v>0.47064942263391246</v>
      </c>
      <c r="D42" s="18">
        <f t="shared" si="1"/>
        <v>0.45524675768139883</v>
      </c>
      <c r="E42" s="18">
        <f t="shared" si="1"/>
        <v>0.43623994098055896</v>
      </c>
      <c r="F42" s="18">
        <f t="shared" si="1"/>
        <v>0.4393561068905063</v>
      </c>
      <c r="G42" s="18">
        <f t="shared" si="1"/>
        <v>0.45036865961175421</v>
      </c>
      <c r="H42" s="18">
        <f t="shared" si="1"/>
        <v>0.44281191308861279</v>
      </c>
      <c r="I42" s="18">
        <f t="shared" si="1"/>
        <v>0.42712334645392913</v>
      </c>
      <c r="J42" s="18">
        <f t="shared" si="1"/>
        <v>0.42624839316636282</v>
      </c>
      <c r="K42" s="18">
        <f t="shared" si="1"/>
        <v>0.4311416443104179</v>
      </c>
      <c r="L42" s="18">
        <f t="shared" si="1"/>
        <v>0.42517172742602383</v>
      </c>
      <c r="M42" s="18">
        <f t="shared" si="1"/>
        <v>0.40925720371657487</v>
      </c>
      <c r="N42" s="18" t="s">
        <v>37</v>
      </c>
      <c r="O42" s="19">
        <f t="shared" ref="O42:O54" si="2">AVERAGE(C42:N42)</f>
        <v>0.43760137417818651</v>
      </c>
      <c r="P42" s="19">
        <f t="shared" ref="P42:P54" si="3">MEDIAN(C42:N42)</f>
        <v>0.43623994098055896</v>
      </c>
      <c r="Q42" s="1"/>
      <c r="R42" s="1"/>
    </row>
    <row r="43" spans="1:18" ht="12.75" customHeight="1" x14ac:dyDescent="0.2">
      <c r="A43" s="16" t="s">
        <v>20</v>
      </c>
      <c r="B43" s="17" t="s">
        <v>21</v>
      </c>
      <c r="C43" s="20">
        <f t="shared" ref="C43:M43" si="4">C30/C6</f>
        <v>0.42200083723466764</v>
      </c>
      <c r="D43" s="20">
        <f t="shared" si="4"/>
        <v>0.48250129080643939</v>
      </c>
      <c r="E43" s="20">
        <f t="shared" si="4"/>
        <v>0.44844414978776204</v>
      </c>
      <c r="F43" s="20">
        <f t="shared" si="4"/>
        <v>0.41509184889711825</v>
      </c>
      <c r="G43" s="20">
        <f t="shared" si="4"/>
        <v>0.43008333545640487</v>
      </c>
      <c r="H43" s="20">
        <f t="shared" si="4"/>
        <v>0.46848848855047975</v>
      </c>
      <c r="I43" s="20">
        <f t="shared" si="4"/>
        <v>0.44516932080055588</v>
      </c>
      <c r="J43" s="20">
        <f t="shared" si="4"/>
        <v>0.42513497023799857</v>
      </c>
      <c r="K43" s="20">
        <f t="shared" si="4"/>
        <v>0.42095240643483511</v>
      </c>
      <c r="L43" s="20">
        <f t="shared" si="4"/>
        <v>0.46033374646489739</v>
      </c>
      <c r="M43" s="20">
        <f t="shared" si="4"/>
        <v>0.43932390796344711</v>
      </c>
      <c r="N43" s="20">
        <f>N30/N6</f>
        <v>0.42832333680381529</v>
      </c>
      <c r="O43" s="19">
        <f t="shared" si="2"/>
        <v>0.44048730328653524</v>
      </c>
      <c r="P43" s="19">
        <f t="shared" si="3"/>
        <v>0.43470362170992599</v>
      </c>
      <c r="Q43" s="1"/>
      <c r="R43" s="1"/>
    </row>
    <row r="44" spans="1:18" ht="12.75" customHeight="1" x14ac:dyDescent="0.2">
      <c r="A44" s="16" t="s">
        <v>22</v>
      </c>
      <c r="B44" s="17" t="s">
        <v>23</v>
      </c>
      <c r="C44" s="18">
        <f t="shared" ref="C44:M44" si="5">C31/C7</f>
        <v>0.47916105952363613</v>
      </c>
      <c r="D44" s="18">
        <f t="shared" si="5"/>
        <v>0.47489260897231339</v>
      </c>
      <c r="E44" s="18">
        <f t="shared" si="5"/>
        <v>0.45267158869664553</v>
      </c>
      <c r="F44" s="18">
        <f t="shared" si="5"/>
        <v>0.44687148593422737</v>
      </c>
      <c r="G44" s="18">
        <f t="shared" si="5"/>
        <v>0.50166561975471369</v>
      </c>
      <c r="H44" s="18">
        <f t="shared" si="5"/>
        <v>0.4920498364271555</v>
      </c>
      <c r="I44" s="18">
        <f t="shared" si="5"/>
        <v>0.46900072757561456</v>
      </c>
      <c r="J44" s="18">
        <f t="shared" si="5"/>
        <v>0.46081885744313489</v>
      </c>
      <c r="K44" s="18">
        <f t="shared" si="5"/>
        <v>0.48971029095684782</v>
      </c>
      <c r="L44" s="18">
        <f t="shared" si="5"/>
        <v>0.48897520648674231</v>
      </c>
      <c r="M44" s="18">
        <f t="shared" si="5"/>
        <v>0.4727007942798403</v>
      </c>
      <c r="N44" s="18">
        <f>N31/N7</f>
        <v>0.47233448044368376</v>
      </c>
      <c r="O44" s="19">
        <f t="shared" si="2"/>
        <v>0.47507104637454639</v>
      </c>
      <c r="P44" s="19">
        <f t="shared" si="3"/>
        <v>0.47379670162607684</v>
      </c>
      <c r="Q44" s="1"/>
      <c r="R44" s="1"/>
    </row>
    <row r="45" spans="1:18" ht="12.75" customHeight="1" x14ac:dyDescent="0.2">
      <c r="A45" s="16" t="s">
        <v>24</v>
      </c>
      <c r="B45" s="17" t="s">
        <v>25</v>
      </c>
      <c r="C45" s="18">
        <f t="shared" ref="C45:M45" si="6">C32/C8</f>
        <v>0.52130522134993262</v>
      </c>
      <c r="D45" s="18">
        <f t="shared" si="6"/>
        <v>0.50304156724002924</v>
      </c>
      <c r="E45" s="18">
        <f t="shared" si="6"/>
        <v>0.48371638685580315</v>
      </c>
      <c r="F45" s="18">
        <f t="shared" si="6"/>
        <v>0.44697267644351818</v>
      </c>
      <c r="G45" s="18">
        <f t="shared" si="6"/>
        <v>0.59300569847717244</v>
      </c>
      <c r="H45" s="18">
        <f t="shared" si="6"/>
        <v>0.55546935141098208</v>
      </c>
      <c r="I45" s="18">
        <f t="shared" si="6"/>
        <v>0.50854053940248856</v>
      </c>
      <c r="J45" s="18">
        <f t="shared" si="6"/>
        <v>0.52652178538595595</v>
      </c>
      <c r="K45" s="18">
        <f t="shared" si="6"/>
        <v>0.56633003722816233</v>
      </c>
      <c r="L45" s="18">
        <f t="shared" si="6"/>
        <v>0.55973471060584545</v>
      </c>
      <c r="M45" s="18">
        <f t="shared" si="6"/>
        <v>0.5458257952633061</v>
      </c>
      <c r="N45" s="18">
        <f>N32/N8</f>
        <v>0.51666133720667651</v>
      </c>
      <c r="O45" s="19">
        <f t="shared" si="2"/>
        <v>0.52726042557248942</v>
      </c>
      <c r="P45" s="19">
        <f t="shared" si="3"/>
        <v>0.52391350336794429</v>
      </c>
      <c r="Q45" s="1"/>
      <c r="R45" s="1"/>
    </row>
    <row r="46" spans="1:18" ht="12.75" customHeight="1" x14ac:dyDescent="0.2">
      <c r="A46" s="16" t="s">
        <v>26</v>
      </c>
      <c r="B46" s="17" t="s">
        <v>27</v>
      </c>
      <c r="C46" s="20">
        <f t="shared" ref="C46:M46" si="7">C33/C9</f>
        <v>0.57937856508518182</v>
      </c>
      <c r="D46" s="20">
        <f t="shared" si="7"/>
        <v>0.69938426840385315</v>
      </c>
      <c r="E46" s="20">
        <f t="shared" si="7"/>
        <v>0.51460018079927439</v>
      </c>
      <c r="F46" s="20">
        <f t="shared" si="7"/>
        <v>0.51450412321991346</v>
      </c>
      <c r="G46" s="20">
        <f t="shared" si="7"/>
        <v>0.56019041843357353</v>
      </c>
      <c r="H46" s="20">
        <f t="shared" si="7"/>
        <v>0.6109783301465902</v>
      </c>
      <c r="I46" s="20">
        <f t="shared" si="7"/>
        <v>0.41364558767070697</v>
      </c>
      <c r="J46" s="20">
        <f t="shared" si="7"/>
        <v>0.40546257370244043</v>
      </c>
      <c r="K46" s="20">
        <f t="shared" si="7"/>
        <v>0.4384709563324718</v>
      </c>
      <c r="L46" s="20">
        <f t="shared" si="7"/>
        <v>0.44236057639423604</v>
      </c>
      <c r="M46" s="20">
        <f t="shared" si="7"/>
        <v>0.41816587388057719</v>
      </c>
      <c r="N46" s="20">
        <f>N33/N9</f>
        <v>0.41795293687482044</v>
      </c>
      <c r="O46" s="19">
        <f t="shared" si="2"/>
        <v>0.50125786591196986</v>
      </c>
      <c r="P46" s="19">
        <f t="shared" si="3"/>
        <v>0.47843234980707472</v>
      </c>
      <c r="Q46" s="1"/>
      <c r="R46" s="1"/>
    </row>
    <row r="47" spans="1:18" ht="12.75" customHeight="1" x14ac:dyDescent="0.2">
      <c r="A47" s="6" t="s">
        <v>28</v>
      </c>
      <c r="B47" s="6" t="s">
        <v>19</v>
      </c>
      <c r="C47" s="18">
        <f t="shared" ref="C47:M47" si="8">C34/C10</f>
        <v>0.5807532187671629</v>
      </c>
      <c r="D47" s="18">
        <f t="shared" si="8"/>
        <v>0.58391411987434205</v>
      </c>
      <c r="E47" s="18">
        <f t="shared" si="8"/>
        <v>0.54552157859410078</v>
      </c>
      <c r="F47" s="18">
        <f t="shared" si="8"/>
        <v>0.53391690888222132</v>
      </c>
      <c r="G47" s="18">
        <f t="shared" si="8"/>
        <v>0.57488121584627805</v>
      </c>
      <c r="H47" s="18">
        <f t="shared" si="8"/>
        <v>0.57386391921734337</v>
      </c>
      <c r="I47" s="18">
        <f t="shared" si="8"/>
        <v>0.535563538134742</v>
      </c>
      <c r="J47" s="18">
        <f t="shared" si="8"/>
        <v>0.52052404220834991</v>
      </c>
      <c r="K47" s="18">
        <f t="shared" si="8"/>
        <v>0.58015719913346941</v>
      </c>
      <c r="L47" s="18">
        <f t="shared" si="8"/>
        <v>0.59617572529347884</v>
      </c>
      <c r="M47" s="18">
        <f t="shared" si="8"/>
        <v>0.56214653605332254</v>
      </c>
      <c r="N47" s="18">
        <f>N34/N10</f>
        <v>0.5422580979831213</v>
      </c>
      <c r="O47" s="19">
        <f t="shared" si="2"/>
        <v>0.56080634166566112</v>
      </c>
      <c r="P47" s="19">
        <f t="shared" si="3"/>
        <v>0.5680052276353329</v>
      </c>
      <c r="Q47" s="1"/>
      <c r="R47" s="1"/>
    </row>
    <row r="48" spans="1:18" ht="12.75" customHeight="1" x14ac:dyDescent="0.2">
      <c r="A48" s="16"/>
      <c r="B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9"/>
      <c r="P48" s="19"/>
      <c r="Q48" s="1"/>
      <c r="R48" s="1"/>
    </row>
    <row r="49" spans="1:18" ht="12.75" customHeight="1" x14ac:dyDescent="0.2">
      <c r="A49" s="22" t="s">
        <v>29</v>
      </c>
      <c r="B49" s="23" t="s">
        <v>30</v>
      </c>
      <c r="C49" s="24">
        <f t="shared" ref="C49:N49" si="9">C36/C12</f>
        <v>0.48613890491213463</v>
      </c>
      <c r="D49" s="24">
        <f t="shared" si="9"/>
        <v>0.49844111885708436</v>
      </c>
      <c r="E49" s="24">
        <f t="shared" si="9"/>
        <v>0.47743903070815558</v>
      </c>
      <c r="F49" s="24">
        <f t="shared" si="9"/>
        <v>0.45830525590512877</v>
      </c>
      <c r="G49" s="24">
        <f t="shared" si="9"/>
        <v>0.55993380628213141</v>
      </c>
      <c r="H49" s="24">
        <f t="shared" si="9"/>
        <v>0.55928820914935096</v>
      </c>
      <c r="I49" s="24">
        <f t="shared" si="9"/>
        <v>0.53772485262463532</v>
      </c>
      <c r="J49" s="24">
        <f t="shared" si="9"/>
        <v>0.50476864835495594</v>
      </c>
      <c r="K49" s="24">
        <f t="shared" si="9"/>
        <v>0.5394758704492536</v>
      </c>
      <c r="L49" s="24">
        <f t="shared" si="9"/>
        <v>0.54465325660348485</v>
      </c>
      <c r="M49" s="24">
        <f t="shared" si="9"/>
        <v>0.52304165346018539</v>
      </c>
      <c r="N49" s="24">
        <f t="shared" si="9"/>
        <v>0.5041134254398405</v>
      </c>
      <c r="O49" s="24">
        <f t="shared" si="2"/>
        <v>0.51611033606219514</v>
      </c>
      <c r="P49" s="24">
        <f t="shared" si="3"/>
        <v>0.51390515090757072</v>
      </c>
      <c r="Q49" s="1"/>
      <c r="R49" s="1"/>
    </row>
    <row r="50" spans="1:18" ht="12.75" customHeight="1" x14ac:dyDescent="0.2">
      <c r="A50" s="1"/>
      <c r="B50" s="2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 customHeight="1" x14ac:dyDescent="0.2">
      <c r="A51" s="26" t="s">
        <v>35</v>
      </c>
      <c r="B51" s="26"/>
      <c r="C51" s="27">
        <f t="shared" ref="C51:N51" si="10">AVERAGE(C41:C49)</f>
        <v>0.52297121839445149</v>
      </c>
      <c r="D51" s="27">
        <f t="shared" si="10"/>
        <v>0.54286979854262285</v>
      </c>
      <c r="E51" s="27">
        <f t="shared" si="10"/>
        <v>0.49166325391070043</v>
      </c>
      <c r="F51" s="27">
        <f t="shared" si="10"/>
        <v>0.47539440400524918</v>
      </c>
      <c r="G51" s="27">
        <f t="shared" si="10"/>
        <v>0.53216791058067214</v>
      </c>
      <c r="H51" s="27">
        <f t="shared" si="10"/>
        <v>0.5381931081313357</v>
      </c>
      <c r="I51" s="27">
        <f t="shared" si="10"/>
        <v>0.48273765118715056</v>
      </c>
      <c r="J51" s="27">
        <f t="shared" si="10"/>
        <v>0.46939841238252611</v>
      </c>
      <c r="K51" s="27">
        <f t="shared" si="10"/>
        <v>0.49981075021017018</v>
      </c>
      <c r="L51" s="27">
        <f t="shared" si="10"/>
        <v>0.50583081236017746</v>
      </c>
      <c r="M51" s="27">
        <f t="shared" si="10"/>
        <v>0.483084212334007</v>
      </c>
      <c r="N51" s="27">
        <f t="shared" si="10"/>
        <v>0.47849577905510687</v>
      </c>
      <c r="O51" s="27">
        <f t="shared" si="2"/>
        <v>0.5018847759245143</v>
      </c>
      <c r="P51" s="27">
        <f t="shared" si="3"/>
        <v>0.49573700206043531</v>
      </c>
      <c r="Q51" s="1"/>
      <c r="R51" s="1"/>
    </row>
    <row r="52" spans="1:18" ht="12.75" customHeight="1" x14ac:dyDescent="0.2">
      <c r="A52" s="28" t="s">
        <v>36</v>
      </c>
      <c r="B52" s="28"/>
      <c r="C52" s="29">
        <f t="shared" ref="C52:N52" si="11">MEDIAN(C41:C49)</f>
        <v>0.50372206313103363</v>
      </c>
      <c r="D52" s="29">
        <f t="shared" si="11"/>
        <v>0.50074134304855678</v>
      </c>
      <c r="E52" s="29">
        <f t="shared" si="11"/>
        <v>0.48057770878197936</v>
      </c>
      <c r="F52" s="29">
        <f t="shared" si="11"/>
        <v>0.45263896617432348</v>
      </c>
      <c r="G52" s="29">
        <f t="shared" si="11"/>
        <v>0.56006211235785242</v>
      </c>
      <c r="H52" s="29">
        <f t="shared" si="11"/>
        <v>0.55737878028016652</v>
      </c>
      <c r="I52" s="29">
        <f t="shared" si="11"/>
        <v>0.48877063348905159</v>
      </c>
      <c r="J52" s="29">
        <f t="shared" si="11"/>
        <v>0.4732634430020729</v>
      </c>
      <c r="K52" s="29">
        <f t="shared" si="11"/>
        <v>0.51097894389637588</v>
      </c>
      <c r="L52" s="29">
        <f t="shared" si="11"/>
        <v>0.50910837804672671</v>
      </c>
      <c r="M52" s="29">
        <f t="shared" si="11"/>
        <v>0.48345636416732141</v>
      </c>
      <c r="N52" s="29">
        <f t="shared" si="11"/>
        <v>0.47233448044368376</v>
      </c>
      <c r="O52" s="29">
        <f t="shared" si="2"/>
        <v>0.49941943473492872</v>
      </c>
      <c r="P52" s="29">
        <f t="shared" si="3"/>
        <v>0.49475598826880418</v>
      </c>
      <c r="Q52" s="1"/>
      <c r="R52" s="1"/>
    </row>
    <row r="53" spans="1:18" ht="12.75" customHeight="1" x14ac:dyDescent="0.2">
      <c r="A53" s="28" t="s">
        <v>38</v>
      </c>
      <c r="B53" s="28"/>
      <c r="C53" s="29">
        <f t="shared" ref="C53:N53" si="12">MIN(C41:C49)</f>
        <v>0.42200083723466764</v>
      </c>
      <c r="D53" s="29">
        <f t="shared" si="12"/>
        <v>0.45524675768139883</v>
      </c>
      <c r="E53" s="29">
        <f t="shared" si="12"/>
        <v>0.43623994098055896</v>
      </c>
      <c r="F53" s="29">
        <f t="shared" si="12"/>
        <v>0.41509184889711825</v>
      </c>
      <c r="G53" s="29">
        <f t="shared" si="12"/>
        <v>0.43008333545640487</v>
      </c>
      <c r="H53" s="29">
        <f t="shared" si="12"/>
        <v>0.44281191308861279</v>
      </c>
      <c r="I53" s="29">
        <f t="shared" si="12"/>
        <v>0.41364558767070697</v>
      </c>
      <c r="J53" s="29">
        <f t="shared" si="12"/>
        <v>0.40546257370244043</v>
      </c>
      <c r="K53" s="29">
        <f t="shared" si="12"/>
        <v>0.42095240643483511</v>
      </c>
      <c r="L53" s="29">
        <f t="shared" si="12"/>
        <v>0.42517172742602383</v>
      </c>
      <c r="M53" s="29">
        <f t="shared" si="12"/>
        <v>0.40925720371657487</v>
      </c>
      <c r="N53" s="29">
        <f t="shared" si="12"/>
        <v>0.41795293687482044</v>
      </c>
      <c r="O53" s="29">
        <f t="shared" si="2"/>
        <v>0.42449308909701355</v>
      </c>
      <c r="P53" s="29">
        <f t="shared" si="3"/>
        <v>0.42147662183475137</v>
      </c>
      <c r="Q53" s="1"/>
      <c r="R53" s="1"/>
    </row>
    <row r="54" spans="1:18" ht="12.75" customHeight="1" thickBot="1" x14ac:dyDescent="0.25">
      <c r="A54" s="30" t="s">
        <v>39</v>
      </c>
      <c r="B54" s="30"/>
      <c r="C54" s="31">
        <f t="shared" ref="C54:N54" si="13">MAX(C41:C49)</f>
        <v>0.64438251764898358</v>
      </c>
      <c r="D54" s="31">
        <f t="shared" si="13"/>
        <v>0.69938426840385315</v>
      </c>
      <c r="E54" s="31">
        <f t="shared" si="13"/>
        <v>0.5746731748633036</v>
      </c>
      <c r="F54" s="31">
        <f t="shared" si="13"/>
        <v>0.54813682586935975</v>
      </c>
      <c r="G54" s="31">
        <f t="shared" si="13"/>
        <v>0.59300569847717244</v>
      </c>
      <c r="H54" s="31">
        <f t="shared" si="13"/>
        <v>0.6109783301465902</v>
      </c>
      <c r="I54" s="31">
        <f t="shared" si="13"/>
        <v>0.53772485262463532</v>
      </c>
      <c r="J54" s="31">
        <f t="shared" si="13"/>
        <v>0.52652178538595595</v>
      </c>
      <c r="K54" s="31">
        <f t="shared" si="13"/>
        <v>0.58015719913346941</v>
      </c>
      <c r="L54" s="31">
        <f t="shared" si="13"/>
        <v>0.59617572529347884</v>
      </c>
      <c r="M54" s="31">
        <f t="shared" si="13"/>
        <v>0.56214653605332254</v>
      </c>
      <c r="N54" s="31">
        <f t="shared" si="13"/>
        <v>0.5422580979831213</v>
      </c>
      <c r="O54" s="31">
        <f t="shared" si="2"/>
        <v>0.58462875099027056</v>
      </c>
      <c r="P54" s="31">
        <f t="shared" si="3"/>
        <v>0.57741518699838656</v>
      </c>
      <c r="Q54" s="1"/>
      <c r="R54" s="1"/>
    </row>
    <row r="55" spans="1:18" ht="12.75" customHeight="1" thickBot="1" x14ac:dyDescent="0.25">
      <c r="A55" s="1"/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.75" customHeight="1" x14ac:dyDescent="0.2">
      <c r="A56" s="14"/>
      <c r="B56" s="32"/>
      <c r="C56" s="15" t="s">
        <v>40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"/>
      <c r="R56" s="1"/>
    </row>
    <row r="57" spans="1:18" ht="12.75" customHeight="1" x14ac:dyDescent="0.2">
      <c r="A57" s="5"/>
      <c r="B57" s="5"/>
      <c r="C57" s="5" t="s">
        <v>3</v>
      </c>
      <c r="D57" s="5" t="s">
        <v>4</v>
      </c>
      <c r="E57" s="5" t="s">
        <v>5</v>
      </c>
      <c r="F57" s="5" t="s">
        <v>6</v>
      </c>
      <c r="G57" s="5" t="s">
        <v>7</v>
      </c>
      <c r="H57" s="5" t="s">
        <v>8</v>
      </c>
      <c r="I57" s="5" t="s">
        <v>9</v>
      </c>
      <c r="J57" s="5" t="s">
        <v>10</v>
      </c>
      <c r="K57" s="5" t="s">
        <v>11</v>
      </c>
      <c r="L57" s="5" t="s">
        <v>12</v>
      </c>
      <c r="M57" s="5" t="s">
        <v>13</v>
      </c>
      <c r="N57" s="5" t="s">
        <v>14</v>
      </c>
      <c r="O57" s="5" t="s">
        <v>35</v>
      </c>
      <c r="P57" s="5" t="s">
        <v>36</v>
      </c>
      <c r="Q57" s="1"/>
      <c r="R57" s="1"/>
    </row>
    <row r="58" spans="1:18" ht="12.75" customHeight="1" x14ac:dyDescent="0.2">
      <c r="A58" s="16" t="s">
        <v>15</v>
      </c>
      <c r="B58" s="17" t="s">
        <v>16</v>
      </c>
      <c r="C58" s="18">
        <f t="shared" ref="C58:N58" si="14">C16/C4</f>
        <v>0.35561748235101648</v>
      </c>
      <c r="D58" s="18">
        <f t="shared" si="14"/>
        <v>0.35446334349447794</v>
      </c>
      <c r="E58" s="18">
        <f t="shared" si="14"/>
        <v>0.4253268251366964</v>
      </c>
      <c r="F58" s="18">
        <f t="shared" si="14"/>
        <v>0.4518631741306402</v>
      </c>
      <c r="G58" s="18">
        <f t="shared" si="14"/>
        <v>0.41278546921665132</v>
      </c>
      <c r="H58" s="18">
        <f t="shared" si="14"/>
        <v>0.39740518293982979</v>
      </c>
      <c r="I58" s="18">
        <f t="shared" si="14"/>
        <v>0.4748667031654677</v>
      </c>
      <c r="J58" s="18">
        <f t="shared" si="14"/>
        <v>0.51429197143898908</v>
      </c>
      <c r="K58" s="18">
        <f t="shared" si="14"/>
        <v>0.46775240316409611</v>
      </c>
      <c r="L58" s="18">
        <f t="shared" si="14"/>
        <v>0.47075845039328873</v>
      </c>
      <c r="M58" s="18">
        <f t="shared" si="14"/>
        <v>0.50578806594519754</v>
      </c>
      <c r="N58" s="18">
        <f t="shared" si="14"/>
        <v>0.53217316136620951</v>
      </c>
      <c r="O58" s="19">
        <f>AVERAGE(C58:N58)</f>
        <v>0.44692435272854675</v>
      </c>
      <c r="P58" s="19">
        <f>MEDIAN(C58:N58)</f>
        <v>0.45980778864736815</v>
      </c>
      <c r="Q58" s="1"/>
      <c r="R58" s="1"/>
    </row>
    <row r="59" spans="1:18" ht="12.75" customHeight="1" x14ac:dyDescent="0.2">
      <c r="A59" s="16" t="s">
        <v>17</v>
      </c>
      <c r="B59" s="17" t="s">
        <v>18</v>
      </c>
      <c r="C59" s="18">
        <f t="shared" ref="C59:M59" si="15">C17/C5</f>
        <v>0.52935057736608759</v>
      </c>
      <c r="D59" s="18">
        <f t="shared" si="15"/>
        <v>0.54475324231860123</v>
      </c>
      <c r="E59" s="18">
        <f t="shared" si="15"/>
        <v>0.56376005901944104</v>
      </c>
      <c r="F59" s="18">
        <f t="shared" si="15"/>
        <v>0.5606438931094937</v>
      </c>
      <c r="G59" s="18">
        <f t="shared" si="15"/>
        <v>0.54963134038824579</v>
      </c>
      <c r="H59" s="18">
        <f t="shared" si="15"/>
        <v>0.55718808691138721</v>
      </c>
      <c r="I59" s="18">
        <f t="shared" si="15"/>
        <v>0.57287665354607087</v>
      </c>
      <c r="J59" s="18">
        <f t="shared" si="15"/>
        <v>0.57375160683363713</v>
      </c>
      <c r="K59" s="18">
        <f t="shared" si="15"/>
        <v>0.5688583556895821</v>
      </c>
      <c r="L59" s="18">
        <f t="shared" si="15"/>
        <v>0.57482827257397617</v>
      </c>
      <c r="M59" s="18">
        <f t="shared" si="15"/>
        <v>0.59074279628342519</v>
      </c>
      <c r="N59" s="18" t="s">
        <v>37</v>
      </c>
      <c r="O59" s="19">
        <f t="shared" ref="O59:O64" si="16">AVERAGE(C59:N59)</f>
        <v>0.56239862582181344</v>
      </c>
      <c r="P59" s="19">
        <f t="shared" ref="P59:P64" si="17">MEDIAN(C59:N59)</f>
        <v>0.56376005901944104</v>
      </c>
      <c r="Q59" s="1"/>
      <c r="R59" s="1"/>
    </row>
    <row r="60" spans="1:18" ht="12.75" customHeight="1" x14ac:dyDescent="0.2">
      <c r="A60" s="16" t="s">
        <v>20</v>
      </c>
      <c r="B60" s="17" t="s">
        <v>21</v>
      </c>
      <c r="C60" s="20">
        <f t="shared" ref="C60:M60" si="18">C18/C6</f>
        <v>0.57799916276533236</v>
      </c>
      <c r="D60" s="20">
        <f t="shared" si="18"/>
        <v>0.51749870919356056</v>
      </c>
      <c r="E60" s="20">
        <f t="shared" si="18"/>
        <v>0.55155585021223796</v>
      </c>
      <c r="F60" s="20">
        <f t="shared" si="18"/>
        <v>0.58490815110288175</v>
      </c>
      <c r="G60" s="20">
        <f t="shared" si="18"/>
        <v>0.56991666454359513</v>
      </c>
      <c r="H60" s="20">
        <f t="shared" si="18"/>
        <v>0.53151151144952025</v>
      </c>
      <c r="I60" s="20">
        <f t="shared" si="18"/>
        <v>0.55483067919944418</v>
      </c>
      <c r="J60" s="20">
        <f t="shared" si="18"/>
        <v>0.57486502976200149</v>
      </c>
      <c r="K60" s="20">
        <f t="shared" si="18"/>
        <v>0.57904759356516489</v>
      </c>
      <c r="L60" s="20">
        <f t="shared" si="18"/>
        <v>0.53966625353510267</v>
      </c>
      <c r="M60" s="20">
        <f t="shared" si="18"/>
        <v>0.56067609203655289</v>
      </c>
      <c r="N60" s="20">
        <f>N18/N6</f>
        <v>0.57167666319618471</v>
      </c>
      <c r="O60" s="19">
        <f t="shared" si="16"/>
        <v>0.55951269671346493</v>
      </c>
      <c r="P60" s="19">
        <f t="shared" si="17"/>
        <v>0.56529637829007395</v>
      </c>
      <c r="Q60" s="1"/>
      <c r="R60" s="1"/>
    </row>
    <row r="61" spans="1:18" ht="12.75" customHeight="1" x14ac:dyDescent="0.2">
      <c r="A61" s="16" t="s">
        <v>22</v>
      </c>
      <c r="B61" s="17" t="s">
        <v>23</v>
      </c>
      <c r="C61" s="18">
        <f t="shared" ref="C61:M61" si="19">C19/C7</f>
        <v>0.52083894047636392</v>
      </c>
      <c r="D61" s="18">
        <f t="shared" si="19"/>
        <v>0.52510739102768667</v>
      </c>
      <c r="E61" s="18">
        <f t="shared" si="19"/>
        <v>0.54732841130335441</v>
      </c>
      <c r="F61" s="18">
        <f t="shared" si="19"/>
        <v>0.55312851406577257</v>
      </c>
      <c r="G61" s="18">
        <f t="shared" si="19"/>
        <v>0.49833438024528631</v>
      </c>
      <c r="H61" s="18">
        <f t="shared" si="19"/>
        <v>0.5079501635728445</v>
      </c>
      <c r="I61" s="18">
        <f t="shared" si="19"/>
        <v>0.53099927242438549</v>
      </c>
      <c r="J61" s="18">
        <f t="shared" si="19"/>
        <v>0.53918114255686511</v>
      </c>
      <c r="K61" s="18">
        <f t="shared" si="19"/>
        <v>0.51028970904315218</v>
      </c>
      <c r="L61" s="18">
        <f t="shared" si="19"/>
        <v>0.51102479351325769</v>
      </c>
      <c r="M61" s="18">
        <f t="shared" si="19"/>
        <v>0.52729920572015976</v>
      </c>
      <c r="N61" s="18">
        <f>N19/N7</f>
        <v>0.52766551955631624</v>
      </c>
      <c r="O61" s="19">
        <f t="shared" si="16"/>
        <v>0.52492895362545366</v>
      </c>
      <c r="P61" s="19">
        <f t="shared" si="17"/>
        <v>0.52620329837392321</v>
      </c>
      <c r="Q61" s="1"/>
      <c r="R61" s="1"/>
    </row>
    <row r="62" spans="1:18" ht="12.75" customHeight="1" x14ac:dyDescent="0.2">
      <c r="A62" s="16" t="s">
        <v>24</v>
      </c>
      <c r="B62" s="17" t="s">
        <v>25</v>
      </c>
      <c r="C62" s="18">
        <f t="shared" ref="C62:M62" si="20">C20/C8</f>
        <v>0.47869477865006738</v>
      </c>
      <c r="D62" s="18">
        <f t="shared" si="20"/>
        <v>0.4969584327599707</v>
      </c>
      <c r="E62" s="18">
        <f t="shared" si="20"/>
        <v>0.51628361314419691</v>
      </c>
      <c r="F62" s="18">
        <f t="shared" si="20"/>
        <v>0.55302732355648176</v>
      </c>
      <c r="G62" s="18">
        <f t="shared" si="20"/>
        <v>0.40699430152282756</v>
      </c>
      <c r="H62" s="18">
        <f t="shared" si="20"/>
        <v>0.44453064858901786</v>
      </c>
      <c r="I62" s="18">
        <f t="shared" si="20"/>
        <v>0.49145946059751144</v>
      </c>
      <c r="J62" s="18">
        <f t="shared" si="20"/>
        <v>0.47347821461404405</v>
      </c>
      <c r="K62" s="18">
        <f t="shared" si="20"/>
        <v>0.43366996277183767</v>
      </c>
      <c r="L62" s="18">
        <f t="shared" si="20"/>
        <v>0.44026528939415455</v>
      </c>
      <c r="M62" s="18">
        <f t="shared" si="20"/>
        <v>0.4541742047366939</v>
      </c>
      <c r="N62" s="18">
        <f>N20/N8</f>
        <v>0.48333866279332355</v>
      </c>
      <c r="O62" s="19">
        <f t="shared" si="16"/>
        <v>0.47273957442751063</v>
      </c>
      <c r="P62" s="19">
        <f t="shared" si="17"/>
        <v>0.47608649663205571</v>
      </c>
      <c r="Q62" s="1"/>
      <c r="R62" s="1"/>
    </row>
    <row r="63" spans="1:18" ht="12.75" customHeight="1" x14ac:dyDescent="0.2">
      <c r="A63" s="16" t="s">
        <v>26</v>
      </c>
      <c r="B63" s="17" t="s">
        <v>27</v>
      </c>
      <c r="C63" s="20">
        <f t="shared" ref="C63:M63" si="21">C21/C9</f>
        <v>0.42062143491481818</v>
      </c>
      <c r="D63" s="20">
        <f t="shared" si="21"/>
        <v>0.30061573159614685</v>
      </c>
      <c r="E63" s="20">
        <f t="shared" si="21"/>
        <v>0.48539981920072556</v>
      </c>
      <c r="F63" s="20">
        <f t="shared" si="21"/>
        <v>0.4854958767800866</v>
      </c>
      <c r="G63" s="20">
        <f t="shared" si="21"/>
        <v>0.43980958156642652</v>
      </c>
      <c r="H63" s="20">
        <f t="shared" si="21"/>
        <v>0.3890216698534098</v>
      </c>
      <c r="I63" s="20">
        <f t="shared" si="21"/>
        <v>0.58635441232929308</v>
      </c>
      <c r="J63" s="20">
        <f t="shared" si="21"/>
        <v>0.59453742629755957</v>
      </c>
      <c r="K63" s="20">
        <f t="shared" si="21"/>
        <v>0.5615290436675282</v>
      </c>
      <c r="L63" s="20">
        <f t="shared" si="21"/>
        <v>0.55763942360576391</v>
      </c>
      <c r="M63" s="20">
        <f t="shared" si="21"/>
        <v>0.58183412611942287</v>
      </c>
      <c r="N63" s="20">
        <f>N21/N9</f>
        <v>0.58204706312517951</v>
      </c>
      <c r="O63" s="19">
        <f t="shared" si="16"/>
        <v>0.49874213408803003</v>
      </c>
      <c r="P63" s="19">
        <f t="shared" si="17"/>
        <v>0.52156765019292528</v>
      </c>
      <c r="Q63" s="1"/>
      <c r="R63" s="1"/>
    </row>
    <row r="64" spans="1:18" ht="12.75" customHeight="1" x14ac:dyDescent="0.2">
      <c r="A64" s="6" t="s">
        <v>28</v>
      </c>
      <c r="B64" s="6" t="s">
        <v>19</v>
      </c>
      <c r="C64" s="18">
        <f t="shared" ref="C64:M64" si="22">C22/C10</f>
        <v>0.4192467812328371</v>
      </c>
      <c r="D64" s="18">
        <f t="shared" si="22"/>
        <v>0.41608588012565795</v>
      </c>
      <c r="E64" s="18">
        <f t="shared" si="22"/>
        <v>0.45447842140589917</v>
      </c>
      <c r="F64" s="18">
        <f t="shared" si="22"/>
        <v>0.46608309111777863</v>
      </c>
      <c r="G64" s="18">
        <f t="shared" si="22"/>
        <v>0.4251187841537219</v>
      </c>
      <c r="H64" s="18">
        <f t="shared" si="22"/>
        <v>0.42613608078265663</v>
      </c>
      <c r="I64" s="18">
        <f t="shared" si="22"/>
        <v>0.46443646186525794</v>
      </c>
      <c r="J64" s="18">
        <f t="shared" si="22"/>
        <v>0.47947595779165009</v>
      </c>
      <c r="K64" s="18">
        <f t="shared" si="22"/>
        <v>0.41984280086653059</v>
      </c>
      <c r="L64" s="18">
        <f t="shared" si="22"/>
        <v>0.40382427470652116</v>
      </c>
      <c r="M64" s="18">
        <f t="shared" si="22"/>
        <v>0.43785346394667746</v>
      </c>
      <c r="N64" s="18">
        <f>N22/N10</f>
        <v>0.4577419020168787</v>
      </c>
      <c r="O64" s="19">
        <f t="shared" si="16"/>
        <v>0.43919365833433893</v>
      </c>
      <c r="P64" s="19">
        <f t="shared" si="17"/>
        <v>0.43199477236466705</v>
      </c>
      <c r="Q64" s="1"/>
      <c r="R64" s="1"/>
    </row>
    <row r="65" spans="1:18" ht="12.75" customHeight="1" x14ac:dyDescent="0.2">
      <c r="A65" s="16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  <c r="P65" s="19"/>
      <c r="Q65" s="1"/>
      <c r="R65" s="1"/>
    </row>
    <row r="66" spans="1:18" ht="12.75" customHeight="1" x14ac:dyDescent="0.2">
      <c r="A66" s="22" t="s">
        <v>29</v>
      </c>
      <c r="B66" s="23" t="s">
        <v>30</v>
      </c>
      <c r="C66" s="24">
        <f t="shared" ref="C66:N66" si="23">C24/C12</f>
        <v>0.51386109508786537</v>
      </c>
      <c r="D66" s="24">
        <f t="shared" si="23"/>
        <v>0.50155888114291558</v>
      </c>
      <c r="E66" s="24">
        <f t="shared" si="23"/>
        <v>0.52256096929184437</v>
      </c>
      <c r="F66" s="24">
        <f t="shared" si="23"/>
        <v>0.54169474409487128</v>
      </c>
      <c r="G66" s="24">
        <f t="shared" si="23"/>
        <v>0.44006619371786854</v>
      </c>
      <c r="H66" s="24">
        <f t="shared" si="23"/>
        <v>0.44071179085064904</v>
      </c>
      <c r="I66" s="24">
        <f t="shared" si="23"/>
        <v>0.46227514737536474</v>
      </c>
      <c r="J66" s="24">
        <f t="shared" si="23"/>
        <v>0.49523135164504406</v>
      </c>
      <c r="K66" s="24">
        <f t="shared" si="23"/>
        <v>0.46052412955074634</v>
      </c>
      <c r="L66" s="24">
        <f t="shared" si="23"/>
        <v>0.45534674339651521</v>
      </c>
      <c r="M66" s="24">
        <f t="shared" si="23"/>
        <v>0.47695834653981461</v>
      </c>
      <c r="N66" s="24">
        <f t="shared" si="23"/>
        <v>0.4958865745601595</v>
      </c>
      <c r="O66" s="24">
        <f>AVERAGE(C66:N66)</f>
        <v>0.48388966393780491</v>
      </c>
      <c r="P66" s="24">
        <f>MEDIAN(C66:N66)</f>
        <v>0.48609484909242934</v>
      </c>
      <c r="Q66" s="1"/>
      <c r="R66" s="1"/>
    </row>
    <row r="67" spans="1:1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 customHeight="1" x14ac:dyDescent="0.2">
      <c r="A68" s="26" t="s">
        <v>35</v>
      </c>
      <c r="B68" s="26"/>
      <c r="C68" s="27">
        <f t="shared" ref="C68:N68" si="24">AVERAGE(C58:C66)</f>
        <v>0.47702878160554857</v>
      </c>
      <c r="D68" s="27">
        <f t="shared" si="24"/>
        <v>0.45713020145737721</v>
      </c>
      <c r="E68" s="27">
        <f t="shared" si="24"/>
        <v>0.50833674608929946</v>
      </c>
      <c r="F68" s="27">
        <f t="shared" si="24"/>
        <v>0.52460559599475076</v>
      </c>
      <c r="G68" s="27">
        <f t="shared" si="24"/>
        <v>0.46783208941932791</v>
      </c>
      <c r="H68" s="27">
        <f t="shared" si="24"/>
        <v>0.4618068918686643</v>
      </c>
      <c r="I68" s="27">
        <f t="shared" si="24"/>
        <v>0.51726234881284938</v>
      </c>
      <c r="J68" s="27">
        <f t="shared" si="24"/>
        <v>0.53060158761747389</v>
      </c>
      <c r="K68" s="27">
        <f t="shared" si="24"/>
        <v>0.50018924978982982</v>
      </c>
      <c r="L68" s="27">
        <f t="shared" si="24"/>
        <v>0.49416918763982248</v>
      </c>
      <c r="M68" s="27">
        <f t="shared" si="24"/>
        <v>0.51691578766599311</v>
      </c>
      <c r="N68" s="27">
        <f t="shared" si="24"/>
        <v>0.52150422094489313</v>
      </c>
      <c r="O68" s="27">
        <f>AVERAGE(C68:N68)</f>
        <v>0.49811522407548575</v>
      </c>
      <c r="P68" s="27">
        <f>MEDIAN(C68:N68)</f>
        <v>0.50426299793956464</v>
      </c>
      <c r="Q68" s="1"/>
      <c r="R68" s="1"/>
    </row>
    <row r="69" spans="1:18" ht="12.75" customHeight="1" x14ac:dyDescent="0.2">
      <c r="A69" s="28" t="s">
        <v>36</v>
      </c>
      <c r="B69" s="28"/>
      <c r="C69" s="29">
        <f t="shared" ref="C69:N69" si="25">MEDIAN(C58:C66)</f>
        <v>0.49627793686896637</v>
      </c>
      <c r="D69" s="29">
        <f t="shared" si="25"/>
        <v>0.49925865695144311</v>
      </c>
      <c r="E69" s="29">
        <f t="shared" si="25"/>
        <v>0.51942229121802064</v>
      </c>
      <c r="F69" s="29">
        <f t="shared" si="25"/>
        <v>0.54736103382567647</v>
      </c>
      <c r="G69" s="29">
        <f t="shared" si="25"/>
        <v>0.43993788764214753</v>
      </c>
      <c r="H69" s="29">
        <f t="shared" si="25"/>
        <v>0.44262121971983348</v>
      </c>
      <c r="I69" s="29">
        <f t="shared" si="25"/>
        <v>0.51122936651094841</v>
      </c>
      <c r="J69" s="29">
        <f t="shared" si="25"/>
        <v>0.5267365569979271</v>
      </c>
      <c r="K69" s="29">
        <f t="shared" si="25"/>
        <v>0.48902105610362412</v>
      </c>
      <c r="L69" s="29">
        <f t="shared" si="25"/>
        <v>0.49089162195327318</v>
      </c>
      <c r="M69" s="29">
        <f t="shared" si="25"/>
        <v>0.5165436358326787</v>
      </c>
      <c r="N69" s="29">
        <f t="shared" si="25"/>
        <v>0.52766551955631624</v>
      </c>
      <c r="O69" s="29">
        <f>AVERAGE(C69:N69)</f>
        <v>0.50058056526507122</v>
      </c>
      <c r="P69" s="29">
        <f>MEDIAN(C69:N69)</f>
        <v>0.50524401173119582</v>
      </c>
      <c r="Q69" s="1"/>
      <c r="R69" s="1"/>
    </row>
    <row r="70" spans="1:18" ht="12.75" customHeight="1" x14ac:dyDescent="0.2">
      <c r="A70" s="28" t="s">
        <v>38</v>
      </c>
      <c r="B70" s="28"/>
      <c r="C70" s="29">
        <f t="shared" ref="C70:N70" si="26">MIN(C58:C66)</f>
        <v>0.35561748235101648</v>
      </c>
      <c r="D70" s="29">
        <f t="shared" si="26"/>
        <v>0.30061573159614685</v>
      </c>
      <c r="E70" s="29">
        <f t="shared" si="26"/>
        <v>0.4253268251366964</v>
      </c>
      <c r="F70" s="29">
        <f t="shared" si="26"/>
        <v>0.4518631741306402</v>
      </c>
      <c r="G70" s="29">
        <f t="shared" si="26"/>
        <v>0.40699430152282756</v>
      </c>
      <c r="H70" s="29">
        <f t="shared" si="26"/>
        <v>0.3890216698534098</v>
      </c>
      <c r="I70" s="29">
        <f t="shared" si="26"/>
        <v>0.46227514737536474</v>
      </c>
      <c r="J70" s="29">
        <f t="shared" si="26"/>
        <v>0.47347821461404405</v>
      </c>
      <c r="K70" s="29">
        <f t="shared" si="26"/>
        <v>0.41984280086653059</v>
      </c>
      <c r="L70" s="29">
        <f t="shared" si="26"/>
        <v>0.40382427470652116</v>
      </c>
      <c r="M70" s="29">
        <f t="shared" si="26"/>
        <v>0.43785346394667746</v>
      </c>
      <c r="N70" s="29">
        <f t="shared" si="26"/>
        <v>0.4577419020168787</v>
      </c>
      <c r="O70" s="29">
        <f>AVERAGE(C70:N70)</f>
        <v>0.41537124900972944</v>
      </c>
      <c r="P70" s="29">
        <f>MEDIAN(C70:N70)</f>
        <v>0.42258481300161349</v>
      </c>
      <c r="Q70" s="1"/>
      <c r="R70" s="1"/>
    </row>
    <row r="71" spans="1:18" ht="12.75" customHeight="1" thickBot="1" x14ac:dyDescent="0.25">
      <c r="A71" s="30" t="s">
        <v>39</v>
      </c>
      <c r="B71" s="30"/>
      <c r="C71" s="31">
        <f>MAX(C58:C66)</f>
        <v>0.57799916276533236</v>
      </c>
      <c r="D71" s="31">
        <f t="shared" ref="D71:N71" si="27">MAX(D58:D66)</f>
        <v>0.54475324231860123</v>
      </c>
      <c r="E71" s="31">
        <f t="shared" si="27"/>
        <v>0.56376005901944104</v>
      </c>
      <c r="F71" s="31">
        <f t="shared" si="27"/>
        <v>0.58490815110288175</v>
      </c>
      <c r="G71" s="31">
        <f t="shared" si="27"/>
        <v>0.56991666454359513</v>
      </c>
      <c r="H71" s="31">
        <f t="shared" si="27"/>
        <v>0.55718808691138721</v>
      </c>
      <c r="I71" s="31">
        <f t="shared" si="27"/>
        <v>0.58635441232929308</v>
      </c>
      <c r="J71" s="31">
        <f t="shared" si="27"/>
        <v>0.59453742629755957</v>
      </c>
      <c r="K71" s="31">
        <f t="shared" si="27"/>
        <v>0.57904759356516489</v>
      </c>
      <c r="L71" s="31">
        <f t="shared" si="27"/>
        <v>0.57482827257397617</v>
      </c>
      <c r="M71" s="31">
        <f t="shared" si="27"/>
        <v>0.59074279628342519</v>
      </c>
      <c r="N71" s="31">
        <f t="shared" si="27"/>
        <v>0.58204706312517951</v>
      </c>
      <c r="O71" s="31">
        <f>AVERAGE(C71:N71)</f>
        <v>0.57550691090298656</v>
      </c>
      <c r="P71" s="31">
        <f>MEDIAN(C71:N71)</f>
        <v>0.57852337816524857</v>
      </c>
      <c r="Q71" s="1"/>
      <c r="R71" s="1"/>
    </row>
    <row r="72" spans="1:1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 customHeight="1" x14ac:dyDescent="0.2">
      <c r="A73" s="1"/>
      <c r="B73" s="1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"/>
      <c r="P73" s="1"/>
      <c r="Q73" s="1"/>
      <c r="R73" s="1"/>
    </row>
    <row r="74" spans="1:18" ht="12.75" customHeight="1" x14ac:dyDescent="0.2">
      <c r="A74" s="1" t="s">
        <v>41</v>
      </c>
      <c r="B74" s="1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"/>
      <c r="P74" s="1"/>
      <c r="Q74" s="1"/>
      <c r="R74" s="1"/>
    </row>
    <row r="75" spans="1:18" ht="12.75" customHeight="1" x14ac:dyDescent="0.2">
      <c r="A75" s="1"/>
      <c r="B75" s="1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"/>
      <c r="R75" s="1"/>
    </row>
    <row r="76" spans="1:18" ht="12.75" customHeight="1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8" ht="12.75" customHeight="1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8" ht="12.75" customHeight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8" ht="12.75" customHeight="1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8" ht="12.75" customHeight="1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ht="12.75" customHeight="1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ht="12.75" customHeight="1" x14ac:dyDescent="0.2">
      <c r="C82" s="19"/>
    </row>
    <row r="83" spans="3:16" ht="12.75" customHeight="1" x14ac:dyDescent="0.2">
      <c r="C83" s="19"/>
    </row>
    <row r="84" spans="3:16" ht="12.75" customHeight="1" x14ac:dyDescent="0.2">
      <c r="C84" s="19"/>
    </row>
    <row r="85" spans="3:16" ht="12.75" customHeight="1" x14ac:dyDescent="0.2">
      <c r="C85" s="19"/>
    </row>
    <row r="86" spans="3:16" ht="12.75" customHeight="1" x14ac:dyDescent="0.2">
      <c r="C86" s="19"/>
    </row>
    <row r="87" spans="3:16" ht="12.75" customHeight="1" x14ac:dyDescent="0.2">
      <c r="C87" s="19"/>
    </row>
  </sheetData>
  <printOptions horizontalCentered="1"/>
  <pageMargins left="0.25" right="0.25" top="0.75" bottom="0.25" header="0.25" footer="0.25"/>
  <pageSetup scale="75" firstPageNumber="4294967295" orientation="landscape" r:id="rId1"/>
  <headerFooter alignWithMargins="0">
    <oddHeader>&amp;RCASE NO. 2015-00343
ATTACHMENT 2
TO STAFF DR NO. 2-32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Capital Stucture</vt:lpstr>
      <vt:lpstr>'Peer Capital Stucture'!Print_Area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 Freel</dc:creator>
  <cp:lastModifiedBy>Eric  Wilen</cp:lastModifiedBy>
  <cp:lastPrinted>2016-03-01T20:46:14Z</cp:lastPrinted>
  <dcterms:created xsi:type="dcterms:W3CDTF">2016-03-01T15:24:51Z</dcterms:created>
  <dcterms:modified xsi:type="dcterms:W3CDTF">2016-03-01T20:46:17Z</dcterms:modified>
</cp:coreProperties>
</file>