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720"/>
  </bookViews>
  <sheets>
    <sheet name="Test Year Monthly - (Prop)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'Test Year Monthly - (Prop)'!$A$1:$P$105</definedName>
    <definedName name="_xlnm.Print_Titles" localSheetId="0">'Test Year Monthly - (Prop)'!$1:$11</definedName>
  </definedNames>
  <calcPr calcId="145621"/>
</workbook>
</file>

<file path=xl/calcChain.xml><?xml version="1.0" encoding="utf-8"?>
<calcChain xmlns="http://schemas.openxmlformats.org/spreadsheetml/2006/main">
  <c r="P99" i="1" l="1"/>
  <c r="O96" i="1"/>
  <c r="N96" i="1"/>
  <c r="K96" i="1"/>
  <c r="J96" i="1"/>
  <c r="G96" i="1"/>
  <c r="F96" i="1"/>
  <c r="P95" i="1"/>
  <c r="Q95" i="1" s="1"/>
  <c r="M96" i="1"/>
  <c r="L96" i="1"/>
  <c r="I96" i="1"/>
  <c r="H96" i="1"/>
  <c r="E96" i="1"/>
  <c r="D96" i="1"/>
  <c r="P93" i="1"/>
  <c r="Q93" i="1" s="1"/>
  <c r="P92" i="1"/>
  <c r="Q92" i="1" s="1"/>
  <c r="O89" i="1"/>
  <c r="N89" i="1"/>
  <c r="J89" i="1"/>
  <c r="G89" i="1"/>
  <c r="M89" i="1"/>
  <c r="I89" i="1"/>
  <c r="E89" i="1"/>
  <c r="K89" i="1"/>
  <c r="F89" i="1"/>
  <c r="L87" i="1"/>
  <c r="H87" i="1"/>
  <c r="D87" i="1"/>
  <c r="P86" i="1"/>
  <c r="Q86" i="1" s="1"/>
  <c r="N87" i="1"/>
  <c r="M87" i="1"/>
  <c r="J87" i="1"/>
  <c r="I87" i="1"/>
  <c r="F87" i="1"/>
  <c r="E87" i="1"/>
  <c r="P84" i="1"/>
  <c r="Q84" i="1" s="1"/>
  <c r="P83" i="1"/>
  <c r="Q83" i="1" s="1"/>
  <c r="P82" i="1"/>
  <c r="Q82" i="1" s="1"/>
  <c r="H80" i="1"/>
  <c r="N78" i="1"/>
  <c r="G78" i="1"/>
  <c r="F78" i="1"/>
  <c r="P77" i="1"/>
  <c r="O78" i="1"/>
  <c r="P76" i="1"/>
  <c r="M78" i="1"/>
  <c r="L78" i="1"/>
  <c r="I78" i="1"/>
  <c r="H78" i="1"/>
  <c r="E78" i="1"/>
  <c r="D78" i="1"/>
  <c r="N72" i="1"/>
  <c r="K72" i="1"/>
  <c r="J72" i="1"/>
  <c r="F72" i="1"/>
  <c r="P71" i="1"/>
  <c r="Q71" i="1" s="1"/>
  <c r="C77" i="1"/>
  <c r="C76" i="1"/>
  <c r="O72" i="1"/>
  <c r="G72" i="1"/>
  <c r="P66" i="1"/>
  <c r="Q66" i="1" s="1"/>
  <c r="M64" i="1"/>
  <c r="J64" i="1"/>
  <c r="M62" i="1"/>
  <c r="I62" i="1"/>
  <c r="M60" i="1"/>
  <c r="H60" i="1"/>
  <c r="E60" i="1"/>
  <c r="L60" i="1"/>
  <c r="D60" i="1"/>
  <c r="C59" i="1"/>
  <c r="O60" i="1"/>
  <c r="O62" i="1" s="1"/>
  <c r="K60" i="1"/>
  <c r="I60" i="1"/>
  <c r="G60" i="1"/>
  <c r="G62" i="1" s="1"/>
  <c r="P57" i="1"/>
  <c r="H54" i="1"/>
  <c r="J52" i="1"/>
  <c r="J54" i="1" s="1"/>
  <c r="F52" i="1"/>
  <c r="P51" i="1"/>
  <c r="Q51" i="1" s="1"/>
  <c r="O52" i="1"/>
  <c r="N52" i="1"/>
  <c r="N54" i="1" s="1"/>
  <c r="L52" i="1"/>
  <c r="L54" i="1" s="1"/>
  <c r="K52" i="1"/>
  <c r="H52" i="1"/>
  <c r="G52" i="1"/>
  <c r="G54" i="1" s="1"/>
  <c r="D52" i="1"/>
  <c r="E48" i="1"/>
  <c r="P49" i="1"/>
  <c r="Q49" i="1" s="1"/>
  <c r="C57" i="1"/>
  <c r="L48" i="1"/>
  <c r="D48" i="1"/>
  <c r="O44" i="1"/>
  <c r="G44" i="1"/>
  <c r="H44" i="1"/>
  <c r="P42" i="1"/>
  <c r="Q42" i="1" s="1"/>
  <c r="M44" i="1"/>
  <c r="M46" i="1" s="1"/>
  <c r="L44" i="1"/>
  <c r="K44" i="1"/>
  <c r="I44" i="1"/>
  <c r="I46" i="1" s="1"/>
  <c r="E44" i="1"/>
  <c r="E46" i="1" s="1"/>
  <c r="D44" i="1"/>
  <c r="G37" i="1"/>
  <c r="P34" i="1"/>
  <c r="Q34" i="1" s="1"/>
  <c r="O35" i="1"/>
  <c r="O37" i="1" s="1"/>
  <c r="M35" i="1"/>
  <c r="L35" i="1"/>
  <c r="K35" i="1"/>
  <c r="K37" i="1" s="1"/>
  <c r="I35" i="1"/>
  <c r="H35" i="1"/>
  <c r="G35" i="1"/>
  <c r="E35" i="1"/>
  <c r="P32" i="1"/>
  <c r="P31" i="1"/>
  <c r="N28" i="1"/>
  <c r="J28" i="1"/>
  <c r="F28" i="1"/>
  <c r="P25" i="1"/>
  <c r="Q25" i="1" s="1"/>
  <c r="C34" i="1"/>
  <c r="C43" i="1" s="1"/>
  <c r="P24" i="1"/>
  <c r="Q24" i="1" s="1"/>
  <c r="C33" i="1"/>
  <c r="C42" i="1" s="1"/>
  <c r="O26" i="1"/>
  <c r="N26" i="1"/>
  <c r="M26" i="1"/>
  <c r="M28" i="1" s="1"/>
  <c r="L26" i="1"/>
  <c r="K26" i="1"/>
  <c r="J26" i="1"/>
  <c r="I26" i="1"/>
  <c r="I28" i="1" s="1"/>
  <c r="H26" i="1"/>
  <c r="G26" i="1"/>
  <c r="F26" i="1"/>
  <c r="E26" i="1"/>
  <c r="E28" i="1" s="1"/>
  <c r="P23" i="1"/>
  <c r="Q23" i="1" s="1"/>
  <c r="C32" i="1"/>
  <c r="C41" i="1" s="1"/>
  <c r="O21" i="1"/>
  <c r="M21" i="1"/>
  <c r="L21" i="1"/>
  <c r="K21" i="1"/>
  <c r="I21" i="1"/>
  <c r="H21" i="1"/>
  <c r="G21" i="1"/>
  <c r="E21" i="1"/>
  <c r="D21" i="1"/>
  <c r="C31" i="1"/>
  <c r="J30" i="1" s="1"/>
  <c r="N21" i="1"/>
  <c r="J21" i="1"/>
  <c r="F21" i="1"/>
  <c r="L19" i="1"/>
  <c r="D19" i="1"/>
  <c r="P16" i="1"/>
  <c r="Q16" i="1" s="1"/>
  <c r="P15" i="1"/>
  <c r="Q15" i="1" s="1"/>
  <c r="O17" i="1"/>
  <c r="N17" i="1"/>
  <c r="M17" i="1"/>
  <c r="L17" i="1"/>
  <c r="K17" i="1"/>
  <c r="J17" i="1"/>
  <c r="I17" i="1"/>
  <c r="H17" i="1"/>
  <c r="G17" i="1"/>
  <c r="F17" i="1"/>
  <c r="E17" i="1"/>
  <c r="E19" i="1" s="1"/>
  <c r="D17" i="1"/>
  <c r="N12" i="1"/>
  <c r="M12" i="1"/>
  <c r="L12" i="1"/>
  <c r="J12" i="1"/>
  <c r="I12" i="1"/>
  <c r="H12" i="1"/>
  <c r="F12" i="1"/>
  <c r="E12" i="1"/>
  <c r="P13" i="1"/>
  <c r="Q13" i="1" s="1"/>
  <c r="O12" i="1"/>
  <c r="K12" i="1"/>
  <c r="G12" i="1"/>
  <c r="I114" i="1" l="1"/>
  <c r="M114" i="1"/>
  <c r="G114" i="1"/>
  <c r="K114" i="1"/>
  <c r="O114" i="1"/>
  <c r="M19" i="1"/>
  <c r="N30" i="1"/>
  <c r="H114" i="1"/>
  <c r="L114" i="1"/>
  <c r="H19" i="1"/>
  <c r="Q31" i="1"/>
  <c r="Q32" i="1"/>
  <c r="Q77" i="1"/>
  <c r="E114" i="1"/>
  <c r="I19" i="1"/>
  <c r="F30" i="1"/>
  <c r="F114" i="1"/>
  <c r="Q52" i="1"/>
  <c r="Q57" i="1"/>
  <c r="Q76" i="1"/>
  <c r="P26" i="1"/>
  <c r="F19" i="1"/>
  <c r="J19" i="1"/>
  <c r="N19" i="1"/>
  <c r="G28" i="1"/>
  <c r="G103" i="1" s="1"/>
  <c r="K28" i="1"/>
  <c r="O28" i="1"/>
  <c r="G30" i="1"/>
  <c r="K30" i="1"/>
  <c r="O30" i="1"/>
  <c r="G19" i="1"/>
  <c r="K19" i="1"/>
  <c r="O19" i="1"/>
  <c r="C40" i="1"/>
  <c r="I30" i="1"/>
  <c r="M30" i="1"/>
  <c r="E30" i="1"/>
  <c r="H28" i="1"/>
  <c r="L28" i="1"/>
  <c r="H30" i="1"/>
  <c r="L30" i="1"/>
  <c r="F39" i="1"/>
  <c r="J39" i="1"/>
  <c r="N39" i="1"/>
  <c r="P21" i="1"/>
  <c r="D26" i="1"/>
  <c r="D114" i="1" s="1"/>
  <c r="D35" i="1"/>
  <c r="D37" i="1" s="1"/>
  <c r="H37" i="1"/>
  <c r="D12" i="1"/>
  <c r="P22" i="1"/>
  <c r="Q22" i="1" s="1"/>
  <c r="Q26" i="1" s="1"/>
  <c r="I37" i="1"/>
  <c r="G39" i="1"/>
  <c r="N44" i="1"/>
  <c r="N114" i="1" s="1"/>
  <c r="K46" i="1"/>
  <c r="M48" i="1"/>
  <c r="P50" i="1"/>
  <c r="Q50" i="1" s="1"/>
  <c r="F54" i="1"/>
  <c r="C58" i="1"/>
  <c r="D56" i="1" s="1"/>
  <c r="E62" i="1"/>
  <c r="M103" i="1"/>
  <c r="P67" i="1"/>
  <c r="Q67" i="1" s="1"/>
  <c r="N64" i="1"/>
  <c r="F64" i="1"/>
  <c r="C75" i="1"/>
  <c r="I64" i="1"/>
  <c r="D89" i="1"/>
  <c r="P14" i="1"/>
  <c r="Q14" i="1" s="1"/>
  <c r="Q17" i="1" s="1"/>
  <c r="D30" i="1"/>
  <c r="P41" i="1"/>
  <c r="Q41" i="1" s="1"/>
  <c r="I48" i="1"/>
  <c r="G56" i="1"/>
  <c r="G48" i="1"/>
  <c r="K48" i="1"/>
  <c r="O48" i="1"/>
  <c r="D54" i="1"/>
  <c r="N56" i="1"/>
  <c r="K62" i="1"/>
  <c r="E64" i="1"/>
  <c r="D64" i="1"/>
  <c r="H64" i="1"/>
  <c r="L64" i="1"/>
  <c r="P65" i="1"/>
  <c r="Q65" i="1" s="1"/>
  <c r="P70" i="1"/>
  <c r="Q70" i="1" s="1"/>
  <c r="L80" i="1"/>
  <c r="D80" i="1"/>
  <c r="M80" i="1"/>
  <c r="E80" i="1"/>
  <c r="G80" i="1"/>
  <c r="K80" i="1"/>
  <c r="O80" i="1"/>
  <c r="P94" i="1"/>
  <c r="P96" i="1" s="1"/>
  <c r="L37" i="1"/>
  <c r="E37" i="1"/>
  <c r="M37" i="1"/>
  <c r="K39" i="1"/>
  <c r="F44" i="1"/>
  <c r="F46" i="1" s="1"/>
  <c r="J44" i="1"/>
  <c r="J46" i="1" s="1"/>
  <c r="G46" i="1"/>
  <c r="G109" i="1" s="1"/>
  <c r="O46" i="1"/>
  <c r="O109" i="1" s="1"/>
  <c r="I80" i="1"/>
  <c r="H89" i="1"/>
  <c r="L89" i="1"/>
  <c r="P90" i="1"/>
  <c r="Q90" i="1" s="1"/>
  <c r="Q96" i="1" s="1"/>
  <c r="F35" i="1"/>
  <c r="F37" i="1" s="1"/>
  <c r="J35" i="1"/>
  <c r="J37" i="1" s="1"/>
  <c r="N35" i="1"/>
  <c r="N37" i="1" s="1"/>
  <c r="P33" i="1"/>
  <c r="Q33" i="1" s="1"/>
  <c r="P40" i="1"/>
  <c r="Q40" i="1" s="1"/>
  <c r="Q44" i="1" s="1"/>
  <c r="H39" i="1"/>
  <c r="P43" i="1"/>
  <c r="Q43" i="1" s="1"/>
  <c r="D46" i="1"/>
  <c r="H46" i="1"/>
  <c r="L46" i="1"/>
  <c r="H48" i="1"/>
  <c r="F48" i="1"/>
  <c r="J48" i="1"/>
  <c r="N48" i="1"/>
  <c r="E52" i="1"/>
  <c r="I52" i="1"/>
  <c r="I54" i="1" s="1"/>
  <c r="I109" i="1" s="1"/>
  <c r="M52" i="1"/>
  <c r="M54" i="1" s="1"/>
  <c r="M109" i="1" s="1"/>
  <c r="K54" i="1"/>
  <c r="O54" i="1"/>
  <c r="K56" i="1"/>
  <c r="D72" i="1"/>
  <c r="H72" i="1"/>
  <c r="H107" i="1" s="1"/>
  <c r="L72" i="1"/>
  <c r="L107" i="1" s="1"/>
  <c r="F80" i="1"/>
  <c r="J80" i="1"/>
  <c r="N80" i="1"/>
  <c r="D39" i="1"/>
  <c r="E56" i="1"/>
  <c r="F60" i="1"/>
  <c r="F62" i="1" s="1"/>
  <c r="F109" i="1" s="1"/>
  <c r="J60" i="1"/>
  <c r="J62" i="1" s="1"/>
  <c r="N60" i="1"/>
  <c r="N62" i="1" s="1"/>
  <c r="D62" i="1"/>
  <c r="H62" i="1"/>
  <c r="H109" i="1" s="1"/>
  <c r="L62" i="1"/>
  <c r="G64" i="1"/>
  <c r="K64" i="1"/>
  <c r="O64" i="1"/>
  <c r="P68" i="1"/>
  <c r="Q68" i="1" s="1"/>
  <c r="K78" i="1"/>
  <c r="P59" i="1"/>
  <c r="Q59" i="1" s="1"/>
  <c r="E72" i="1"/>
  <c r="E107" i="1" s="1"/>
  <c r="I72" i="1"/>
  <c r="M72" i="1"/>
  <c r="J78" i="1"/>
  <c r="P81" i="1"/>
  <c r="Q81" i="1" s="1"/>
  <c r="Q87" i="1" s="1"/>
  <c r="P85" i="1"/>
  <c r="Q85" i="1" s="1"/>
  <c r="G87" i="1"/>
  <c r="G107" i="1" s="1"/>
  <c r="K87" i="1"/>
  <c r="K107" i="1" s="1"/>
  <c r="O87" i="1"/>
  <c r="O107" i="1" s="1"/>
  <c r="P91" i="1"/>
  <c r="Q91" i="1" s="1"/>
  <c r="P69" i="1"/>
  <c r="Q69" i="1" s="1"/>
  <c r="P75" i="1"/>
  <c r="N108" i="1" l="1"/>
  <c r="G108" i="1"/>
  <c r="P48" i="1"/>
  <c r="D108" i="1"/>
  <c r="P37" i="1"/>
  <c r="P19" i="1"/>
  <c r="L109" i="1"/>
  <c r="J109" i="1"/>
  <c r="O103" i="1"/>
  <c r="O56" i="1"/>
  <c r="O108" i="1" s="1"/>
  <c r="H56" i="1"/>
  <c r="J107" i="1"/>
  <c r="I107" i="1"/>
  <c r="H108" i="1"/>
  <c r="Q72" i="1"/>
  <c r="J114" i="1"/>
  <c r="D107" i="1"/>
  <c r="Q75" i="1"/>
  <c r="Q78" i="1" s="1"/>
  <c r="I56" i="1"/>
  <c r="K109" i="1"/>
  <c r="L56" i="1"/>
  <c r="L108" i="1" s="1"/>
  <c r="N107" i="1"/>
  <c r="F107" i="1"/>
  <c r="P114" i="1"/>
  <c r="Q35" i="1"/>
  <c r="M107" i="1"/>
  <c r="F103" i="1"/>
  <c r="P78" i="1"/>
  <c r="P17" i="1"/>
  <c r="H74" i="1"/>
  <c r="I74" i="1"/>
  <c r="D74" i="1"/>
  <c r="M74" i="1"/>
  <c r="L74" i="1"/>
  <c r="E74" i="1"/>
  <c r="E108" i="1" s="1"/>
  <c r="N74" i="1"/>
  <c r="O74" i="1"/>
  <c r="H103" i="1"/>
  <c r="P72" i="1"/>
  <c r="E54" i="1"/>
  <c r="E103" i="1" s="1"/>
  <c r="P64" i="1"/>
  <c r="D28" i="1"/>
  <c r="P28" i="1" s="1"/>
  <c r="M39" i="1"/>
  <c r="E39" i="1"/>
  <c r="I39" i="1"/>
  <c r="P87" i="1"/>
  <c r="J74" i="1"/>
  <c r="K74" i="1"/>
  <c r="P62" i="1"/>
  <c r="D103" i="1"/>
  <c r="M56" i="1"/>
  <c r="M108" i="1" s="1"/>
  <c r="L39" i="1"/>
  <c r="I103" i="1"/>
  <c r="P44" i="1"/>
  <c r="P89" i="1"/>
  <c r="P52" i="1"/>
  <c r="O39" i="1"/>
  <c r="P12" i="1"/>
  <c r="N46" i="1"/>
  <c r="N103" i="1" s="1"/>
  <c r="L103" i="1"/>
  <c r="J103" i="1"/>
  <c r="F74" i="1"/>
  <c r="G74" i="1"/>
  <c r="H102" i="1"/>
  <c r="H104" i="1" s="1"/>
  <c r="P80" i="1"/>
  <c r="K103" i="1"/>
  <c r="P30" i="1"/>
  <c r="P58" i="1"/>
  <c r="Q58" i="1" s="1"/>
  <c r="Q60" i="1" s="1"/>
  <c r="F56" i="1"/>
  <c r="F108" i="1" s="1"/>
  <c r="J56" i="1"/>
  <c r="P35" i="1"/>
  <c r="J108" i="1" l="1"/>
  <c r="J102" i="1" s="1"/>
  <c r="J104" i="1" s="1"/>
  <c r="I108" i="1"/>
  <c r="I102" i="1" s="1"/>
  <c r="I104" i="1" s="1"/>
  <c r="N109" i="1"/>
  <c r="G102" i="1"/>
  <c r="G104" i="1" s="1"/>
  <c r="N102" i="1"/>
  <c r="N104" i="1" s="1"/>
  <c r="E109" i="1"/>
  <c r="D109" i="1"/>
  <c r="K108" i="1"/>
  <c r="K102" i="1" s="1"/>
  <c r="K104" i="1" s="1"/>
  <c r="P46" i="1"/>
  <c r="P74" i="1"/>
  <c r="P54" i="1"/>
  <c r="P109" i="1" s="1"/>
  <c r="D102" i="1"/>
  <c r="M102" i="1"/>
  <c r="M104" i="1" s="1"/>
  <c r="E102" i="1"/>
  <c r="E104" i="1" s="1"/>
  <c r="O102" i="1"/>
  <c r="O104" i="1" s="1"/>
  <c r="F102" i="1"/>
  <c r="F104" i="1" s="1"/>
  <c r="P39" i="1"/>
  <c r="P108" i="1" s="1"/>
  <c r="P56" i="1"/>
  <c r="P60" i="1"/>
  <c r="P107" i="1" s="1"/>
  <c r="P100" i="1"/>
  <c r="L102" i="1"/>
  <c r="L104" i="1" s="1"/>
  <c r="P103" i="1"/>
  <c r="D104" i="1" l="1"/>
  <c r="P104" i="1" s="1"/>
  <c r="P102" i="1"/>
</calcChain>
</file>

<file path=xl/sharedStrings.xml><?xml version="1.0" encoding="utf-8"?>
<sst xmlns="http://schemas.openxmlformats.org/spreadsheetml/2006/main" count="112" uniqueCount="65">
  <si>
    <t xml:space="preserve">EXHIBIT GLS-7  </t>
  </si>
  <si>
    <t>ATMOS ENERGY CORPORATION - KENTUCKY</t>
  </si>
  <si>
    <t>BILL FREQUENCY WITH KNOWN &amp; MEASURABLE ADJUSTMENTS</t>
  </si>
  <si>
    <t>PROPOSED RATES</t>
  </si>
  <si>
    <t>Line</t>
  </si>
  <si>
    <t>Total</t>
  </si>
  <si>
    <t>No.</t>
  </si>
  <si>
    <t>Class of Customers</t>
  </si>
  <si>
    <t>Rate</t>
  </si>
  <si>
    <t>Billing Units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</si>
  <si>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</si>
  <si>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</si>
  <si>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</si>
  <si>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</si>
  <si>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</si>
  <si>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</si>
  <si>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</si>
  <si>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</si>
  <si>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</si>
  <si>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</si>
  <si>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</si>
  <si>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</si>
  <si>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</si>
  <si>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</si>
  <si>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</si>
  <si>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</si>
  <si>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</si>
  <si>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</si>
  <si>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</si>
  <si>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</si>
  <si>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</si>
  <si>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</si>
  <si>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</si>
  <si>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</si>
  <si>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</si>
  <si>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</si>
  <si>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</si>
  <si>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</si>
  <si>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</si>
  <si>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</si>
  <si>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</si>
  <si>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</si>
  <si>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</si>
  <si>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</si>
  <si>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</si>
  <si>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</si>
  <si>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</si>
  <si>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</si>
  <si>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</si>
  <si>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</si>
  <si>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</si>
  <si>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</si>
  <si>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</si>
  <si>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</si>
  <si>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</si>
  <si>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</si>
  <si>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</si>
  <si>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</si>
  <si>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</si>
  <si>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</si>
  <si>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</si>
  <si>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</si>
  <si>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R/C/PA Inc</t>
  </si>
  <si>
    <t>Firm Sales</t>
  </si>
  <si>
    <t>TEST YEAR ENDING MAY, 31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</si>
</sst>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000"/>
    <numFmt numFmtId="169" formatCode="_(* #,##0.0000_);_(* \(#,##0.00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sz val="10"/>
      <color indexed="9"/>
      <name val="Arial Narrow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0" borderId="0" xfId="3" applyFont="1" applyFill="1"/>
    <xf numFmtId="37" fontId="3" fillId="0" borderId="0" xfId="3" applyNumberFormat="1" applyFont="1" applyFill="1"/>
    <xf numFmtId="0" fontId="3" fillId="0" borderId="0" xfId="0" applyFont="1"/>
    <xf numFmtId="0" fontId="5" fillId="0" borderId="0" xfId="3" applyFont="1" applyFill="1" applyBorder="1"/>
    <xf numFmtId="0" fontId="3" fillId="0" borderId="0" xfId="3" applyFont="1"/>
    <xf numFmtId="37" fontId="3" fillId="0" borderId="0" xfId="3" applyNumberFormat="1" applyFont="1" applyFill="1" applyAlignment="1">
      <alignment horizontal="right"/>
    </xf>
    <xf numFmtId="0" fontId="3" fillId="0" borderId="0" xfId="3" applyFont="1" applyFill="1" applyAlignment="1">
      <alignment horizontal="left"/>
    </xf>
    <xf numFmtId="5" fontId="3" fillId="0" borderId="0" xfId="3" applyNumberFormat="1" applyFont="1" applyFill="1" applyAlignment="1" applyProtection="1">
      <alignment horizontal="centerContinuous"/>
    </xf>
    <xf numFmtId="0" fontId="3" fillId="0" borderId="0" xfId="3" applyFont="1" applyFill="1" applyAlignment="1">
      <alignment horizontal="centerContinuous"/>
    </xf>
    <xf numFmtId="0" fontId="3" fillId="0" borderId="0" xfId="3" applyFont="1" applyFill="1" applyAlignment="1">
      <alignment horizontal="center"/>
    </xf>
    <xf numFmtId="43" fontId="3" fillId="0" borderId="0" xfId="1" applyFont="1" applyFill="1" applyAlignment="1" applyProtection="1">
      <alignment horizontal="centerContinuous"/>
    </xf>
    <xf numFmtId="0" fontId="6" fillId="0" borderId="0" xfId="3" applyFont="1" applyFill="1" applyAlignment="1">
      <alignment horizontal="center"/>
    </xf>
    <xf numFmtId="0" fontId="3" fillId="0" borderId="1" xfId="3" applyFont="1" applyFill="1" applyBorder="1" applyAlignment="1">
      <alignment horizontal="left"/>
    </xf>
    <xf numFmtId="0" fontId="3" fillId="0" borderId="1" xfId="3" applyFont="1" applyFill="1" applyBorder="1"/>
    <xf numFmtId="0" fontId="3" fillId="0" borderId="1" xfId="3" applyFont="1" applyFill="1" applyBorder="1" applyAlignment="1">
      <alignment horizontal="center"/>
    </xf>
    <xf numFmtId="164" fontId="3" fillId="0" borderId="1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3" fillId="0" borderId="0" xfId="3" quotePrefix="1" applyFont="1" applyFill="1" applyAlignment="1">
      <alignment horizontal="center"/>
    </xf>
    <xf numFmtId="49" fontId="3" fillId="0" borderId="0" xfId="3" quotePrefix="1" applyNumberFormat="1" applyFont="1" applyFill="1" applyAlignment="1">
      <alignment horizontal="center"/>
    </xf>
    <xf numFmtId="49" fontId="3" fillId="0" borderId="0" xfId="3" applyNumberFormat="1" applyFont="1" applyFill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5" fillId="0" borderId="0" xfId="1" applyNumberFormat="1" applyFont="1" applyFill="1" applyBorder="1"/>
    <xf numFmtId="0" fontId="6" fillId="0" borderId="0" xfId="3" applyFont="1" applyFill="1" applyBorder="1"/>
    <xf numFmtId="0" fontId="3" fillId="0" borderId="0" xfId="3" applyFont="1" applyFill="1" applyBorder="1" applyAlignment="1">
      <alignment horizontal="center"/>
    </xf>
    <xf numFmtId="166" fontId="5" fillId="0" borderId="0" xfId="2" applyNumberFormat="1" applyFont="1" applyFill="1" applyBorder="1"/>
    <xf numFmtId="37" fontId="5" fillId="0" borderId="0" xfId="3" applyNumberFormat="1" applyFont="1" applyFill="1" applyBorder="1" applyAlignment="1">
      <alignment horizontal="right"/>
    </xf>
    <xf numFmtId="7" fontId="3" fillId="0" borderId="0" xfId="3" applyNumberFormat="1" applyFont="1" applyFill="1" applyProtection="1"/>
    <xf numFmtId="37" fontId="3" fillId="0" borderId="0" xfId="0" applyNumberFormat="1" applyFont="1"/>
    <xf numFmtId="37" fontId="5" fillId="0" borderId="0" xfId="3" applyNumberFormat="1" applyFont="1" applyFill="1" applyBorder="1"/>
    <xf numFmtId="3" fontId="5" fillId="0" borderId="0" xfId="3" applyNumberFormat="1" applyFont="1" applyFill="1" applyBorder="1"/>
    <xf numFmtId="167" fontId="3" fillId="0" borderId="0" xfId="3" applyNumberFormat="1" applyFont="1" applyFill="1" applyProtection="1"/>
    <xf numFmtId="0" fontId="3" fillId="0" borderId="2" xfId="3" applyFont="1" applyFill="1" applyBorder="1"/>
    <xf numFmtId="37" fontId="3" fillId="0" borderId="2" xfId="3" applyNumberFormat="1" applyFont="1" applyFill="1" applyBorder="1"/>
    <xf numFmtId="0" fontId="3" fillId="0" borderId="0" xfId="3" applyFont="1" applyFill="1" applyBorder="1"/>
    <xf numFmtId="7" fontId="3" fillId="0" borderId="0" xfId="3" applyNumberFormat="1" applyFont="1" applyFill="1" applyBorder="1"/>
    <xf numFmtId="7" fontId="5" fillId="0" borderId="0" xfId="3" applyNumberFormat="1" applyFont="1" applyFill="1" applyBorder="1"/>
    <xf numFmtId="0" fontId="3" fillId="0" borderId="0" xfId="3" applyFont="1" applyBorder="1"/>
    <xf numFmtId="5" fontId="3" fillId="0" borderId="0" xfId="3" applyNumberFormat="1" applyFont="1" applyBorder="1"/>
    <xf numFmtId="5" fontId="3" fillId="0" borderId="0" xfId="3" applyNumberFormat="1" applyFont="1" applyFill="1" applyBorder="1"/>
    <xf numFmtId="5" fontId="5" fillId="0" borderId="0" xfId="3" applyNumberFormat="1" applyFont="1" applyFill="1" applyBorder="1"/>
    <xf numFmtId="37" fontId="3" fillId="0" borderId="0" xfId="3" applyNumberFormat="1" applyFont="1"/>
    <xf numFmtId="165" fontId="3" fillId="0" borderId="0" xfId="1" applyNumberFormat="1" applyFont="1"/>
    <xf numFmtId="43" fontId="3" fillId="0" borderId="0" xfId="3" applyNumberFormat="1" applyFont="1" applyFill="1" applyProtection="1"/>
    <xf numFmtId="37" fontId="5" fillId="0" borderId="0" xfId="3" applyNumberFormat="1" applyFont="1" applyFill="1" applyBorder="1" applyProtection="1"/>
    <xf numFmtId="0" fontId="6" fillId="0" borderId="0" xfId="3" applyFont="1"/>
    <xf numFmtId="37" fontId="3" fillId="0" borderId="0" xfId="3" applyNumberFormat="1" applyFont="1" applyFill="1" applyProtection="1"/>
    <xf numFmtId="5" fontId="3" fillId="0" borderId="0" xfId="3" applyNumberFormat="1" applyFont="1" applyFill="1" applyProtection="1"/>
    <xf numFmtId="37" fontId="3" fillId="0" borderId="2" xfId="3" applyNumberFormat="1" applyFont="1" applyFill="1" applyBorder="1" applyProtection="1"/>
    <xf numFmtId="0" fontId="6" fillId="0" borderId="0" xfId="3" applyFont="1" applyFill="1"/>
    <xf numFmtId="165" fontId="7" fillId="0" borderId="0" xfId="1" applyNumberFormat="1" applyFont="1" applyFill="1"/>
    <xf numFmtId="168" fontId="3" fillId="0" borderId="0" xfId="3" applyNumberFormat="1" applyFont="1" applyFill="1"/>
    <xf numFmtId="165" fontId="3" fillId="0" borderId="0" xfId="1" applyNumberFormat="1" applyFont="1" applyFill="1"/>
    <xf numFmtId="5" fontId="5" fillId="0" borderId="0" xfId="3" applyNumberFormat="1" applyFont="1" applyFill="1" applyProtection="1"/>
    <xf numFmtId="169" fontId="3" fillId="0" borderId="0" xfId="3" applyNumberFormat="1" applyFont="1" applyFill="1" applyProtection="1"/>
    <xf numFmtId="167" fontId="3" fillId="0" borderId="0" xfId="3" applyNumberFormat="1" applyFont="1" applyFill="1" applyAlignment="1" applyProtection="1">
      <alignment horizontal="right"/>
    </xf>
    <xf numFmtId="5" fontId="3" fillId="0" borderId="0" xfId="3" applyNumberFormat="1" applyFont="1" applyFill="1"/>
    <xf numFmtId="0" fontId="8" fillId="0" borderId="0" xfId="3" applyFont="1" applyFill="1"/>
    <xf numFmtId="5" fontId="3" fillId="0" borderId="0" xfId="3" applyNumberFormat="1" applyFont="1"/>
    <xf numFmtId="37" fontId="3" fillId="0" borderId="0" xfId="3" applyNumberFormat="1" applyFont="1" applyBorder="1"/>
    <xf numFmtId="1" fontId="3" fillId="0" borderId="0" xfId="3" applyNumberFormat="1" applyFont="1" applyFill="1" applyBorder="1"/>
    <xf numFmtId="37" fontId="3" fillId="0" borderId="0" xfId="3" applyNumberFormat="1" applyFont="1" applyFill="1" applyBorder="1"/>
  </cellXfs>
  <cellStyles count="7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6"/>
    <cellStyle name="Normal_Kentucky - CCS98 as filed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K4097"/>
  <sheetViews>
    <sheetView showGridLines="0" tabSelected="1" view="pageBreakPreview" zoomScaleNormal="100" zoomScaleSheetLayoutView="100" workbookViewId="0"/>
  </sheetViews>
  <sheetFormatPr defaultColWidth="12.5703125" defaultRowHeight="12.75" x14ac:dyDescent="0.2"/>
  <cols>
    <col min="1" max="1" width="5.5703125" style="5" bestFit="1" customWidth="1"/>
    <col min="2" max="2" width="29.5703125" style="5" customWidth="1"/>
    <col min="3" max="3" width="8.5703125" style="5" customWidth="1"/>
    <col min="4" max="15" width="10.5703125" style="5" customWidth="1"/>
    <col min="16" max="16" width="11.42578125" style="5" bestFit="1" customWidth="1"/>
    <col min="17" max="17" width="10.5703125" style="1" customWidth="1"/>
    <col min="18" max="27" width="10.5703125" style="3" customWidth="1"/>
    <col min="28" max="48" width="10.5703125" style="39" customWidth="1"/>
    <col min="49" max="61" width="10.5703125" style="5" customWidth="1"/>
    <col min="62" max="65" width="9.5703125" style="5" customWidth="1"/>
    <col min="66" max="16384" width="12.5703125" style="5"/>
  </cols>
  <sheetData>
    <row r="1" spans="1:8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</row>
    <row r="2" spans="1:8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1:8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 t="s">
        <v>0</v>
      </c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89" x14ac:dyDescent="0.2">
      <c r="A4" s="7"/>
      <c r="B4" s="1"/>
      <c r="C4" s="8"/>
      <c r="D4" s="9"/>
      <c r="E4" s="9"/>
      <c r="F4" s="9"/>
      <c r="G4" s="9"/>
      <c r="H4" s="9"/>
      <c r="I4" s="9"/>
      <c r="J4" s="10" t="s">
        <v>1</v>
      </c>
      <c r="K4" s="9"/>
      <c r="L4" s="9"/>
      <c r="M4" s="9"/>
      <c r="N4" s="9"/>
      <c r="O4" s="9"/>
      <c r="P4" s="6"/>
      <c r="Q4" s="6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89" x14ac:dyDescent="0.2">
      <c r="A5" s="7"/>
      <c r="B5" s="9"/>
      <c r="C5" s="8"/>
      <c r="D5" s="9"/>
      <c r="E5" s="9"/>
      <c r="F5" s="9"/>
      <c r="G5" s="9"/>
      <c r="H5" s="9"/>
      <c r="I5" s="9"/>
      <c r="J5" s="10" t="s">
        <v>2</v>
      </c>
      <c r="K5" s="9"/>
      <c r="L5" s="9"/>
      <c r="M5" s="9"/>
      <c r="N5" s="9"/>
      <c r="O5" s="9"/>
      <c r="P5" s="9"/>
      <c r="Q5" s="9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</row>
    <row r="6" spans="1:89" x14ac:dyDescent="0.2">
      <c r="A6" s="7"/>
      <c r="B6" s="9"/>
      <c r="C6" s="11"/>
      <c r="D6" s="9"/>
      <c r="E6" s="9"/>
      <c r="F6" s="9"/>
      <c r="G6" s="9"/>
      <c r="H6" s="9"/>
      <c r="I6" s="9"/>
      <c r="J6" s="10" t="s">
        <v>64</v>
      </c>
      <c r="K6" s="9"/>
      <c r="L6" s="9"/>
      <c r="M6" s="9"/>
      <c r="N6" s="9"/>
      <c r="O6" s="9"/>
      <c r="P6" s="9"/>
      <c r="Q6" s="9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</row>
    <row r="7" spans="1:89" x14ac:dyDescent="0.2">
      <c r="A7" s="1"/>
      <c r="B7" s="1"/>
      <c r="C7" s="1"/>
      <c r="D7" s="1"/>
      <c r="E7" s="1"/>
      <c r="F7" s="1"/>
      <c r="G7" s="1"/>
      <c r="H7" s="1"/>
      <c r="I7" s="1"/>
      <c r="J7" s="12" t="s">
        <v>3</v>
      </c>
      <c r="K7" s="1"/>
      <c r="L7" s="1"/>
      <c r="M7" s="1"/>
      <c r="N7" s="1"/>
      <c r="O7" s="1"/>
      <c r="P7" s="1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</row>
    <row r="8" spans="1:89" x14ac:dyDescent="0.2">
      <c r="A8" s="7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0" t="s">
        <v>5</v>
      </c>
      <c r="Q8" s="10" t="s">
        <v>5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</row>
    <row r="9" spans="1:89" x14ac:dyDescent="0.2">
      <c r="A9" s="13" t="s">
        <v>6</v>
      </c>
      <c r="B9" s="14" t="s">
        <v>7</v>
      </c>
      <c r="C9" s="15" t="s">
        <v>8</v>
      </c>
      <c r="D9" s="16">
        <v>42551</v>
      </c>
      <c r="E9" s="16">
        <v>42582</v>
      </c>
      <c r="F9" s="16">
        <v>42613</v>
      </c>
      <c r="G9" s="16">
        <v>42643</v>
      </c>
      <c r="H9" s="16">
        <v>42674</v>
      </c>
      <c r="I9" s="16">
        <v>42704</v>
      </c>
      <c r="J9" s="16">
        <v>42735</v>
      </c>
      <c r="K9" s="16">
        <v>42766</v>
      </c>
      <c r="L9" s="16">
        <v>42794</v>
      </c>
      <c r="M9" s="16">
        <v>42825</v>
      </c>
      <c r="N9" s="16">
        <v>42855</v>
      </c>
      <c r="O9" s="16">
        <v>42886</v>
      </c>
      <c r="P9" s="16" t="s">
        <v>9</v>
      </c>
      <c r="Q9" s="16" t="s">
        <v>10</v>
      </c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x14ac:dyDescent="0.2">
      <c r="A10" s="1"/>
      <c r="B10" s="18"/>
      <c r="C10" s="18"/>
      <c r="D10" s="18" t="s">
        <v>11</v>
      </c>
      <c r="E10" s="18" t="s">
        <v>12</v>
      </c>
      <c r="F10" s="10" t="s">
        <v>13</v>
      </c>
      <c r="G10" s="19" t="s">
        <v>14</v>
      </c>
      <c r="H10" s="20" t="s">
        <v>15</v>
      </c>
      <c r="I10" s="20" t="s">
        <v>16</v>
      </c>
      <c r="J10" s="20" t="s">
        <v>17</v>
      </c>
      <c r="K10" s="20" t="s">
        <v>18</v>
      </c>
      <c r="L10" s="20" t="s">
        <v>19</v>
      </c>
      <c r="M10" s="20" t="s">
        <v>20</v>
      </c>
      <c r="N10" s="20" t="s">
        <v>21</v>
      </c>
      <c r="O10" s="20" t="s">
        <v>22</v>
      </c>
      <c r="P10" s="20" t="s">
        <v>23</v>
      </c>
      <c r="Q10" s="20" t="s">
        <v>24</v>
      </c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</row>
    <row r="11" spans="1:89" x14ac:dyDescent="0.2">
      <c r="A11" s="1"/>
      <c r="B11" s="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2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</row>
    <row r="12" spans="1:89" x14ac:dyDescent="0.2">
      <c r="A12" s="10">
        <v>1</v>
      </c>
      <c r="B12" s="25" t="s">
        <v>25</v>
      </c>
      <c r="C12" s="26"/>
      <c r="D12" s="27">
        <f t="shared" ref="D12:O12" si="0">D13*$C$13+D14*$C$14+D15*$C$15+D16*$C$16</f>
        <v>3202466.8729629368</v>
      </c>
      <c r="E12" s="27">
        <f t="shared" si="0"/>
        <v>3089146.5995157785</v>
      </c>
      <c r="F12" s="27">
        <f t="shared" si="0"/>
        <v>3040061.4932626849</v>
      </c>
      <c r="G12" s="27">
        <f t="shared" si="0"/>
        <v>3040897.078364295</v>
      </c>
      <c r="H12" s="27">
        <f t="shared" si="0"/>
        <v>3333336.6840759725</v>
      </c>
      <c r="I12" s="27">
        <f t="shared" si="0"/>
        <v>4272760.9104470257</v>
      </c>
      <c r="J12" s="27">
        <f t="shared" si="0"/>
        <v>5457959.6548247151</v>
      </c>
      <c r="K12" s="27">
        <f t="shared" si="0"/>
        <v>5905503.5534777828</v>
      </c>
      <c r="L12" s="27">
        <f t="shared" si="0"/>
        <v>5532906.8018265367</v>
      </c>
      <c r="M12" s="27">
        <f t="shared" si="0"/>
        <v>5788934.236387955</v>
      </c>
      <c r="N12" s="27">
        <f t="shared" si="0"/>
        <v>4335397.8305750852</v>
      </c>
      <c r="O12" s="27">
        <f t="shared" si="0"/>
        <v>3533484.548819249</v>
      </c>
      <c r="P12" s="27">
        <f>SUM(D12:O12)</f>
        <v>50532856.264540017</v>
      </c>
      <c r="Q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8"/>
      <c r="BK12" s="28"/>
      <c r="BL12" s="28"/>
      <c r="BM12" s="28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89" x14ac:dyDescent="0.2">
      <c r="A13" s="10">
        <v>2</v>
      </c>
      <c r="B13" s="1" t="s">
        <v>26</v>
      </c>
      <c r="C13" s="29">
        <v>18.25</v>
      </c>
      <c r="D13" s="2">
        <v>156693</v>
      </c>
      <c r="E13" s="2">
        <v>154693</v>
      </c>
      <c r="F13" s="2">
        <v>152235</v>
      </c>
      <c r="G13" s="2">
        <v>151812</v>
      </c>
      <c r="H13" s="2">
        <v>153319</v>
      </c>
      <c r="I13" s="2">
        <v>153194</v>
      </c>
      <c r="J13" s="2">
        <v>158720</v>
      </c>
      <c r="K13" s="2">
        <v>158673</v>
      </c>
      <c r="L13" s="2">
        <v>141981</v>
      </c>
      <c r="M13" s="2">
        <v>176169</v>
      </c>
      <c r="N13" s="2">
        <v>159039</v>
      </c>
      <c r="O13" s="2">
        <v>157509</v>
      </c>
      <c r="P13" s="2">
        <f>ROUND((SUM(D13:O13)),0)</f>
        <v>1874037</v>
      </c>
      <c r="Q13" s="2">
        <f>ROUND(P13*C13,0)</f>
        <v>34201175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2"/>
      <c r="BK13" s="32"/>
      <c r="BL13" s="32"/>
      <c r="BM13" s="32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x14ac:dyDescent="0.2">
      <c r="A14" s="10">
        <v>3</v>
      </c>
      <c r="B14" s="1" t="s">
        <v>27</v>
      </c>
      <c r="C14" s="33">
        <v>1.58</v>
      </c>
      <c r="D14" s="2">
        <v>216974.44491325098</v>
      </c>
      <c r="E14" s="2">
        <v>168354.01868087237</v>
      </c>
      <c r="F14" s="2">
        <v>165678.95143207905</v>
      </c>
      <c r="G14" s="2">
        <v>171093.72048373095</v>
      </c>
      <c r="H14" s="2">
        <v>338775.27473162819</v>
      </c>
      <c r="I14" s="2">
        <v>934791.39901710465</v>
      </c>
      <c r="J14" s="2">
        <v>1621088.3891295667</v>
      </c>
      <c r="K14" s="2">
        <v>1904886.9009353057</v>
      </c>
      <c r="L14" s="2">
        <v>1861869.3365990738</v>
      </c>
      <c r="M14" s="2">
        <v>1629018.978726554</v>
      </c>
      <c r="N14" s="2">
        <v>906921.56998423114</v>
      </c>
      <c r="O14" s="2">
        <v>417053.98659446143</v>
      </c>
      <c r="P14" s="2">
        <f>SUM(D14:O14)</f>
        <v>10336506.97122786</v>
      </c>
      <c r="Q14" s="2">
        <f t="shared" ref="Q14:Q16" si="1">ROUND(P14*C14,0)</f>
        <v>16331681</v>
      </c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x14ac:dyDescent="0.2">
      <c r="A15" s="10">
        <v>4</v>
      </c>
      <c r="B15" s="1" t="s">
        <v>28</v>
      </c>
      <c r="C15" s="33">
        <v>1.01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SUM(D15:O15)</f>
        <v>0</v>
      </c>
      <c r="Q15" s="2">
        <f t="shared" si="1"/>
        <v>0</v>
      </c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</row>
    <row r="16" spans="1:89" x14ac:dyDescent="0.2">
      <c r="A16" s="10">
        <v>5</v>
      </c>
      <c r="B16" s="1" t="s">
        <v>29</v>
      </c>
      <c r="C16" s="33">
        <v>0.7228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SUM(D16:O16)</f>
        <v>0</v>
      </c>
      <c r="Q16" s="2">
        <f t="shared" si="1"/>
        <v>0</v>
      </c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</row>
    <row r="17" spans="1:89" x14ac:dyDescent="0.2">
      <c r="A17" s="10">
        <v>6</v>
      </c>
      <c r="B17" s="34" t="s">
        <v>30</v>
      </c>
      <c r="C17" s="34"/>
      <c r="D17" s="35">
        <f t="shared" ref="D17:P17" si="2">D14+D15+D16</f>
        <v>216974.44491325098</v>
      </c>
      <c r="E17" s="35">
        <f t="shared" si="2"/>
        <v>168354.01868087237</v>
      </c>
      <c r="F17" s="35">
        <f t="shared" si="2"/>
        <v>165678.95143207905</v>
      </c>
      <c r="G17" s="35">
        <f t="shared" si="2"/>
        <v>171093.72048373095</v>
      </c>
      <c r="H17" s="35">
        <f t="shared" si="2"/>
        <v>338775.27473162819</v>
      </c>
      <c r="I17" s="35">
        <f t="shared" si="2"/>
        <v>934791.39901710465</v>
      </c>
      <c r="J17" s="35">
        <f t="shared" si="2"/>
        <v>1621088.3891295667</v>
      </c>
      <c r="K17" s="35">
        <f t="shared" si="2"/>
        <v>1904886.9009353057</v>
      </c>
      <c r="L17" s="35">
        <f t="shared" si="2"/>
        <v>1861869.3365990738</v>
      </c>
      <c r="M17" s="35">
        <f t="shared" si="2"/>
        <v>1629018.978726554</v>
      </c>
      <c r="N17" s="35">
        <f t="shared" si="2"/>
        <v>906921.56998423114</v>
      </c>
      <c r="O17" s="35">
        <f t="shared" si="2"/>
        <v>417053.98659446143</v>
      </c>
      <c r="P17" s="35">
        <f t="shared" si="2"/>
        <v>10336506.97122786</v>
      </c>
      <c r="Q17" s="35">
        <f>SUM(Q13:Q16)</f>
        <v>50532856</v>
      </c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89" x14ac:dyDescent="0.2">
      <c r="A18" s="10">
        <v>7</v>
      </c>
      <c r="B18" s="36" t="s">
        <v>31</v>
      </c>
      <c r="C18" s="36"/>
      <c r="D18" s="37">
        <v>4.576446110502566</v>
      </c>
      <c r="E18" s="37">
        <v>4.576446110502566</v>
      </c>
      <c r="F18" s="37">
        <v>4.6088710472168026</v>
      </c>
      <c r="G18" s="37">
        <v>4.6088710472168026</v>
      </c>
      <c r="H18" s="37">
        <v>4.6088710472168026</v>
      </c>
      <c r="I18" s="37">
        <v>4.5535112981864572</v>
      </c>
      <c r="J18" s="37">
        <v>4.5535112981864572</v>
      </c>
      <c r="K18" s="37">
        <v>4.5535112981864572</v>
      </c>
      <c r="L18" s="37">
        <v>4.5576361502621516</v>
      </c>
      <c r="M18" s="37">
        <v>4.5576361502621516</v>
      </c>
      <c r="N18" s="37">
        <v>4.5576361502621516</v>
      </c>
      <c r="O18" s="37">
        <v>4.83392198302381</v>
      </c>
      <c r="P18" s="37"/>
      <c r="Q18" s="37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</row>
    <row r="19" spans="1:89" x14ac:dyDescent="0.2">
      <c r="A19" s="10">
        <v>8</v>
      </c>
      <c r="B19" s="36" t="s">
        <v>32</v>
      </c>
      <c r="C19" s="39"/>
      <c r="D19" s="40">
        <f t="shared" ref="D19:O19" si="3">D18*D17</f>
        <v>992971.85450170073</v>
      </c>
      <c r="E19" s="40">
        <f t="shared" si="3"/>
        <v>770463.09397955472</v>
      </c>
      <c r="F19" s="40">
        <f t="shared" si="3"/>
        <v>763592.92238854792</v>
      </c>
      <c r="G19" s="40">
        <f t="shared" si="3"/>
        <v>788548.89469807199</v>
      </c>
      <c r="H19" s="40">
        <f t="shared" si="3"/>
        <v>1561371.5552235192</v>
      </c>
      <c r="I19" s="40">
        <f t="shared" si="3"/>
        <v>4256583.1968719102</v>
      </c>
      <c r="J19" s="40">
        <f t="shared" si="3"/>
        <v>7381644.2952603661</v>
      </c>
      <c r="K19" s="40">
        <f t="shared" si="3"/>
        <v>8673924.0251763016</v>
      </c>
      <c r="L19" s="40">
        <f t="shared" si="3"/>
        <v>8485722.9955485482</v>
      </c>
      <c r="M19" s="40">
        <f t="shared" si="3"/>
        <v>7424475.7869072733</v>
      </c>
      <c r="N19" s="40">
        <f t="shared" si="3"/>
        <v>4133418.5328126377</v>
      </c>
      <c r="O19" s="40">
        <f t="shared" si="3"/>
        <v>2016006.4339066844</v>
      </c>
      <c r="P19" s="40">
        <f>SUM(D19:O19)</f>
        <v>47248723.58727511</v>
      </c>
      <c r="Q19" s="41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</row>
    <row r="20" spans="1:89" x14ac:dyDescent="0.2">
      <c r="A20" s="10">
        <v>9</v>
      </c>
      <c r="C20" s="43"/>
      <c r="D20" s="44"/>
      <c r="P20" s="43"/>
      <c r="Q20" s="2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</row>
    <row r="21" spans="1:89" x14ac:dyDescent="0.2">
      <c r="A21" s="10">
        <v>10</v>
      </c>
      <c r="B21" s="25" t="s">
        <v>33</v>
      </c>
      <c r="C21" s="1"/>
      <c r="D21" s="27">
        <f t="shared" ref="D21:O21" si="4">D22*$C$22+D23*$C$23+D24*$C$24+D25*$C$25</f>
        <v>1038494.4191612644</v>
      </c>
      <c r="E21" s="27">
        <f t="shared" si="4"/>
        <v>1003101.3254154467</v>
      </c>
      <c r="F21" s="27">
        <f t="shared" si="4"/>
        <v>979721.65772281098</v>
      </c>
      <c r="G21" s="27">
        <f t="shared" si="4"/>
        <v>976035.13638501952</v>
      </c>
      <c r="H21" s="27">
        <f t="shared" si="4"/>
        <v>1065448.5961859927</v>
      </c>
      <c r="I21" s="27">
        <f t="shared" si="4"/>
        <v>1442006.321093597</v>
      </c>
      <c r="J21" s="27">
        <f t="shared" si="4"/>
        <v>1891364.6836348358</v>
      </c>
      <c r="K21" s="27">
        <f t="shared" si="4"/>
        <v>2063161.2698100309</v>
      </c>
      <c r="L21" s="27">
        <f t="shared" si="4"/>
        <v>1989667.0995042252</v>
      </c>
      <c r="M21" s="27">
        <f t="shared" si="4"/>
        <v>1947482.0168003445</v>
      </c>
      <c r="N21" s="27">
        <f t="shared" si="4"/>
        <v>1471728.0879704335</v>
      </c>
      <c r="O21" s="27">
        <f t="shared" si="4"/>
        <v>1158076.4438869911</v>
      </c>
      <c r="P21" s="27">
        <f>SUM(D21:O21)</f>
        <v>17026287.05757099</v>
      </c>
      <c r="Q21" s="27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</row>
    <row r="22" spans="1:89" x14ac:dyDescent="0.2">
      <c r="A22" s="10">
        <v>11</v>
      </c>
      <c r="B22" s="1" t="s">
        <v>26</v>
      </c>
      <c r="C22" s="45">
        <v>45</v>
      </c>
      <c r="D22" s="2">
        <v>17239</v>
      </c>
      <c r="E22" s="2">
        <v>17099</v>
      </c>
      <c r="F22" s="2">
        <v>16768</v>
      </c>
      <c r="G22" s="2">
        <v>16763</v>
      </c>
      <c r="H22" s="2">
        <v>16900</v>
      </c>
      <c r="I22" s="2">
        <v>16920</v>
      </c>
      <c r="J22" s="2">
        <v>17698</v>
      </c>
      <c r="K22" s="2">
        <v>17809</v>
      </c>
      <c r="L22" s="2">
        <v>16330</v>
      </c>
      <c r="M22" s="2">
        <v>19213</v>
      </c>
      <c r="N22" s="2">
        <v>17745</v>
      </c>
      <c r="O22" s="2">
        <v>17372</v>
      </c>
      <c r="P22" s="2">
        <f>ROUND((SUM(D22:O22)),0)</f>
        <v>207856</v>
      </c>
      <c r="Q22" s="2">
        <f t="shared" ref="Q22:Q25" si="5">ROUND(P22*C22,0)</f>
        <v>9353520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</row>
    <row r="23" spans="1:89" x14ac:dyDescent="0.2">
      <c r="A23" s="10">
        <v>12</v>
      </c>
      <c r="B23" s="1" t="s">
        <v>27</v>
      </c>
      <c r="C23" s="33">
        <v>1.58</v>
      </c>
      <c r="D23" s="2">
        <v>157105.54247941135</v>
      </c>
      <c r="E23" s="2">
        <v>139909.19013938011</v>
      </c>
      <c r="F23" s="2">
        <v>130250.76022247532</v>
      </c>
      <c r="G23" s="2">
        <v>120243.96063161312</v>
      </c>
      <c r="H23" s="2">
        <v>150843.60552630303</v>
      </c>
      <c r="I23" s="2">
        <v>401776.07452736335</v>
      </c>
      <c r="J23" s="2">
        <v>641864.19765058928</v>
      </c>
      <c r="K23" s="2">
        <v>728984.00406496658</v>
      </c>
      <c r="L23" s="2">
        <v>728067.37103548297</v>
      </c>
      <c r="M23" s="2">
        <v>626175.40890762198</v>
      </c>
      <c r="N23" s="2">
        <v>394045.48316742701</v>
      </c>
      <c r="O23" s="2">
        <v>218235.3686491072</v>
      </c>
      <c r="P23" s="2">
        <f>SUM(D23:O23)</f>
        <v>4437500.9670017418</v>
      </c>
      <c r="Q23" s="2">
        <f t="shared" si="5"/>
        <v>7011252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</row>
    <row r="24" spans="1:89" x14ac:dyDescent="0.2">
      <c r="A24" s="10">
        <v>13</v>
      </c>
      <c r="B24" s="1" t="s">
        <v>28</v>
      </c>
      <c r="C24" s="33">
        <v>1.01</v>
      </c>
      <c r="D24" s="2">
        <v>14368.972320588658</v>
      </c>
      <c r="E24" s="2">
        <v>12465.153460619891</v>
      </c>
      <c r="F24" s="2">
        <v>19173.719377524681</v>
      </c>
      <c r="G24" s="2">
        <v>31400.671868386886</v>
      </c>
      <c r="H24" s="2">
        <v>65956.138073696973</v>
      </c>
      <c r="I24" s="2">
        <v>45346.656772636619</v>
      </c>
      <c r="J24" s="2">
        <v>80009.159749410697</v>
      </c>
      <c r="K24" s="2">
        <v>108872.81523503333</v>
      </c>
      <c r="L24" s="2">
        <v>103436.29036451696</v>
      </c>
      <c r="M24" s="2">
        <v>92613.733392377966</v>
      </c>
      <c r="N24" s="2">
        <v>50110.123332572941</v>
      </c>
      <c r="O24" s="2">
        <v>31212.437050892811</v>
      </c>
      <c r="P24" s="2">
        <f>SUM(D24:O24)</f>
        <v>654965.87099825847</v>
      </c>
      <c r="Q24" s="2">
        <f t="shared" si="5"/>
        <v>661516</v>
      </c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</row>
    <row r="25" spans="1:89" x14ac:dyDescent="0.2">
      <c r="A25" s="10">
        <v>14</v>
      </c>
      <c r="B25" s="1" t="s">
        <v>29</v>
      </c>
      <c r="C25" s="33">
        <v>0.7228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SUM(D25:O25)</f>
        <v>0</v>
      </c>
      <c r="Q25" s="2">
        <f t="shared" si="5"/>
        <v>0</v>
      </c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</row>
    <row r="26" spans="1:89" x14ac:dyDescent="0.2">
      <c r="A26" s="10">
        <v>15</v>
      </c>
      <c r="B26" s="34" t="s">
        <v>30</v>
      </c>
      <c r="C26" s="34"/>
      <c r="D26" s="35">
        <f t="shared" ref="D26:P26" si="6">D23+D24+D25</f>
        <v>171474.5148</v>
      </c>
      <c r="E26" s="35">
        <f t="shared" si="6"/>
        <v>152374.34359999999</v>
      </c>
      <c r="F26" s="35">
        <f t="shared" si="6"/>
        <v>149424.47959999999</v>
      </c>
      <c r="G26" s="35">
        <f t="shared" si="6"/>
        <v>151644.63250000001</v>
      </c>
      <c r="H26" s="35">
        <f t="shared" si="6"/>
        <v>216799.74359999999</v>
      </c>
      <c r="I26" s="35">
        <f t="shared" si="6"/>
        <v>447122.73129999998</v>
      </c>
      <c r="J26" s="35">
        <f t="shared" si="6"/>
        <v>721873.35739999998</v>
      </c>
      <c r="K26" s="35">
        <f t="shared" si="6"/>
        <v>837856.81929999986</v>
      </c>
      <c r="L26" s="35">
        <f t="shared" si="6"/>
        <v>831503.66139999987</v>
      </c>
      <c r="M26" s="35">
        <f t="shared" si="6"/>
        <v>718789.14229999995</v>
      </c>
      <c r="N26" s="35">
        <f t="shared" si="6"/>
        <v>444155.60649999994</v>
      </c>
      <c r="O26" s="35">
        <f t="shared" si="6"/>
        <v>249447.80570000003</v>
      </c>
      <c r="P26" s="35">
        <f t="shared" si="6"/>
        <v>5092466.8380000005</v>
      </c>
      <c r="Q26" s="35">
        <f>SUM(Q22:Q25)</f>
        <v>17026288</v>
      </c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</row>
    <row r="27" spans="1:89" x14ac:dyDescent="0.2">
      <c r="A27" s="10">
        <v>16</v>
      </c>
      <c r="B27" s="36" t="s">
        <v>31</v>
      </c>
      <c r="C27" s="36"/>
      <c r="D27" s="37">
        <v>4.576446110502566</v>
      </c>
      <c r="E27" s="37">
        <v>4.576446110502566</v>
      </c>
      <c r="F27" s="37">
        <v>4.6088710472168026</v>
      </c>
      <c r="G27" s="37">
        <v>4.6088710472168026</v>
      </c>
      <c r="H27" s="37">
        <v>4.6088710472168026</v>
      </c>
      <c r="I27" s="37">
        <v>4.5535112981864572</v>
      </c>
      <c r="J27" s="37">
        <v>4.5535112981864572</v>
      </c>
      <c r="K27" s="37">
        <v>4.5535112981864572</v>
      </c>
      <c r="L27" s="37">
        <v>4.5576361502621516</v>
      </c>
      <c r="M27" s="37">
        <v>4.5576361502621516</v>
      </c>
      <c r="N27" s="37">
        <v>4.5576361502621516</v>
      </c>
      <c r="O27" s="37">
        <v>4.83392198302381</v>
      </c>
      <c r="P27" s="37"/>
      <c r="Q27" s="37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</row>
    <row r="28" spans="1:89" x14ac:dyDescent="0.2">
      <c r="A28" s="10">
        <v>17</v>
      </c>
      <c r="B28" s="36" t="s">
        <v>32</v>
      </c>
      <c r="C28" s="39"/>
      <c r="D28" s="40">
        <f t="shared" ref="D28:O28" si="7">D27*D26</f>
        <v>784743.87630677468</v>
      </c>
      <c r="E28" s="40">
        <f t="shared" si="7"/>
        <v>697332.97210860148</v>
      </c>
      <c r="F28" s="40">
        <f t="shared" si="7"/>
        <v>688678.15777387773</v>
      </c>
      <c r="G28" s="40">
        <f t="shared" si="7"/>
        <v>698910.55619508226</v>
      </c>
      <c r="H28" s="40">
        <f t="shared" si="7"/>
        <v>999202.06132206623</v>
      </c>
      <c r="I28" s="40">
        <f t="shared" si="7"/>
        <v>2035978.4086505375</v>
      </c>
      <c r="J28" s="40">
        <f t="shared" si="7"/>
        <v>3287058.4887806904</v>
      </c>
      <c r="K28" s="40">
        <f t="shared" si="7"/>
        <v>3815190.4929451183</v>
      </c>
      <c r="L28" s="40">
        <f t="shared" si="7"/>
        <v>3789691.146271979</v>
      </c>
      <c r="M28" s="40">
        <f t="shared" si="7"/>
        <v>3275979.3793624057</v>
      </c>
      <c r="N28" s="40">
        <f t="shared" si="7"/>
        <v>2024299.6485260108</v>
      </c>
      <c r="O28" s="40">
        <f t="shared" si="7"/>
        <v>1205811.2315902822</v>
      </c>
      <c r="P28" s="40">
        <f>SUM(D28:O28)</f>
        <v>23302876.419833422</v>
      </c>
      <c r="Q28" s="41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</row>
    <row r="29" spans="1:89" x14ac:dyDescent="0.2">
      <c r="A29" s="10">
        <v>18</v>
      </c>
      <c r="D29" s="44"/>
      <c r="P29" s="43"/>
      <c r="Q29" s="2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</row>
    <row r="30" spans="1:89" x14ac:dyDescent="0.2">
      <c r="A30" s="10">
        <v>19</v>
      </c>
      <c r="B30" s="25" t="s">
        <v>34</v>
      </c>
      <c r="C30" s="33"/>
      <c r="D30" s="27">
        <f t="shared" ref="D30:O30" si="8">D31*$C$31+D32*$C$32+D33*$C$33+D34*$C$34</f>
        <v>30063.109446545455</v>
      </c>
      <c r="E30" s="27">
        <f t="shared" si="8"/>
        <v>26324.438443454546</v>
      </c>
      <c r="F30" s="27">
        <f t="shared" si="8"/>
        <v>37757.132350363638</v>
      </c>
      <c r="G30" s="27">
        <f t="shared" si="8"/>
        <v>34132.042388909096</v>
      </c>
      <c r="H30" s="27">
        <f t="shared" si="8"/>
        <v>33822.656645272727</v>
      </c>
      <c r="I30" s="27">
        <f t="shared" si="8"/>
        <v>63839.886805272719</v>
      </c>
      <c r="J30" s="27">
        <f t="shared" si="8"/>
        <v>112568.79224745455</v>
      </c>
      <c r="K30" s="27">
        <f t="shared" si="8"/>
        <v>143487.03397381821</v>
      </c>
      <c r="L30" s="27">
        <f t="shared" si="8"/>
        <v>116970.39922618182</v>
      </c>
      <c r="M30" s="27">
        <f t="shared" si="8"/>
        <v>173716.90801072729</v>
      </c>
      <c r="N30" s="27">
        <f t="shared" si="8"/>
        <v>67372.284672909096</v>
      </c>
      <c r="O30" s="27">
        <f t="shared" si="8"/>
        <v>35282.832758181816</v>
      </c>
      <c r="P30" s="27">
        <f>SUM(D30:O30)</f>
        <v>875337.51696909091</v>
      </c>
      <c r="Q30" s="27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</row>
    <row r="31" spans="1:89" x14ac:dyDescent="0.2">
      <c r="A31" s="10">
        <v>20</v>
      </c>
      <c r="B31" s="1" t="s">
        <v>26</v>
      </c>
      <c r="C31" s="29">
        <f>C22</f>
        <v>45</v>
      </c>
      <c r="D31" s="2">
        <v>205</v>
      </c>
      <c r="E31" s="2">
        <v>193</v>
      </c>
      <c r="F31" s="2">
        <v>211</v>
      </c>
      <c r="G31" s="2">
        <v>188</v>
      </c>
      <c r="H31" s="2">
        <v>194</v>
      </c>
      <c r="I31" s="2">
        <v>181</v>
      </c>
      <c r="J31" s="2">
        <v>200</v>
      </c>
      <c r="K31" s="2">
        <v>201</v>
      </c>
      <c r="L31" s="2">
        <v>169</v>
      </c>
      <c r="M31" s="2">
        <v>234</v>
      </c>
      <c r="N31" s="2">
        <v>197</v>
      </c>
      <c r="O31" s="2">
        <v>193</v>
      </c>
      <c r="P31" s="2">
        <f>ROUND((SUM(D31:O31)),0)</f>
        <v>2366</v>
      </c>
      <c r="Q31" s="2">
        <f t="shared" ref="Q31:Q34" si="9">ROUND(P31*C31,0)</f>
        <v>106470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</row>
    <row r="32" spans="1:89" x14ac:dyDescent="0.2">
      <c r="A32" s="10">
        <v>21</v>
      </c>
      <c r="B32" s="1" t="s">
        <v>27</v>
      </c>
      <c r="C32" s="33">
        <f>C23</f>
        <v>1.58</v>
      </c>
      <c r="D32" s="2">
        <v>9589.5276272727278</v>
      </c>
      <c r="E32" s="2">
        <v>8581.6553727272712</v>
      </c>
      <c r="F32" s="2">
        <v>11302.885118181819</v>
      </c>
      <c r="G32" s="2">
        <v>10101.737645454547</v>
      </c>
      <c r="H32" s="2">
        <v>11349.108463636363</v>
      </c>
      <c r="I32" s="2">
        <v>22690.29796363636</v>
      </c>
      <c r="J32" s="2">
        <v>36089.256672727272</v>
      </c>
      <c r="K32" s="2">
        <v>42579.623990909102</v>
      </c>
      <c r="L32" s="2">
        <v>34343.541009090899</v>
      </c>
      <c r="M32" s="2">
        <v>51216.227236363644</v>
      </c>
      <c r="N32" s="2">
        <v>24163.344945454544</v>
      </c>
      <c r="O32" s="2">
        <v>13009.233909090908</v>
      </c>
      <c r="P32" s="2">
        <f>SUM(D32:O32)</f>
        <v>275016.43995454541</v>
      </c>
      <c r="Q32" s="2">
        <f t="shared" si="9"/>
        <v>434526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</row>
    <row r="33" spans="1:89" x14ac:dyDescent="0.2">
      <c r="A33" s="10">
        <v>22</v>
      </c>
      <c r="B33" s="1" t="s">
        <v>28</v>
      </c>
      <c r="C33" s="33">
        <f>C24</f>
        <v>1.01</v>
      </c>
      <c r="D33" s="2">
        <v>5630.352272727273</v>
      </c>
      <c r="E33" s="2">
        <v>4040.022727272727</v>
      </c>
      <c r="F33" s="2">
        <v>10300.568181818182</v>
      </c>
      <c r="G33" s="2">
        <v>9615.1454545454544</v>
      </c>
      <c r="H33" s="2">
        <v>7090.1636363636371</v>
      </c>
      <c r="I33" s="2">
        <v>19647.738636363636</v>
      </c>
      <c r="J33" s="2">
        <v>46086.897727272728</v>
      </c>
      <c r="K33" s="2">
        <v>66501.215909090912</v>
      </c>
      <c r="L33" s="2">
        <v>54557.034090909096</v>
      </c>
      <c r="M33" s="2">
        <v>81450.761363636368</v>
      </c>
      <c r="N33" s="2">
        <v>20127.920454545456</v>
      </c>
      <c r="O33" s="2">
        <v>5983.409090909091</v>
      </c>
      <c r="P33" s="2">
        <f>SUM(D33:O33)</f>
        <v>331031.22954545461</v>
      </c>
      <c r="Q33" s="2">
        <f t="shared" si="9"/>
        <v>334342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</row>
    <row r="34" spans="1:89" x14ac:dyDescent="0.2">
      <c r="A34" s="10">
        <v>23</v>
      </c>
      <c r="B34" s="1" t="s">
        <v>29</v>
      </c>
      <c r="C34" s="33">
        <f>C25</f>
        <v>0.7228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0</v>
      </c>
      <c r="Q34" s="2">
        <f t="shared" si="9"/>
        <v>0</v>
      </c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</row>
    <row r="35" spans="1:89" x14ac:dyDescent="0.2">
      <c r="A35" s="10">
        <v>24</v>
      </c>
      <c r="B35" s="34" t="s">
        <v>30</v>
      </c>
      <c r="C35" s="34"/>
      <c r="D35" s="35">
        <f t="shared" ref="D35:P35" si="10">D32+D33+D34</f>
        <v>15219.8799</v>
      </c>
      <c r="E35" s="35">
        <f t="shared" si="10"/>
        <v>12621.678099999997</v>
      </c>
      <c r="F35" s="35">
        <f t="shared" si="10"/>
        <v>21603.453300000001</v>
      </c>
      <c r="G35" s="35">
        <f t="shared" si="10"/>
        <v>19716.883099999999</v>
      </c>
      <c r="H35" s="35">
        <f t="shared" si="10"/>
        <v>18439.272100000002</v>
      </c>
      <c r="I35" s="35">
        <f t="shared" si="10"/>
        <v>42338.036599999992</v>
      </c>
      <c r="J35" s="35">
        <f t="shared" si="10"/>
        <v>82176.154399999999</v>
      </c>
      <c r="K35" s="35">
        <f t="shared" si="10"/>
        <v>109080.83990000002</v>
      </c>
      <c r="L35" s="35">
        <f t="shared" si="10"/>
        <v>88900.575099999987</v>
      </c>
      <c r="M35" s="35">
        <f t="shared" si="10"/>
        <v>132666.98860000001</v>
      </c>
      <c r="N35" s="35">
        <f t="shared" si="10"/>
        <v>44291.265400000004</v>
      </c>
      <c r="O35" s="35">
        <f t="shared" si="10"/>
        <v>18992.643</v>
      </c>
      <c r="P35" s="35">
        <f t="shared" si="10"/>
        <v>606047.66950000008</v>
      </c>
      <c r="Q35" s="35">
        <f>SUM(Q31:Q34)</f>
        <v>875338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</row>
    <row r="36" spans="1:89" x14ac:dyDescent="0.2">
      <c r="A36" s="10">
        <v>25</v>
      </c>
      <c r="B36" s="36" t="s">
        <v>31</v>
      </c>
      <c r="D36" s="37">
        <v>4.576446110502566</v>
      </c>
      <c r="E36" s="37">
        <v>4.576446110502566</v>
      </c>
      <c r="F36" s="37">
        <v>4.6088710472168026</v>
      </c>
      <c r="G36" s="37">
        <v>4.6088710472168026</v>
      </c>
      <c r="H36" s="37">
        <v>4.6088710472168026</v>
      </c>
      <c r="I36" s="37">
        <v>4.5535112981864572</v>
      </c>
      <c r="J36" s="37">
        <v>4.5535112981864572</v>
      </c>
      <c r="K36" s="37">
        <v>4.5535112981864572</v>
      </c>
      <c r="L36" s="37">
        <v>4.5576361502621516</v>
      </c>
      <c r="M36" s="37">
        <v>4.5576361502621516</v>
      </c>
      <c r="N36" s="37">
        <v>4.5576361502621516</v>
      </c>
      <c r="O36" s="37">
        <v>4.83392198302381</v>
      </c>
      <c r="P36" s="37"/>
      <c r="Q36" s="37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</row>
    <row r="37" spans="1:89" x14ac:dyDescent="0.2">
      <c r="A37" s="10">
        <v>26</v>
      </c>
      <c r="B37" s="36" t="s">
        <v>32</v>
      </c>
      <c r="D37" s="40">
        <f t="shared" ref="D37:O37" si="11">D36*D35</f>
        <v>69652.960170671184</v>
      </c>
      <c r="E37" s="40">
        <f t="shared" si="11"/>
        <v>57762.429648760408</v>
      </c>
      <c r="F37" s="40">
        <f t="shared" si="11"/>
        <v>99567.530434270302</v>
      </c>
      <c r="G37" s="40">
        <f t="shared" si="11"/>
        <v>90872.571660948277</v>
      </c>
      <c r="H37" s="40">
        <f t="shared" si="11"/>
        <v>84984.227313442578</v>
      </c>
      <c r="I37" s="40">
        <f t="shared" si="11"/>
        <v>192786.72800113171</v>
      </c>
      <c r="J37" s="40">
        <f t="shared" si="11"/>
        <v>374190.04750191473</v>
      </c>
      <c r="K37" s="40">
        <f t="shared" si="11"/>
        <v>496700.83690031822</v>
      </c>
      <c r="L37" s="40">
        <f t="shared" si="11"/>
        <v>405176.47485485522</v>
      </c>
      <c r="M37" s="40">
        <f t="shared" si="11"/>
        <v>604647.86318977678</v>
      </c>
      <c r="N37" s="40">
        <f t="shared" si="11"/>
        <v>201863.47232789526</v>
      </c>
      <c r="O37" s="40">
        <f t="shared" si="11"/>
        <v>91808.95451342329</v>
      </c>
      <c r="P37" s="40">
        <f>SUM(D37:O37)</f>
        <v>2770014.0965174083</v>
      </c>
      <c r="Q37" s="41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</row>
    <row r="38" spans="1:89" x14ac:dyDescent="0.2">
      <c r="A38" s="10">
        <v>27</v>
      </c>
      <c r="D38" s="44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</row>
    <row r="39" spans="1:89" x14ac:dyDescent="0.2">
      <c r="A39" s="10">
        <v>28</v>
      </c>
      <c r="B39" s="25" t="s">
        <v>35</v>
      </c>
      <c r="C39" s="33"/>
      <c r="D39" s="27">
        <f>D40*$C$40+D41*$C$41+D42*$C$42+D43*$C$43</f>
        <v>118096.99117328068</v>
      </c>
      <c r="E39" s="27">
        <f t="shared" ref="E39:O39" si="12">E40*$C$40+E41*$C$41+E42*$C$42+E43*$C$43</f>
        <v>111807.03085395566</v>
      </c>
      <c r="F39" s="27">
        <f t="shared" si="12"/>
        <v>107030.16058263504</v>
      </c>
      <c r="G39" s="27">
        <f t="shared" si="12"/>
        <v>111059.30929601396</v>
      </c>
      <c r="H39" s="27">
        <f t="shared" si="12"/>
        <v>135395.44355362805</v>
      </c>
      <c r="I39" s="27">
        <f t="shared" si="12"/>
        <v>213694.95486277819</v>
      </c>
      <c r="J39" s="27">
        <f t="shared" si="12"/>
        <v>302687.09280917596</v>
      </c>
      <c r="K39" s="27">
        <f t="shared" si="12"/>
        <v>334863.69355628034</v>
      </c>
      <c r="L39" s="27">
        <f t="shared" si="12"/>
        <v>314829.40092417615</v>
      </c>
      <c r="M39" s="27">
        <f t="shared" si="12"/>
        <v>314267.73309664481</v>
      </c>
      <c r="N39" s="27">
        <f t="shared" si="12"/>
        <v>209747.19079056435</v>
      </c>
      <c r="O39" s="27">
        <f t="shared" si="12"/>
        <v>142604.84549318533</v>
      </c>
      <c r="P39" s="27">
        <f>SUM(D39:O39)</f>
        <v>2416083.8469923185</v>
      </c>
      <c r="Q39" s="27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</row>
    <row r="40" spans="1:89" x14ac:dyDescent="0.2">
      <c r="A40" s="10">
        <v>29</v>
      </c>
      <c r="B40" s="1" t="s">
        <v>26</v>
      </c>
      <c r="C40" s="29">
        <f>C31</f>
        <v>45</v>
      </c>
      <c r="D40" s="2">
        <v>1563</v>
      </c>
      <c r="E40" s="2">
        <v>1563</v>
      </c>
      <c r="F40" s="2">
        <v>1507</v>
      </c>
      <c r="G40" s="2">
        <v>1544</v>
      </c>
      <c r="H40" s="2">
        <v>1572</v>
      </c>
      <c r="I40" s="2">
        <v>1520</v>
      </c>
      <c r="J40" s="2">
        <v>1559</v>
      </c>
      <c r="K40" s="2">
        <v>1567</v>
      </c>
      <c r="L40" s="2">
        <v>1378</v>
      </c>
      <c r="M40" s="2">
        <v>1769</v>
      </c>
      <c r="N40" s="2">
        <v>1555</v>
      </c>
      <c r="O40" s="2">
        <v>1550</v>
      </c>
      <c r="P40" s="2">
        <f>ROUND((SUM(D40:O40)),0)</f>
        <v>18647</v>
      </c>
      <c r="Q40" s="2">
        <f t="shared" ref="Q40:Q43" si="13">ROUND(P40*C40,0)</f>
        <v>839115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</row>
    <row r="41" spans="1:89" x14ac:dyDescent="0.2">
      <c r="A41" s="10">
        <v>30</v>
      </c>
      <c r="B41" s="1" t="s">
        <v>27</v>
      </c>
      <c r="C41" s="33">
        <f>C32</f>
        <v>1.58</v>
      </c>
      <c r="D41" s="2">
        <v>26754.768472422253</v>
      </c>
      <c r="E41" s="2">
        <v>23258.624617466066</v>
      </c>
      <c r="F41" s="2">
        <v>21072.44857128954</v>
      </c>
      <c r="G41" s="2">
        <v>23077.926012305208</v>
      </c>
      <c r="H41" s="2">
        <v>34965.721308119355</v>
      </c>
      <c r="I41" s="2">
        <v>82771.732017154733</v>
      </c>
      <c r="J41" s="2">
        <v>127113.07717925601</v>
      </c>
      <c r="K41" s="2">
        <v>135814.18695312337</v>
      </c>
      <c r="L41" s="2">
        <v>130292.12603013362</v>
      </c>
      <c r="M41" s="2">
        <v>120844.82003271015</v>
      </c>
      <c r="N41" s="2">
        <v>79228.315102744426</v>
      </c>
      <c r="O41" s="2">
        <v>39398.500991553163</v>
      </c>
      <c r="P41" s="2">
        <f>SUM(D41:O41)</f>
        <v>844592.24728827795</v>
      </c>
      <c r="Q41" s="2">
        <f t="shared" si="13"/>
        <v>1334456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</row>
    <row r="42" spans="1:89" x14ac:dyDescent="0.2">
      <c r="A42" s="10">
        <v>31</v>
      </c>
      <c r="B42" s="1" t="s">
        <v>28</v>
      </c>
      <c r="C42" s="33">
        <f>C33</f>
        <v>1.01</v>
      </c>
      <c r="D42" s="2">
        <v>5435.1059275777461</v>
      </c>
      <c r="E42" s="2">
        <v>4676.6375825339346</v>
      </c>
      <c r="F42" s="2">
        <v>5862.0711287104614</v>
      </c>
      <c r="G42" s="2">
        <v>5065.5308876947893</v>
      </c>
      <c r="H42" s="2">
        <v>9316.4394918806447</v>
      </c>
      <c r="I42" s="2">
        <v>14371.899282845256</v>
      </c>
      <c r="J42" s="2">
        <v>31379.634520744003</v>
      </c>
      <c r="K42" s="2">
        <v>49269.582346876661</v>
      </c>
      <c r="L42" s="2">
        <v>46492.912669866404</v>
      </c>
      <c r="M42" s="2">
        <v>43294.96776728984</v>
      </c>
      <c r="N42" s="2">
        <v>14446.983097255577</v>
      </c>
      <c r="O42" s="2">
        <v>10500.211808446846</v>
      </c>
      <c r="P42" s="2">
        <f>SUM(D42:O42)</f>
        <v>240111.97651172217</v>
      </c>
      <c r="Q42" s="2">
        <f t="shared" si="13"/>
        <v>242513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</row>
    <row r="43" spans="1:89" x14ac:dyDescent="0.2">
      <c r="A43" s="10">
        <v>32</v>
      </c>
      <c r="B43" s="1" t="s">
        <v>29</v>
      </c>
      <c r="C43" s="33">
        <f>C34</f>
        <v>0.7228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>SUM(D43:O43)</f>
        <v>0</v>
      </c>
      <c r="Q43" s="2">
        <f t="shared" si="13"/>
        <v>0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</row>
    <row r="44" spans="1:89" x14ac:dyDescent="0.2">
      <c r="A44" s="10">
        <v>33</v>
      </c>
      <c r="B44" s="34" t="s">
        <v>30</v>
      </c>
      <c r="C44" s="34"/>
      <c r="D44" s="35">
        <f t="shared" ref="D44:P44" si="14">D41+D42+D43</f>
        <v>32189.874400000001</v>
      </c>
      <c r="E44" s="35">
        <f t="shared" si="14"/>
        <v>27935.262200000001</v>
      </c>
      <c r="F44" s="35">
        <f t="shared" si="14"/>
        <v>26934.519700000001</v>
      </c>
      <c r="G44" s="35">
        <f t="shared" si="14"/>
        <v>28143.456899999997</v>
      </c>
      <c r="H44" s="35">
        <f t="shared" si="14"/>
        <v>44282.160799999998</v>
      </c>
      <c r="I44" s="35">
        <f t="shared" si="14"/>
        <v>97143.631299999994</v>
      </c>
      <c r="J44" s="35">
        <f t="shared" si="14"/>
        <v>158492.71170000001</v>
      </c>
      <c r="K44" s="35">
        <f t="shared" si="14"/>
        <v>185083.76930000004</v>
      </c>
      <c r="L44" s="35">
        <f t="shared" si="14"/>
        <v>176785.03870000003</v>
      </c>
      <c r="M44" s="35">
        <f t="shared" si="14"/>
        <v>164139.78779999999</v>
      </c>
      <c r="N44" s="35">
        <f t="shared" si="14"/>
        <v>93675.298200000005</v>
      </c>
      <c r="O44" s="35">
        <f t="shared" si="14"/>
        <v>49898.712800000008</v>
      </c>
      <c r="P44" s="35">
        <f t="shared" si="14"/>
        <v>1084704.2238</v>
      </c>
      <c r="Q44" s="35">
        <f>SUM(Q40:Q43)</f>
        <v>2416084</v>
      </c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</row>
    <row r="45" spans="1:89" x14ac:dyDescent="0.2">
      <c r="A45" s="10">
        <v>34</v>
      </c>
      <c r="B45" s="36" t="s">
        <v>31</v>
      </c>
      <c r="D45" s="37">
        <v>4.576446110502566</v>
      </c>
      <c r="E45" s="37">
        <v>4.576446110502566</v>
      </c>
      <c r="F45" s="37">
        <v>4.6088710472168026</v>
      </c>
      <c r="G45" s="37">
        <v>4.6088710472168026</v>
      </c>
      <c r="H45" s="37">
        <v>4.6088710472168026</v>
      </c>
      <c r="I45" s="37">
        <v>4.5535112981864572</v>
      </c>
      <c r="J45" s="37">
        <v>4.5535112981864572</v>
      </c>
      <c r="K45" s="37">
        <v>4.5535112981864572</v>
      </c>
      <c r="L45" s="37">
        <v>4.5576361502621516</v>
      </c>
      <c r="M45" s="37">
        <v>4.5576361502621516</v>
      </c>
      <c r="N45" s="37">
        <v>4.5576361502621516</v>
      </c>
      <c r="O45" s="37">
        <v>4.83392198302381</v>
      </c>
      <c r="P45" s="37"/>
      <c r="Q45" s="37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</row>
    <row r="46" spans="1:89" x14ac:dyDescent="0.2">
      <c r="A46" s="10">
        <v>35</v>
      </c>
      <c r="B46" s="36" t="s">
        <v>32</v>
      </c>
      <c r="D46" s="40">
        <f t="shared" ref="D46:O46" si="15">D45*D44</f>
        <v>147315.22549544612</v>
      </c>
      <c r="E46" s="40">
        <f t="shared" si="15"/>
        <v>127844.22204105936</v>
      </c>
      <c r="F46" s="40">
        <f t="shared" si="15"/>
        <v>124137.7280160206</v>
      </c>
      <c r="G46" s="40">
        <f t="shared" si="15"/>
        <v>129709.56367500394</v>
      </c>
      <c r="H46" s="40">
        <f t="shared" si="15"/>
        <v>204090.76881931882</v>
      </c>
      <c r="I46" s="40">
        <f t="shared" si="15"/>
        <v>442344.62267140951</v>
      </c>
      <c r="J46" s="40">
        <f t="shared" si="15"/>
        <v>721698.35340615897</v>
      </c>
      <c r="K46" s="40">
        <f t="shared" si="15"/>
        <v>842781.03461848595</v>
      </c>
      <c r="L46" s="40">
        <f t="shared" si="15"/>
        <v>805721.8832046137</v>
      </c>
      <c r="M46" s="40">
        <f t="shared" si="15"/>
        <v>748089.43057363841</v>
      </c>
      <c r="N46" s="40">
        <f t="shared" si="15"/>
        <v>426937.92546290706</v>
      </c>
      <c r="O46" s="40">
        <f t="shared" si="15"/>
        <v>241206.48472851163</v>
      </c>
      <c r="P46" s="40">
        <f>SUM(D46:O46)</f>
        <v>4961877.2427125741</v>
      </c>
      <c r="Q46" s="41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</row>
    <row r="47" spans="1:89" x14ac:dyDescent="0.2">
      <c r="A47" s="10">
        <v>36</v>
      </c>
      <c r="D47" s="44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</row>
    <row r="48" spans="1:89" x14ac:dyDescent="0.2">
      <c r="A48" s="10">
        <v>37</v>
      </c>
      <c r="B48" s="47" t="s">
        <v>36</v>
      </c>
      <c r="D48" s="27">
        <f t="shared" ref="D48:O48" si="16">D49*$C$49+D50*$C$50+D51*$C$51</f>
        <v>768.47284000000002</v>
      </c>
      <c r="E48" s="27">
        <f t="shared" si="16"/>
        <v>757.23089400000003</v>
      </c>
      <c r="F48" s="27">
        <f t="shared" si="16"/>
        <v>772.75943600000005</v>
      </c>
      <c r="G48" s="27">
        <f t="shared" si="16"/>
        <v>776.16626699999995</v>
      </c>
      <c r="H48" s="27">
        <f t="shared" si="16"/>
        <v>812.05124499999999</v>
      </c>
      <c r="I48" s="27">
        <f t="shared" si="16"/>
        <v>954.99103000000002</v>
      </c>
      <c r="J48" s="27">
        <f t="shared" si="16"/>
        <v>3512.3832590000002</v>
      </c>
      <c r="K48" s="27">
        <f t="shared" si="16"/>
        <v>3894.6505539999998</v>
      </c>
      <c r="L48" s="27">
        <f t="shared" si="16"/>
        <v>3336.074259</v>
      </c>
      <c r="M48" s="27">
        <f t="shared" si="16"/>
        <v>3900.0347740000002</v>
      </c>
      <c r="N48" s="27">
        <f t="shared" si="16"/>
        <v>3038.7346170000001</v>
      </c>
      <c r="O48" s="27">
        <f t="shared" si="16"/>
        <v>796.38875800000005</v>
      </c>
      <c r="P48" s="27">
        <f>SUM(D48:O48)</f>
        <v>23319.937933000001</v>
      </c>
      <c r="Q48" s="27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</row>
    <row r="49" spans="1:89" x14ac:dyDescent="0.2">
      <c r="A49" s="10">
        <v>38</v>
      </c>
      <c r="B49" s="5" t="s">
        <v>37</v>
      </c>
      <c r="C49" s="45">
        <v>375</v>
      </c>
      <c r="D49" s="2">
        <v>2</v>
      </c>
      <c r="E49" s="2">
        <v>2</v>
      </c>
      <c r="F49" s="2">
        <v>2</v>
      </c>
      <c r="G49" s="2">
        <v>2</v>
      </c>
      <c r="H49" s="2">
        <v>2</v>
      </c>
      <c r="I49" s="2">
        <v>2</v>
      </c>
      <c r="J49" s="2">
        <v>3</v>
      </c>
      <c r="K49" s="2">
        <v>4</v>
      </c>
      <c r="L49" s="2">
        <v>3</v>
      </c>
      <c r="M49" s="2">
        <v>3</v>
      </c>
      <c r="N49" s="2">
        <v>4</v>
      </c>
      <c r="O49" s="2">
        <v>2</v>
      </c>
      <c r="P49" s="48">
        <f>SUM(D49:O49)</f>
        <v>31</v>
      </c>
      <c r="Q49" s="2">
        <f t="shared" ref="Q49:Q51" si="17">ROUND(P49*C49,0)</f>
        <v>11625</v>
      </c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</row>
    <row r="50" spans="1:89" x14ac:dyDescent="0.2">
      <c r="A50" s="10">
        <v>39</v>
      </c>
      <c r="B50" s="5" t="s">
        <v>38</v>
      </c>
      <c r="C50" s="33">
        <v>0.89</v>
      </c>
      <c r="D50" s="2">
        <v>20.756</v>
      </c>
      <c r="E50" s="2">
        <v>8.1245999999999992</v>
      </c>
      <c r="F50" s="2">
        <v>25.572399999999998</v>
      </c>
      <c r="G50" s="2">
        <v>29.400300000000001</v>
      </c>
      <c r="H50" s="2">
        <v>69.720500000000001</v>
      </c>
      <c r="I50" s="2">
        <v>230.327</v>
      </c>
      <c r="J50" s="2">
        <v>2682.4531000000002</v>
      </c>
      <c r="K50" s="2">
        <v>2690.6185999999998</v>
      </c>
      <c r="L50" s="2">
        <v>2484.3530999999998</v>
      </c>
      <c r="M50" s="2">
        <v>3118.0165999999999</v>
      </c>
      <c r="N50" s="2">
        <v>1728.9152999999999</v>
      </c>
      <c r="O50" s="2">
        <v>52.122199999999999</v>
      </c>
      <c r="P50" s="48">
        <f>SUM(C50:O50)</f>
        <v>13141.269699999999</v>
      </c>
      <c r="Q50" s="2">
        <f t="shared" si="17"/>
        <v>11696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</row>
    <row r="51" spans="1:89" x14ac:dyDescent="0.2">
      <c r="A51" s="10">
        <v>40</v>
      </c>
      <c r="B51" s="1" t="s">
        <v>29</v>
      </c>
      <c r="C51" s="33">
        <v>0.6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48">
        <f>SUM(C51:O51)</f>
        <v>0.6</v>
      </c>
      <c r="Q51" s="2">
        <f t="shared" si="17"/>
        <v>0</v>
      </c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</row>
    <row r="52" spans="1:89" x14ac:dyDescent="0.2">
      <c r="A52" s="10">
        <v>41</v>
      </c>
      <c r="B52" s="34" t="s">
        <v>30</v>
      </c>
      <c r="C52" s="34"/>
      <c r="D52" s="35">
        <f t="shared" ref="D52:P52" si="18">D50+D51</f>
        <v>20.756</v>
      </c>
      <c r="E52" s="35">
        <f t="shared" si="18"/>
        <v>8.1245999999999992</v>
      </c>
      <c r="F52" s="35">
        <f t="shared" si="18"/>
        <v>25.572399999999998</v>
      </c>
      <c r="G52" s="35">
        <f t="shared" si="18"/>
        <v>29.400300000000001</v>
      </c>
      <c r="H52" s="35">
        <f t="shared" si="18"/>
        <v>69.720500000000001</v>
      </c>
      <c r="I52" s="35">
        <f t="shared" si="18"/>
        <v>230.327</v>
      </c>
      <c r="J52" s="35">
        <f t="shared" si="18"/>
        <v>2682.4531000000002</v>
      </c>
      <c r="K52" s="35">
        <f t="shared" si="18"/>
        <v>2690.6185999999998</v>
      </c>
      <c r="L52" s="35">
        <f t="shared" si="18"/>
        <v>2484.3530999999998</v>
      </c>
      <c r="M52" s="35">
        <f t="shared" si="18"/>
        <v>3118.0165999999999</v>
      </c>
      <c r="N52" s="35">
        <f t="shared" si="18"/>
        <v>1728.9152999999999</v>
      </c>
      <c r="O52" s="35">
        <f t="shared" si="18"/>
        <v>52.122199999999999</v>
      </c>
      <c r="P52" s="35">
        <f t="shared" si="18"/>
        <v>13141.869699999999</v>
      </c>
      <c r="Q52" s="35">
        <f>SUM(Q49:Q51)</f>
        <v>23321</v>
      </c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</row>
    <row r="53" spans="1:89" x14ac:dyDescent="0.2">
      <c r="A53" s="10">
        <v>42</v>
      </c>
      <c r="B53" s="36" t="s">
        <v>31</v>
      </c>
      <c r="D53" s="37">
        <v>3.3005671029755894</v>
      </c>
      <c r="E53" s="37">
        <v>3.3005671029755894</v>
      </c>
      <c r="F53" s="37">
        <v>3.3329920396898256</v>
      </c>
      <c r="G53" s="37">
        <v>3.3329920396898256</v>
      </c>
      <c r="H53" s="37">
        <v>3.3329920396898256</v>
      </c>
      <c r="I53" s="37">
        <v>3.2799670382500326</v>
      </c>
      <c r="J53" s="37">
        <v>3.2799670382500326</v>
      </c>
      <c r="K53" s="37">
        <v>3.2799670382500326</v>
      </c>
      <c r="L53" s="37">
        <v>3.284091890325727</v>
      </c>
      <c r="M53" s="37">
        <v>3.284091890325727</v>
      </c>
      <c r="N53" s="37">
        <v>3.284091890325727</v>
      </c>
      <c r="O53" s="37">
        <v>3.560377723087385</v>
      </c>
      <c r="P53" s="37"/>
      <c r="Q53" s="37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</row>
    <row r="54" spans="1:89" x14ac:dyDescent="0.2">
      <c r="A54" s="10">
        <v>43</v>
      </c>
      <c r="B54" s="36" t="s">
        <v>32</v>
      </c>
      <c r="D54" s="40">
        <f t="shared" ref="D54:O54" si="19">D53*D52</f>
        <v>68.506570789361334</v>
      </c>
      <c r="E54" s="40">
        <f t="shared" si="19"/>
        <v>26.815787484835472</v>
      </c>
      <c r="F54" s="40">
        <f t="shared" si="19"/>
        <v>85.232605635764088</v>
      </c>
      <c r="G54" s="40">
        <f t="shared" si="19"/>
        <v>97.990965864492779</v>
      </c>
      <c r="H54" s="40">
        <f t="shared" si="19"/>
        <v>232.37787150319448</v>
      </c>
      <c r="I54" s="40">
        <f t="shared" si="19"/>
        <v>755.46496801901526</v>
      </c>
      <c r="J54" s="40">
        <f t="shared" si="19"/>
        <v>8798.3577496516191</v>
      </c>
      <c r="K54" s="40">
        <f t="shared" si="19"/>
        <v>8825.140320502449</v>
      </c>
      <c r="L54" s="40">
        <f t="shared" si="19"/>
        <v>8158.843868415579</v>
      </c>
      <c r="M54" s="40">
        <f t="shared" si="19"/>
        <v>10239.853029960996</v>
      </c>
      <c r="N54" s="40">
        <f t="shared" si="19"/>
        <v>5677.9167157900711</v>
      </c>
      <c r="O54" s="40">
        <f t="shared" si="19"/>
        <v>185.57471975830529</v>
      </c>
      <c r="P54" s="40">
        <f>SUM(D54:O54)</f>
        <v>43152.075173375677</v>
      </c>
      <c r="Q54" s="41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</row>
    <row r="55" spans="1:89" x14ac:dyDescent="0.2">
      <c r="A55" s="10">
        <v>44</v>
      </c>
      <c r="D55" s="44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</row>
    <row r="56" spans="1:89" x14ac:dyDescent="0.2">
      <c r="A56" s="10">
        <v>45</v>
      </c>
      <c r="B56" s="47" t="s">
        <v>39</v>
      </c>
      <c r="D56" s="27">
        <f t="shared" ref="D56:O56" si="20">D57*$C$57+D58*$C$58+D59*$C$59</f>
        <v>35114.619380000004</v>
      </c>
      <c r="E56" s="27">
        <f t="shared" si="20"/>
        <v>17699.015542000001</v>
      </c>
      <c r="F56" s="27">
        <f t="shared" si="20"/>
        <v>19561.887892000002</v>
      </c>
      <c r="G56" s="27">
        <f t="shared" si="20"/>
        <v>12551.042997</v>
      </c>
      <c r="H56" s="27">
        <f t="shared" si="20"/>
        <v>28885.830161999998</v>
      </c>
      <c r="I56" s="27">
        <f t="shared" si="20"/>
        <v>15371.299244</v>
      </c>
      <c r="J56" s="27">
        <f t="shared" si="20"/>
        <v>24438.197596000002</v>
      </c>
      <c r="K56" s="27">
        <f t="shared" si="20"/>
        <v>31065.273943999997</v>
      </c>
      <c r="L56" s="27">
        <f t="shared" si="20"/>
        <v>21123.688296000004</v>
      </c>
      <c r="M56" s="27">
        <f t="shared" si="20"/>
        <v>43697.466245000011</v>
      </c>
      <c r="N56" s="27">
        <f t="shared" si="20"/>
        <v>24741.186759</v>
      </c>
      <c r="O56" s="27">
        <f t="shared" si="20"/>
        <v>39568.190029999998</v>
      </c>
      <c r="P56" s="27">
        <f>SUM(D56:O56)</f>
        <v>313817.698087</v>
      </c>
      <c r="Q56" s="27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</row>
    <row r="57" spans="1:89" x14ac:dyDescent="0.2">
      <c r="A57" s="10">
        <v>46</v>
      </c>
      <c r="B57" s="5" t="s">
        <v>37</v>
      </c>
      <c r="C57" s="45">
        <f>C49</f>
        <v>375</v>
      </c>
      <c r="D57" s="2">
        <v>8</v>
      </c>
      <c r="E57" s="2">
        <v>8</v>
      </c>
      <c r="F57" s="2">
        <v>8</v>
      </c>
      <c r="G57" s="2">
        <v>7</v>
      </c>
      <c r="H57" s="2">
        <v>10</v>
      </c>
      <c r="I57" s="2">
        <v>10</v>
      </c>
      <c r="J57" s="2">
        <v>8</v>
      </c>
      <c r="K57" s="2">
        <v>11</v>
      </c>
      <c r="L57" s="2">
        <v>9</v>
      </c>
      <c r="M57" s="2">
        <v>9</v>
      </c>
      <c r="N57" s="2">
        <v>10</v>
      </c>
      <c r="O57" s="2">
        <v>8</v>
      </c>
      <c r="P57" s="2">
        <f>ROUND((SUM(D57:O57)),0)</f>
        <v>106</v>
      </c>
      <c r="Q57" s="2">
        <f t="shared" ref="Q57:Q59" si="21">ROUND(P57*C57,0)</f>
        <v>39750</v>
      </c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</row>
    <row r="58" spans="1:89" x14ac:dyDescent="0.2">
      <c r="A58" s="10">
        <v>47</v>
      </c>
      <c r="B58" s="5" t="s">
        <v>38</v>
      </c>
      <c r="C58" s="33">
        <f>C50</f>
        <v>0.89</v>
      </c>
      <c r="D58" s="2">
        <v>36083.842000000004</v>
      </c>
      <c r="E58" s="2">
        <v>16515.747800000001</v>
      </c>
      <c r="F58" s="2">
        <v>18608.862800000003</v>
      </c>
      <c r="G58" s="2">
        <v>11152.8573</v>
      </c>
      <c r="H58" s="2">
        <v>28242.505799999999</v>
      </c>
      <c r="I58" s="2">
        <v>13057.639599999999</v>
      </c>
      <c r="J58" s="2">
        <v>22604.716400000001</v>
      </c>
      <c r="K58" s="2">
        <v>27710.869599999998</v>
      </c>
      <c r="L58" s="2">
        <v>19942.346400000002</v>
      </c>
      <c r="M58" s="2">
        <v>34783.22050000001</v>
      </c>
      <c r="N58" s="2">
        <v>23585.6031</v>
      </c>
      <c r="O58" s="2">
        <v>39729.426999999996</v>
      </c>
      <c r="P58" s="48">
        <f>SUM(C58:O58)</f>
        <v>292018.52830000001</v>
      </c>
      <c r="Q58" s="2">
        <f t="shared" si="21"/>
        <v>259896</v>
      </c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</row>
    <row r="59" spans="1:89" x14ac:dyDescent="0.2">
      <c r="A59" s="10">
        <v>48</v>
      </c>
      <c r="B59" s="1" t="s">
        <v>29</v>
      </c>
      <c r="C59" s="33">
        <f>C51</f>
        <v>0.6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2200</v>
      </c>
      <c r="K59" s="2">
        <v>3796</v>
      </c>
      <c r="L59" s="2">
        <v>0</v>
      </c>
      <c r="M59" s="2">
        <v>15609</v>
      </c>
      <c r="N59" s="2">
        <v>0</v>
      </c>
      <c r="O59" s="2">
        <v>2015</v>
      </c>
      <c r="P59" s="48">
        <f>SUM(C59:O59)</f>
        <v>23620.6</v>
      </c>
      <c r="Q59" s="2">
        <f t="shared" si="21"/>
        <v>14172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</row>
    <row r="60" spans="1:89" x14ac:dyDescent="0.2">
      <c r="A60" s="10">
        <v>49</v>
      </c>
      <c r="B60" s="34" t="s">
        <v>30</v>
      </c>
      <c r="C60" s="34"/>
      <c r="D60" s="35">
        <f t="shared" ref="D60:P60" si="22">D58+D59</f>
        <v>36083.842000000004</v>
      </c>
      <c r="E60" s="35">
        <f t="shared" si="22"/>
        <v>16515.747800000001</v>
      </c>
      <c r="F60" s="35">
        <f t="shared" si="22"/>
        <v>18608.862800000003</v>
      </c>
      <c r="G60" s="35">
        <f t="shared" si="22"/>
        <v>11152.8573</v>
      </c>
      <c r="H60" s="35">
        <f t="shared" si="22"/>
        <v>28242.505799999999</v>
      </c>
      <c r="I60" s="35">
        <f t="shared" si="22"/>
        <v>13057.639599999999</v>
      </c>
      <c r="J60" s="35">
        <f t="shared" si="22"/>
        <v>24804.716400000001</v>
      </c>
      <c r="K60" s="35">
        <f t="shared" si="22"/>
        <v>31506.869599999998</v>
      </c>
      <c r="L60" s="35">
        <f t="shared" si="22"/>
        <v>19942.346400000002</v>
      </c>
      <c r="M60" s="35">
        <f t="shared" si="22"/>
        <v>50392.22050000001</v>
      </c>
      <c r="N60" s="35">
        <f t="shared" si="22"/>
        <v>23585.6031</v>
      </c>
      <c r="O60" s="35">
        <f t="shared" si="22"/>
        <v>41744.426999999996</v>
      </c>
      <c r="P60" s="35">
        <f t="shared" si="22"/>
        <v>315639.12829999998</v>
      </c>
      <c r="Q60" s="35">
        <f>SUM(Q57:Q59)</f>
        <v>313818</v>
      </c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</row>
    <row r="61" spans="1:89" x14ac:dyDescent="0.2">
      <c r="A61" s="10">
        <v>50</v>
      </c>
      <c r="B61" s="36" t="s">
        <v>31</v>
      </c>
      <c r="D61" s="37">
        <v>3.3005671029755894</v>
      </c>
      <c r="E61" s="37">
        <v>3.3005671029755894</v>
      </c>
      <c r="F61" s="37">
        <v>3.3329920396898256</v>
      </c>
      <c r="G61" s="37">
        <v>3.3329920396898256</v>
      </c>
      <c r="H61" s="37">
        <v>3.3329920396898256</v>
      </c>
      <c r="I61" s="37">
        <v>3.2799670382500326</v>
      </c>
      <c r="J61" s="37">
        <v>3.2799670382500326</v>
      </c>
      <c r="K61" s="37">
        <v>3.2799670382500326</v>
      </c>
      <c r="L61" s="37">
        <v>3.284091890325727</v>
      </c>
      <c r="M61" s="37">
        <v>3.284091890325727</v>
      </c>
      <c r="N61" s="37">
        <v>3.284091890325727</v>
      </c>
      <c r="O61" s="37">
        <v>3.560377723087385</v>
      </c>
      <c r="P61" s="37"/>
      <c r="Q61" s="37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</row>
    <row r="62" spans="1:89" x14ac:dyDescent="0.2">
      <c r="A62" s="10">
        <v>51</v>
      </c>
      <c r="B62" s="36" t="s">
        <v>32</v>
      </c>
      <c r="D62" s="40">
        <f t="shared" ref="D62:O62" si="23">D61*D60</f>
        <v>119097.14185416891</v>
      </c>
      <c r="E62" s="40">
        <f t="shared" si="23"/>
        <v>54511.333869721471</v>
      </c>
      <c r="F62" s="40">
        <f t="shared" si="23"/>
        <v>62023.191580080129</v>
      </c>
      <c r="G62" s="40">
        <f t="shared" si="23"/>
        <v>37172.384600696561</v>
      </c>
      <c r="H62" s="40">
        <f t="shared" si="23"/>
        <v>94132.047012293726</v>
      </c>
      <c r="I62" s="40">
        <f t="shared" si="23"/>
        <v>42828.627485348334</v>
      </c>
      <c r="J62" s="40">
        <f t="shared" si="23"/>
        <v>81358.652185140018</v>
      </c>
      <c r="K62" s="40">
        <f t="shared" si="23"/>
        <v>103341.49376644198</v>
      </c>
      <c r="L62" s="40">
        <f t="shared" si="23"/>
        <v>65492.498086306463</v>
      </c>
      <c r="M62" s="40">
        <f t="shared" si="23"/>
        <v>165492.68267955587</v>
      </c>
      <c r="N62" s="40">
        <f t="shared" si="23"/>
        <v>77457.287869151332</v>
      </c>
      <c r="O62" s="40">
        <f t="shared" si="23"/>
        <v>148625.92795384754</v>
      </c>
      <c r="P62" s="49">
        <f>SUM(C62:O62)</f>
        <v>1051533.2689427522</v>
      </c>
      <c r="Q62" s="41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</row>
    <row r="63" spans="1:89" x14ac:dyDescent="0.2">
      <c r="A63" s="10">
        <v>52</v>
      </c>
      <c r="B63" s="36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9"/>
      <c r="Q63" s="41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</row>
    <row r="64" spans="1:89" x14ac:dyDescent="0.2">
      <c r="A64" s="10">
        <v>53</v>
      </c>
      <c r="B64" s="47" t="s">
        <v>40</v>
      </c>
      <c r="D64" s="27">
        <f>D65*$C$65+D69*$C$69+D70*$C$70+D71*$C$71+D66+D67+D68</f>
        <v>556621.14119999995</v>
      </c>
      <c r="E64" s="27">
        <f t="shared" ref="E64:O64" si="24">E65*$C$65+E69*$C$69+E70*$C$70+E71*$C$71+E66+E67+E68</f>
        <v>551388.48680000007</v>
      </c>
      <c r="F64" s="27">
        <f t="shared" si="24"/>
        <v>562540.58280000009</v>
      </c>
      <c r="G64" s="27">
        <f t="shared" si="24"/>
        <v>562219.66680000001</v>
      </c>
      <c r="H64" s="27">
        <f t="shared" si="24"/>
        <v>634444.32380000001</v>
      </c>
      <c r="I64" s="27">
        <f t="shared" si="24"/>
        <v>745227.82119999989</v>
      </c>
      <c r="J64" s="27">
        <f t="shared" si="24"/>
        <v>759951.5512000001</v>
      </c>
      <c r="K64" s="27">
        <f t="shared" si="24"/>
        <v>874455.6372</v>
      </c>
      <c r="L64" s="27">
        <f t="shared" si="24"/>
        <v>862133.97279999999</v>
      </c>
      <c r="M64" s="27">
        <f t="shared" si="24"/>
        <v>760250.81079999998</v>
      </c>
      <c r="N64" s="27">
        <f t="shared" si="24"/>
        <v>615517.64240000001</v>
      </c>
      <c r="O64" s="27">
        <f t="shared" si="24"/>
        <v>577163.7276000001</v>
      </c>
      <c r="P64" s="27">
        <f>SUM(D64:O64)</f>
        <v>8061915.364599999</v>
      </c>
      <c r="Q64" s="27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</row>
    <row r="65" spans="1:89" x14ac:dyDescent="0.2">
      <c r="A65" s="10">
        <v>54</v>
      </c>
      <c r="B65" s="1" t="s">
        <v>41</v>
      </c>
      <c r="C65" s="45">
        <v>375</v>
      </c>
      <c r="D65" s="2">
        <v>123</v>
      </c>
      <c r="E65" s="2">
        <v>123</v>
      </c>
      <c r="F65" s="2">
        <v>123</v>
      </c>
      <c r="G65" s="2">
        <v>123</v>
      </c>
      <c r="H65" s="2">
        <v>123</v>
      </c>
      <c r="I65" s="2">
        <v>123</v>
      </c>
      <c r="J65" s="2">
        <v>123</v>
      </c>
      <c r="K65" s="2">
        <v>123</v>
      </c>
      <c r="L65" s="2">
        <v>123</v>
      </c>
      <c r="M65" s="2">
        <v>123</v>
      </c>
      <c r="N65" s="2">
        <v>123</v>
      </c>
      <c r="O65" s="2">
        <v>123</v>
      </c>
      <c r="P65" s="48">
        <f>SUM(D65:O65)</f>
        <v>1476</v>
      </c>
      <c r="Q65" s="2">
        <f>ROUND(P65*C65,0)</f>
        <v>553500</v>
      </c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</row>
    <row r="66" spans="1:89" x14ac:dyDescent="0.2">
      <c r="A66" s="10">
        <v>55</v>
      </c>
      <c r="B66" s="5" t="s">
        <v>42</v>
      </c>
      <c r="D66" s="2">
        <v>6050</v>
      </c>
      <c r="E66" s="2">
        <v>6050</v>
      </c>
      <c r="F66" s="2">
        <v>6050</v>
      </c>
      <c r="G66" s="2">
        <v>6050</v>
      </c>
      <c r="H66" s="2">
        <v>6050</v>
      </c>
      <c r="I66" s="2">
        <v>6050</v>
      </c>
      <c r="J66" s="2">
        <v>6050</v>
      </c>
      <c r="K66" s="2">
        <v>6050</v>
      </c>
      <c r="L66" s="2">
        <v>6050</v>
      </c>
      <c r="M66" s="2">
        <v>6050</v>
      </c>
      <c r="N66" s="2">
        <v>6050</v>
      </c>
      <c r="O66" s="2">
        <v>6050</v>
      </c>
      <c r="P66" s="49">
        <f t="shared" ref="P66:P71" si="25">SUM(D66:O66)</f>
        <v>72600</v>
      </c>
      <c r="Q66" s="2">
        <f>P66</f>
        <v>72600</v>
      </c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</row>
    <row r="67" spans="1:89" x14ac:dyDescent="0.2">
      <c r="A67" s="10">
        <v>56</v>
      </c>
      <c r="B67" s="5" t="s">
        <v>43</v>
      </c>
      <c r="D67" s="2">
        <v>6175</v>
      </c>
      <c r="E67" s="2">
        <v>6175</v>
      </c>
      <c r="F67" s="2">
        <v>6200</v>
      </c>
      <c r="G67" s="2">
        <v>6025</v>
      </c>
      <c r="H67" s="2">
        <v>6025</v>
      </c>
      <c r="I67" s="2">
        <v>6050</v>
      </c>
      <c r="J67" s="2">
        <v>6050</v>
      </c>
      <c r="K67" s="2">
        <v>6050</v>
      </c>
      <c r="L67" s="2">
        <v>6050</v>
      </c>
      <c r="M67" s="2">
        <v>6050</v>
      </c>
      <c r="N67" s="2">
        <v>6075</v>
      </c>
      <c r="O67" s="2">
        <v>6075</v>
      </c>
      <c r="P67" s="49">
        <f t="shared" si="25"/>
        <v>73000</v>
      </c>
      <c r="Q67" s="2">
        <f>P67</f>
        <v>73000</v>
      </c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</row>
    <row r="68" spans="1:89" x14ac:dyDescent="0.2">
      <c r="A68" s="10">
        <v>57</v>
      </c>
      <c r="B68" s="5" t="s">
        <v>44</v>
      </c>
      <c r="D68" s="2">
        <v>31.1</v>
      </c>
      <c r="E68" s="2">
        <v>34.4</v>
      </c>
      <c r="F68" s="2">
        <v>30.799999999999997</v>
      </c>
      <c r="G68" s="2">
        <v>39.6</v>
      </c>
      <c r="H68" s="2">
        <v>42.3</v>
      </c>
      <c r="I68" s="2">
        <v>115.69999999999999</v>
      </c>
      <c r="J68" s="2">
        <v>143.30000000000001</v>
      </c>
      <c r="K68" s="2">
        <v>173.89999999999998</v>
      </c>
      <c r="L68" s="2">
        <v>182.5</v>
      </c>
      <c r="M68" s="2">
        <v>70.400000000000006</v>
      </c>
      <c r="N68" s="2">
        <v>23.1</v>
      </c>
      <c r="O68" s="2">
        <v>25.8</v>
      </c>
      <c r="P68" s="49">
        <f t="shared" si="25"/>
        <v>912.89999999999986</v>
      </c>
      <c r="Q68" s="2">
        <f>P68</f>
        <v>912.89999999999986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</row>
    <row r="69" spans="1:89" x14ac:dyDescent="0.2">
      <c r="A69" s="10">
        <v>58</v>
      </c>
      <c r="B69" s="1" t="s">
        <v>45</v>
      </c>
      <c r="C69" s="33">
        <v>1.58</v>
      </c>
      <c r="D69" s="2">
        <v>34136</v>
      </c>
      <c r="E69" s="2">
        <v>33819</v>
      </c>
      <c r="F69" s="2">
        <v>34474</v>
      </c>
      <c r="G69" s="2">
        <v>34611</v>
      </c>
      <c r="H69" s="2">
        <v>36171</v>
      </c>
      <c r="I69" s="2">
        <v>36744</v>
      </c>
      <c r="J69" s="2">
        <v>36730</v>
      </c>
      <c r="K69" s="2">
        <v>36900</v>
      </c>
      <c r="L69" s="2">
        <v>36900</v>
      </c>
      <c r="M69" s="2">
        <v>36900</v>
      </c>
      <c r="N69" s="2">
        <v>35971</v>
      </c>
      <c r="O69" s="2">
        <v>35254</v>
      </c>
      <c r="P69" s="48">
        <f t="shared" si="25"/>
        <v>428610</v>
      </c>
      <c r="Q69" s="2">
        <f t="shared" ref="Q69:Q71" si="26">ROUND(P69*C69,0)</f>
        <v>677204</v>
      </c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</row>
    <row r="70" spans="1:89" x14ac:dyDescent="0.2">
      <c r="A70" s="10">
        <v>59</v>
      </c>
      <c r="B70" s="1" t="s">
        <v>46</v>
      </c>
      <c r="C70" s="33">
        <v>1.01</v>
      </c>
      <c r="D70" s="2">
        <v>392796</v>
      </c>
      <c r="E70" s="2">
        <v>381594</v>
      </c>
      <c r="F70" s="2">
        <v>397247</v>
      </c>
      <c r="G70" s="2">
        <v>392460.4</v>
      </c>
      <c r="H70" s="2">
        <v>449303.7</v>
      </c>
      <c r="I70" s="2">
        <v>549285</v>
      </c>
      <c r="J70" s="2">
        <v>558687</v>
      </c>
      <c r="K70" s="2">
        <v>639686</v>
      </c>
      <c r="L70" s="2">
        <v>636082</v>
      </c>
      <c r="M70" s="2">
        <v>555421</v>
      </c>
      <c r="N70" s="2">
        <v>438789</v>
      </c>
      <c r="O70" s="2">
        <v>409871</v>
      </c>
      <c r="P70" s="48">
        <f t="shared" si="25"/>
        <v>5801222.0999999996</v>
      </c>
      <c r="Q70" s="2">
        <f t="shared" si="26"/>
        <v>5859234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</row>
    <row r="71" spans="1:89" x14ac:dyDescent="0.2">
      <c r="A71" s="10">
        <v>60</v>
      </c>
      <c r="B71" s="1" t="s">
        <v>47</v>
      </c>
      <c r="C71" s="33">
        <v>0.7228</v>
      </c>
      <c r="D71" s="2">
        <v>65829</v>
      </c>
      <c r="E71" s="2">
        <v>74931</v>
      </c>
      <c r="F71" s="2">
        <v>67026</v>
      </c>
      <c r="G71" s="2">
        <v>73201</v>
      </c>
      <c r="H71" s="2">
        <v>90281</v>
      </c>
      <c r="I71" s="2">
        <v>102454</v>
      </c>
      <c r="J71" s="2">
        <v>109679</v>
      </c>
      <c r="K71" s="2">
        <v>154499</v>
      </c>
      <c r="L71" s="2">
        <v>142476</v>
      </c>
      <c r="M71" s="2">
        <v>114386</v>
      </c>
      <c r="N71" s="2">
        <v>79183</v>
      </c>
      <c r="O71" s="2">
        <v>68092</v>
      </c>
      <c r="P71" s="48">
        <f t="shared" si="25"/>
        <v>1142037</v>
      </c>
      <c r="Q71" s="2">
        <f t="shared" si="26"/>
        <v>825464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</row>
    <row r="72" spans="1:89" x14ac:dyDescent="0.2">
      <c r="A72" s="10">
        <v>61</v>
      </c>
      <c r="B72" s="34" t="s">
        <v>30</v>
      </c>
      <c r="C72" s="34"/>
      <c r="D72" s="35">
        <f t="shared" ref="D72:O72" si="27">D69+D70+D71</f>
        <v>492761</v>
      </c>
      <c r="E72" s="35">
        <f t="shared" si="27"/>
        <v>490344</v>
      </c>
      <c r="F72" s="35">
        <f t="shared" si="27"/>
        <v>498747</v>
      </c>
      <c r="G72" s="35">
        <f t="shared" si="27"/>
        <v>500272.4</v>
      </c>
      <c r="H72" s="35">
        <f t="shared" si="27"/>
        <v>575755.69999999995</v>
      </c>
      <c r="I72" s="35">
        <f t="shared" si="27"/>
        <v>688483</v>
      </c>
      <c r="J72" s="35">
        <f t="shared" si="27"/>
        <v>705096</v>
      </c>
      <c r="K72" s="35">
        <f t="shared" si="27"/>
        <v>831085</v>
      </c>
      <c r="L72" s="35">
        <f t="shared" si="27"/>
        <v>815458</v>
      </c>
      <c r="M72" s="35">
        <f t="shared" si="27"/>
        <v>706707</v>
      </c>
      <c r="N72" s="35">
        <f t="shared" si="27"/>
        <v>553943</v>
      </c>
      <c r="O72" s="35">
        <f t="shared" si="27"/>
        <v>513217</v>
      </c>
      <c r="P72" s="50">
        <f>SUM(C72:O72)</f>
        <v>7371869.0999999996</v>
      </c>
      <c r="Q72" s="35">
        <f>SUM(Q65:Q71)</f>
        <v>8061914.9000000004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</row>
    <row r="73" spans="1:89" x14ac:dyDescent="0.2">
      <c r="A73" s="10">
        <v>62</v>
      </c>
      <c r="Q73" s="5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</row>
    <row r="74" spans="1:89" x14ac:dyDescent="0.2">
      <c r="A74" s="10">
        <v>63</v>
      </c>
      <c r="B74" s="51" t="s">
        <v>48</v>
      </c>
      <c r="C74" s="1"/>
      <c r="D74" s="52">
        <f>D75*$C$75+D76*$C$76+D77*$C$77</f>
        <v>8628.6057000000001</v>
      </c>
      <c r="E74" s="52">
        <f t="shared" ref="E74:O74" si="28">E75*$C$75+E76*$C$76+E77*$C$77</f>
        <v>7892.4339</v>
      </c>
      <c r="F74" s="52">
        <f t="shared" si="28"/>
        <v>8047.4745000000003</v>
      </c>
      <c r="G74" s="52">
        <f t="shared" si="28"/>
        <v>7010.4372000000003</v>
      </c>
      <c r="H74" s="52">
        <f t="shared" si="28"/>
        <v>7554.1635000000006</v>
      </c>
      <c r="I74" s="52">
        <f t="shared" si="28"/>
        <v>10792.101600000002</v>
      </c>
      <c r="J74" s="52">
        <f t="shared" si="28"/>
        <v>9042.2027999999991</v>
      </c>
      <c r="K74" s="52">
        <f t="shared" si="28"/>
        <v>13363.824000000001</v>
      </c>
      <c r="L74" s="52">
        <f t="shared" si="28"/>
        <v>11178.076799999999</v>
      </c>
      <c r="M74" s="52">
        <f t="shared" si="28"/>
        <v>10586.4426</v>
      </c>
      <c r="N74" s="52">
        <f t="shared" si="28"/>
        <v>9932.8983000000007</v>
      </c>
      <c r="O74" s="52">
        <f t="shared" si="28"/>
        <v>9288.8834999999999</v>
      </c>
      <c r="P74" s="52">
        <f>SUM(D74:O74)</f>
        <v>113317.54439999998</v>
      </c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</row>
    <row r="75" spans="1:89" x14ac:dyDescent="0.2">
      <c r="A75" s="10">
        <v>64</v>
      </c>
      <c r="B75" s="1" t="s">
        <v>45</v>
      </c>
      <c r="C75" s="53">
        <f>ROUND((C69*0.75),4)</f>
        <v>1.1850000000000001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48">
        <f t="shared" ref="P75:P77" si="29">SUM(D75:O75)</f>
        <v>0</v>
      </c>
      <c r="Q75" s="2">
        <f t="shared" ref="Q75:Q77" si="30">P75*C75</f>
        <v>0</v>
      </c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spans="1:89" x14ac:dyDescent="0.2">
      <c r="A76" s="10">
        <v>65</v>
      </c>
      <c r="B76" s="1" t="s">
        <v>46</v>
      </c>
      <c r="C76" s="53">
        <f t="shared" ref="C76:C77" si="31">ROUND((C70*0.75),4)</f>
        <v>0.75749999999999995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2728</v>
      </c>
      <c r="J76" s="2">
        <v>2728</v>
      </c>
      <c r="K76" s="2">
        <v>2728</v>
      </c>
      <c r="L76" s="2">
        <v>2728</v>
      </c>
      <c r="M76" s="2">
        <v>2342</v>
      </c>
      <c r="N76" s="2">
        <v>0</v>
      </c>
      <c r="O76" s="2">
        <v>0</v>
      </c>
      <c r="P76" s="48">
        <f t="shared" si="29"/>
        <v>13254</v>
      </c>
      <c r="Q76" s="2">
        <f t="shared" si="30"/>
        <v>10039.904999999999</v>
      </c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</row>
    <row r="77" spans="1:89" x14ac:dyDescent="0.2">
      <c r="A77" s="10">
        <v>66</v>
      </c>
      <c r="B77" s="1" t="s">
        <v>49</v>
      </c>
      <c r="C77" s="53">
        <f t="shared" si="31"/>
        <v>0.54210000000000003</v>
      </c>
      <c r="D77" s="2">
        <v>15917</v>
      </c>
      <c r="E77" s="2">
        <v>14559</v>
      </c>
      <c r="F77" s="2">
        <v>14845</v>
      </c>
      <c r="G77" s="2">
        <v>12932</v>
      </c>
      <c r="H77" s="2">
        <v>13935</v>
      </c>
      <c r="I77" s="2">
        <v>16096</v>
      </c>
      <c r="J77" s="2">
        <v>12868</v>
      </c>
      <c r="K77" s="2">
        <v>20840</v>
      </c>
      <c r="L77" s="2">
        <v>16808</v>
      </c>
      <c r="M77" s="2">
        <v>16256</v>
      </c>
      <c r="N77" s="2">
        <v>18323</v>
      </c>
      <c r="O77" s="2">
        <v>17135</v>
      </c>
      <c r="P77" s="48">
        <f t="shared" si="29"/>
        <v>190514</v>
      </c>
      <c r="Q77" s="2">
        <f t="shared" si="30"/>
        <v>103277.6394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</row>
    <row r="78" spans="1:89" x14ac:dyDescent="0.2">
      <c r="A78" s="10">
        <v>67</v>
      </c>
      <c r="B78" s="34" t="s">
        <v>30</v>
      </c>
      <c r="C78" s="35"/>
      <c r="D78" s="35">
        <f t="shared" ref="D78:Q78" si="32">D75+D76+D77</f>
        <v>15917</v>
      </c>
      <c r="E78" s="35">
        <f t="shared" si="32"/>
        <v>14559</v>
      </c>
      <c r="F78" s="35">
        <f t="shared" si="32"/>
        <v>14845</v>
      </c>
      <c r="G78" s="35">
        <f t="shared" si="32"/>
        <v>12932</v>
      </c>
      <c r="H78" s="35">
        <f t="shared" si="32"/>
        <v>13935</v>
      </c>
      <c r="I78" s="35">
        <f t="shared" si="32"/>
        <v>18824</v>
      </c>
      <c r="J78" s="35">
        <f t="shared" si="32"/>
        <v>15596</v>
      </c>
      <c r="K78" s="35">
        <f t="shared" si="32"/>
        <v>23568</v>
      </c>
      <c r="L78" s="35">
        <f t="shared" si="32"/>
        <v>19536</v>
      </c>
      <c r="M78" s="35">
        <f t="shared" si="32"/>
        <v>18598</v>
      </c>
      <c r="N78" s="35">
        <f t="shared" si="32"/>
        <v>18323</v>
      </c>
      <c r="O78" s="35">
        <f t="shared" si="32"/>
        <v>17135</v>
      </c>
      <c r="P78" s="35">
        <f t="shared" si="32"/>
        <v>203768</v>
      </c>
      <c r="Q78" s="35">
        <f t="shared" si="32"/>
        <v>113317.5444</v>
      </c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</row>
    <row r="79" spans="1:89" x14ac:dyDescent="0.2">
      <c r="A79" s="10">
        <v>68</v>
      </c>
      <c r="B79" s="1"/>
      <c r="C79" s="1"/>
      <c r="D79" s="5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7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</row>
    <row r="80" spans="1:89" x14ac:dyDescent="0.2">
      <c r="A80" s="10">
        <v>69</v>
      </c>
      <c r="B80" s="51" t="s">
        <v>50</v>
      </c>
      <c r="C80" s="1"/>
      <c r="D80" s="27">
        <f t="shared" ref="D80:O80" si="33">D81*$C$81+D85*$C$85+D86*$C$86+D82+D83+D84</f>
        <v>522295.55</v>
      </c>
      <c r="E80" s="27">
        <f t="shared" si="33"/>
        <v>486100.01</v>
      </c>
      <c r="F80" s="27">
        <f t="shared" si="33"/>
        <v>530872.37</v>
      </c>
      <c r="G80" s="27">
        <f t="shared" si="33"/>
        <v>514616.19999999995</v>
      </c>
      <c r="H80" s="27">
        <f t="shared" si="33"/>
        <v>586824.74000000011</v>
      </c>
      <c r="I80" s="27">
        <f t="shared" si="33"/>
        <v>607500.72</v>
      </c>
      <c r="J80" s="27">
        <f t="shared" si="33"/>
        <v>604709.43000000005</v>
      </c>
      <c r="K80" s="27">
        <f t="shared" si="33"/>
        <v>637720.23</v>
      </c>
      <c r="L80" s="27">
        <f t="shared" si="33"/>
        <v>601428.53999999992</v>
      </c>
      <c r="M80" s="27">
        <f t="shared" si="33"/>
        <v>609674.88</v>
      </c>
      <c r="N80" s="27">
        <f t="shared" si="33"/>
        <v>551771.83000000007</v>
      </c>
      <c r="O80" s="27">
        <f t="shared" si="33"/>
        <v>540796.89</v>
      </c>
      <c r="P80" s="55">
        <f t="shared" ref="P80:P86" si="34">SUM(C80:O80)</f>
        <v>6794311.3899999997</v>
      </c>
      <c r="Q80" s="27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</row>
    <row r="81" spans="1:89" x14ac:dyDescent="0.2">
      <c r="A81" s="10">
        <v>70</v>
      </c>
      <c r="B81" s="1" t="s">
        <v>41</v>
      </c>
      <c r="C81" s="45">
        <v>375</v>
      </c>
      <c r="D81" s="2">
        <v>71</v>
      </c>
      <c r="E81" s="2">
        <v>71</v>
      </c>
      <c r="F81" s="2">
        <v>71</v>
      </c>
      <c r="G81" s="2">
        <v>71</v>
      </c>
      <c r="H81" s="2">
        <v>71</v>
      </c>
      <c r="I81" s="2">
        <v>71</v>
      </c>
      <c r="J81" s="2">
        <v>71</v>
      </c>
      <c r="K81" s="2">
        <v>71</v>
      </c>
      <c r="L81" s="2">
        <v>71</v>
      </c>
      <c r="M81" s="2">
        <v>71</v>
      </c>
      <c r="N81" s="2">
        <v>71</v>
      </c>
      <c r="O81" s="2">
        <v>71</v>
      </c>
      <c r="P81" s="48">
        <f>SUM(D81:O81)</f>
        <v>852</v>
      </c>
      <c r="Q81" s="2">
        <f>ROUND(P81*C81,0)</f>
        <v>319500</v>
      </c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</row>
    <row r="82" spans="1:89" x14ac:dyDescent="0.2">
      <c r="A82" s="10">
        <v>71</v>
      </c>
      <c r="B82" s="1" t="s">
        <v>42</v>
      </c>
      <c r="C82" s="1"/>
      <c r="D82" s="2">
        <v>3550</v>
      </c>
      <c r="E82" s="2">
        <v>3550</v>
      </c>
      <c r="F82" s="2">
        <v>3550</v>
      </c>
      <c r="G82" s="2">
        <v>3550</v>
      </c>
      <c r="H82" s="2">
        <v>3550</v>
      </c>
      <c r="I82" s="2">
        <v>3550</v>
      </c>
      <c r="J82" s="2">
        <v>3550</v>
      </c>
      <c r="K82" s="2">
        <v>3550</v>
      </c>
      <c r="L82" s="2">
        <v>3550</v>
      </c>
      <c r="M82" s="2">
        <v>3550</v>
      </c>
      <c r="N82" s="2">
        <v>3550</v>
      </c>
      <c r="O82" s="2">
        <v>3550</v>
      </c>
      <c r="P82" s="49">
        <f t="shared" si="34"/>
        <v>42600</v>
      </c>
      <c r="Q82" s="2">
        <f>P82</f>
        <v>42600</v>
      </c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spans="1:89" x14ac:dyDescent="0.2">
      <c r="A83" s="10">
        <v>72</v>
      </c>
      <c r="B83" s="1" t="s">
        <v>43</v>
      </c>
      <c r="C83" s="1"/>
      <c r="D83" s="2">
        <v>3500</v>
      </c>
      <c r="E83" s="2">
        <v>3650</v>
      </c>
      <c r="F83" s="2">
        <v>3675</v>
      </c>
      <c r="G83" s="2">
        <v>3200</v>
      </c>
      <c r="H83" s="2">
        <v>3300</v>
      </c>
      <c r="I83" s="2">
        <v>3300</v>
      </c>
      <c r="J83" s="2">
        <v>3300</v>
      </c>
      <c r="K83" s="2">
        <v>3300</v>
      </c>
      <c r="L83" s="2">
        <v>3325</v>
      </c>
      <c r="M83" s="2">
        <v>3325</v>
      </c>
      <c r="N83" s="2">
        <v>3325</v>
      </c>
      <c r="O83" s="2">
        <v>3600</v>
      </c>
      <c r="P83" s="49">
        <f t="shared" si="34"/>
        <v>40800</v>
      </c>
      <c r="Q83" s="2">
        <f>P83</f>
        <v>40800</v>
      </c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</row>
    <row r="84" spans="1:89" x14ac:dyDescent="0.2">
      <c r="A84" s="10">
        <v>73</v>
      </c>
      <c r="B84" s="1" t="s">
        <v>44</v>
      </c>
      <c r="C84" s="1"/>
      <c r="D84" s="2">
        <v>402</v>
      </c>
      <c r="E84" s="2">
        <v>229.9</v>
      </c>
      <c r="F84" s="2">
        <v>310.8</v>
      </c>
      <c r="G84" s="2">
        <v>345.5</v>
      </c>
      <c r="H84" s="2">
        <v>318.29999999999995</v>
      </c>
      <c r="I84" s="2">
        <v>281.60000000000002</v>
      </c>
      <c r="J84" s="2">
        <v>379.4</v>
      </c>
      <c r="K84" s="2">
        <v>323.10000000000002</v>
      </c>
      <c r="L84" s="2">
        <v>226.7</v>
      </c>
      <c r="M84" s="2">
        <v>303.10000000000002</v>
      </c>
      <c r="N84" s="2">
        <v>315.3</v>
      </c>
      <c r="O84" s="2">
        <v>247.9</v>
      </c>
      <c r="P84" s="49">
        <f t="shared" si="34"/>
        <v>3683.6</v>
      </c>
      <c r="Q84" s="2">
        <f>P84</f>
        <v>3683.6</v>
      </c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</row>
    <row r="85" spans="1:89" x14ac:dyDescent="0.2">
      <c r="A85" s="10">
        <v>74</v>
      </c>
      <c r="B85" s="1" t="s">
        <v>51</v>
      </c>
      <c r="C85" s="56">
        <v>0.89</v>
      </c>
      <c r="D85" s="2">
        <v>429475</v>
      </c>
      <c r="E85" s="2">
        <v>388379</v>
      </c>
      <c r="F85" s="2">
        <v>413453</v>
      </c>
      <c r="G85" s="2">
        <v>408790</v>
      </c>
      <c r="H85" s="2">
        <v>466856</v>
      </c>
      <c r="I85" s="2">
        <v>483708</v>
      </c>
      <c r="J85" s="2">
        <v>481947</v>
      </c>
      <c r="K85" s="2">
        <v>484717</v>
      </c>
      <c r="L85" s="2">
        <v>471016</v>
      </c>
      <c r="M85" s="2">
        <v>465642</v>
      </c>
      <c r="N85" s="2">
        <v>452077</v>
      </c>
      <c r="O85" s="2">
        <v>436031</v>
      </c>
      <c r="P85" s="48">
        <f t="shared" si="34"/>
        <v>5382091.8900000006</v>
      </c>
      <c r="Q85" s="2">
        <f t="shared" ref="Q85:Q86" si="35">ROUND(P85*C85,0)</f>
        <v>4790062</v>
      </c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</row>
    <row r="86" spans="1:89" x14ac:dyDescent="0.2">
      <c r="A86" s="10">
        <v>75</v>
      </c>
      <c r="B86" s="1" t="s">
        <v>52</v>
      </c>
      <c r="C86" s="56">
        <v>0.6</v>
      </c>
      <c r="D86" s="2">
        <v>176643</v>
      </c>
      <c r="E86" s="2">
        <v>177313</v>
      </c>
      <c r="F86" s="2">
        <v>214564</v>
      </c>
      <c r="G86" s="2">
        <v>195121</v>
      </c>
      <c r="H86" s="2">
        <v>229216</v>
      </c>
      <c r="I86" s="2">
        <v>238740</v>
      </c>
      <c r="J86" s="2">
        <v>236537</v>
      </c>
      <c r="K86" s="2">
        <v>287540</v>
      </c>
      <c r="L86" s="2">
        <v>247496</v>
      </c>
      <c r="M86" s="2">
        <v>269084</v>
      </c>
      <c r="N86" s="2">
        <v>192680</v>
      </c>
      <c r="O86" s="2">
        <v>197844</v>
      </c>
      <c r="P86" s="48">
        <f t="shared" si="34"/>
        <v>2662778.6</v>
      </c>
      <c r="Q86" s="2">
        <f t="shared" si="35"/>
        <v>1597667</v>
      </c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</row>
    <row r="87" spans="1:89" x14ac:dyDescent="0.2">
      <c r="A87" s="10">
        <v>76</v>
      </c>
      <c r="B87" s="34" t="s">
        <v>30</v>
      </c>
      <c r="C87" s="34"/>
      <c r="D87" s="35">
        <f t="shared" ref="D87:P87" si="36">D85+D86</f>
        <v>606118</v>
      </c>
      <c r="E87" s="35">
        <f t="shared" si="36"/>
        <v>565692</v>
      </c>
      <c r="F87" s="35">
        <f t="shared" si="36"/>
        <v>628017</v>
      </c>
      <c r="G87" s="35">
        <f t="shared" si="36"/>
        <v>603911</v>
      </c>
      <c r="H87" s="35">
        <f t="shared" si="36"/>
        <v>696072</v>
      </c>
      <c r="I87" s="35">
        <f t="shared" si="36"/>
        <v>722448</v>
      </c>
      <c r="J87" s="35">
        <f t="shared" si="36"/>
        <v>718484</v>
      </c>
      <c r="K87" s="35">
        <f t="shared" si="36"/>
        <v>772257</v>
      </c>
      <c r="L87" s="35">
        <f t="shared" si="36"/>
        <v>718512</v>
      </c>
      <c r="M87" s="35">
        <f t="shared" si="36"/>
        <v>734726</v>
      </c>
      <c r="N87" s="35">
        <f t="shared" si="36"/>
        <v>644757</v>
      </c>
      <c r="O87" s="35">
        <f t="shared" si="36"/>
        <v>633875</v>
      </c>
      <c r="P87" s="35">
        <f t="shared" si="36"/>
        <v>8044870.4900000002</v>
      </c>
      <c r="Q87" s="35">
        <f>SUM(Q81:Q86)</f>
        <v>6794312.5999999996</v>
      </c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</row>
    <row r="88" spans="1:89" x14ac:dyDescent="0.2">
      <c r="A88" s="10">
        <v>77</v>
      </c>
      <c r="B88" s="1"/>
      <c r="C88" s="1"/>
      <c r="D88" s="5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</row>
    <row r="89" spans="1:89" x14ac:dyDescent="0.2">
      <c r="A89" s="10">
        <v>78</v>
      </c>
      <c r="B89" s="51" t="s">
        <v>53</v>
      </c>
      <c r="C89" s="1"/>
      <c r="D89" s="27">
        <f t="shared" ref="D89:O89" si="37">D90*$C$90+D91+D92+D93+D95</f>
        <v>198243.80750000002</v>
      </c>
      <c r="E89" s="27">
        <f t="shared" si="37"/>
        <v>198681.44750000004</v>
      </c>
      <c r="F89" s="27">
        <f t="shared" si="37"/>
        <v>207453.83249999999</v>
      </c>
      <c r="G89" s="27">
        <f t="shared" si="37"/>
        <v>197356.58499999999</v>
      </c>
      <c r="H89" s="27">
        <f t="shared" si="37"/>
        <v>213502.51250000004</v>
      </c>
      <c r="I89" s="27">
        <f t="shared" si="37"/>
        <v>225558.07250000001</v>
      </c>
      <c r="J89" s="27">
        <f t="shared" si="37"/>
        <v>235550.01249999998</v>
      </c>
      <c r="K89" s="27">
        <f t="shared" si="37"/>
        <v>252288.6275</v>
      </c>
      <c r="L89" s="27">
        <f t="shared" si="37"/>
        <v>241810.63249999995</v>
      </c>
      <c r="M89" s="27">
        <f t="shared" si="37"/>
        <v>227856.71499999997</v>
      </c>
      <c r="N89" s="27">
        <f t="shared" si="37"/>
        <v>214959.52000000002</v>
      </c>
      <c r="O89" s="27">
        <f t="shared" si="37"/>
        <v>205466.29249999998</v>
      </c>
      <c r="P89" s="55">
        <f t="shared" ref="P89:P95" si="38">SUM(C89:O89)</f>
        <v>2618728.0574999996</v>
      </c>
      <c r="Q89" s="27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</row>
    <row r="90" spans="1:89" x14ac:dyDescent="0.2">
      <c r="A90" s="10">
        <v>79</v>
      </c>
      <c r="B90" s="1" t="s">
        <v>41</v>
      </c>
      <c r="C90" s="45">
        <v>350</v>
      </c>
      <c r="D90" s="2">
        <v>15</v>
      </c>
      <c r="E90" s="2">
        <v>15</v>
      </c>
      <c r="F90" s="2">
        <v>15</v>
      </c>
      <c r="G90" s="2">
        <v>15</v>
      </c>
      <c r="H90" s="2">
        <v>15</v>
      </c>
      <c r="I90" s="2">
        <v>15</v>
      </c>
      <c r="J90" s="2">
        <v>15</v>
      </c>
      <c r="K90" s="2">
        <v>15</v>
      </c>
      <c r="L90" s="2">
        <v>15</v>
      </c>
      <c r="M90" s="2">
        <v>15</v>
      </c>
      <c r="N90" s="2">
        <v>15</v>
      </c>
      <c r="O90" s="2">
        <v>15</v>
      </c>
      <c r="P90" s="48">
        <f>SUM(D90:O90)</f>
        <v>180</v>
      </c>
      <c r="Q90" s="2">
        <f>ROUND(P90*C90,0)</f>
        <v>63000</v>
      </c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</row>
    <row r="91" spans="1:89" x14ac:dyDescent="0.2">
      <c r="A91" s="10">
        <v>80</v>
      </c>
      <c r="B91" s="1" t="s">
        <v>42</v>
      </c>
      <c r="C91" s="1"/>
      <c r="D91" s="2">
        <v>750</v>
      </c>
      <c r="E91" s="2">
        <v>750</v>
      </c>
      <c r="F91" s="2">
        <v>750</v>
      </c>
      <c r="G91" s="2">
        <v>750</v>
      </c>
      <c r="H91" s="2">
        <v>750</v>
      </c>
      <c r="I91" s="2">
        <v>750</v>
      </c>
      <c r="J91" s="2">
        <v>750</v>
      </c>
      <c r="K91" s="2">
        <v>750</v>
      </c>
      <c r="L91" s="2">
        <v>750</v>
      </c>
      <c r="M91" s="2">
        <v>750</v>
      </c>
      <c r="N91" s="2">
        <v>750</v>
      </c>
      <c r="O91" s="2">
        <v>750</v>
      </c>
      <c r="P91" s="49">
        <f t="shared" si="38"/>
        <v>9000</v>
      </c>
      <c r="Q91" s="2">
        <f>P91</f>
        <v>9000</v>
      </c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</row>
    <row r="92" spans="1:89" x14ac:dyDescent="0.2">
      <c r="A92" s="10">
        <v>81</v>
      </c>
      <c r="B92" s="1" t="s">
        <v>43</v>
      </c>
      <c r="C92" s="1"/>
      <c r="D92" s="2">
        <v>700</v>
      </c>
      <c r="E92" s="2">
        <v>700</v>
      </c>
      <c r="F92" s="2">
        <v>700</v>
      </c>
      <c r="G92" s="2">
        <v>700</v>
      </c>
      <c r="H92" s="2">
        <v>700</v>
      </c>
      <c r="I92" s="2">
        <v>700</v>
      </c>
      <c r="J92" s="2">
        <v>700</v>
      </c>
      <c r="K92" s="2">
        <v>700</v>
      </c>
      <c r="L92" s="2">
        <v>700</v>
      </c>
      <c r="M92" s="2">
        <v>700</v>
      </c>
      <c r="N92" s="2">
        <v>700</v>
      </c>
      <c r="O92" s="2">
        <v>700</v>
      </c>
      <c r="P92" s="49">
        <f t="shared" si="38"/>
        <v>8400</v>
      </c>
      <c r="Q92" s="2">
        <f>P92</f>
        <v>8400</v>
      </c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</row>
    <row r="93" spans="1:89" x14ac:dyDescent="0.2">
      <c r="A93" s="10">
        <v>82</v>
      </c>
      <c r="B93" s="1" t="s">
        <v>44</v>
      </c>
      <c r="C93" s="1"/>
      <c r="D93" s="2">
        <v>7314.7999999999993</v>
      </c>
      <c r="E93" s="2">
        <v>4248.3999999999996</v>
      </c>
      <c r="F93" s="2">
        <v>8166.9</v>
      </c>
      <c r="G93" s="2">
        <v>5302.8</v>
      </c>
      <c r="H93" s="2">
        <v>4009.6000000000004</v>
      </c>
      <c r="I93" s="2">
        <v>11880.3</v>
      </c>
      <c r="J93" s="2">
        <v>13347.599999999999</v>
      </c>
      <c r="K93" s="2">
        <v>9687.6999999999989</v>
      </c>
      <c r="L93" s="2">
        <v>7007.9000000000005</v>
      </c>
      <c r="M93" s="2">
        <v>8230.7999999999993</v>
      </c>
      <c r="N93" s="2">
        <v>4601.3</v>
      </c>
      <c r="O93" s="2">
        <v>8004.5</v>
      </c>
      <c r="P93" s="49">
        <f t="shared" si="38"/>
        <v>91802.6</v>
      </c>
      <c r="Q93" s="2">
        <f>P93</f>
        <v>91802.6</v>
      </c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</row>
    <row r="94" spans="1:89" x14ac:dyDescent="0.2">
      <c r="A94" s="10">
        <v>83</v>
      </c>
      <c r="B94" s="1" t="s">
        <v>54</v>
      </c>
      <c r="C94" s="57" t="s">
        <v>55</v>
      </c>
      <c r="D94" s="2">
        <v>1109174</v>
      </c>
      <c r="E94" s="2">
        <v>1125907</v>
      </c>
      <c r="F94" s="2">
        <v>1134520</v>
      </c>
      <c r="G94" s="2">
        <v>1120717</v>
      </c>
      <c r="H94" s="2">
        <v>1161721</v>
      </c>
      <c r="I94" s="2">
        <v>1213200</v>
      </c>
      <c r="J94" s="2">
        <v>1264580</v>
      </c>
      <c r="K94" s="2">
        <v>1356515</v>
      </c>
      <c r="L94" s="2">
        <v>1329401</v>
      </c>
      <c r="M94" s="2">
        <v>1281922</v>
      </c>
      <c r="N94" s="2">
        <v>1164880</v>
      </c>
      <c r="O94" s="2">
        <v>1118519</v>
      </c>
      <c r="P94" s="48">
        <f t="shared" si="38"/>
        <v>14381056</v>
      </c>
      <c r="Q94" s="2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</row>
    <row r="95" spans="1:89" x14ac:dyDescent="0.2">
      <c r="A95" s="10">
        <v>84</v>
      </c>
      <c r="B95" s="1" t="s">
        <v>56</v>
      </c>
      <c r="C95" s="57"/>
      <c r="D95" s="2">
        <v>184229.00750000004</v>
      </c>
      <c r="E95" s="2">
        <v>187733.04750000004</v>
      </c>
      <c r="F95" s="2">
        <v>192586.9325</v>
      </c>
      <c r="G95" s="2">
        <v>185353.785</v>
      </c>
      <c r="H95" s="2">
        <v>202792.91250000003</v>
      </c>
      <c r="I95" s="2">
        <v>206977.77250000002</v>
      </c>
      <c r="J95" s="2">
        <v>215502.41249999998</v>
      </c>
      <c r="K95" s="2">
        <v>235900.92749999999</v>
      </c>
      <c r="L95" s="2">
        <v>228102.73249999995</v>
      </c>
      <c r="M95" s="2">
        <v>212925.91499999998</v>
      </c>
      <c r="N95" s="2">
        <v>203658.22000000003</v>
      </c>
      <c r="O95" s="2">
        <v>190761.79249999998</v>
      </c>
      <c r="P95" s="49">
        <f t="shared" si="38"/>
        <v>2446525.4575</v>
      </c>
      <c r="Q95" s="2">
        <f>P95</f>
        <v>2446525.4575</v>
      </c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</row>
    <row r="96" spans="1:89" x14ac:dyDescent="0.2">
      <c r="A96" s="10">
        <v>85</v>
      </c>
      <c r="B96" s="34" t="s">
        <v>30</v>
      </c>
      <c r="C96" s="34"/>
      <c r="D96" s="35">
        <f t="shared" ref="D96:P96" si="39">D94</f>
        <v>1109174</v>
      </c>
      <c r="E96" s="35">
        <f t="shared" si="39"/>
        <v>1125907</v>
      </c>
      <c r="F96" s="35">
        <f t="shared" si="39"/>
        <v>1134520</v>
      </c>
      <c r="G96" s="35">
        <f t="shared" si="39"/>
        <v>1120717</v>
      </c>
      <c r="H96" s="35">
        <f t="shared" si="39"/>
        <v>1161721</v>
      </c>
      <c r="I96" s="35">
        <f t="shared" si="39"/>
        <v>1213200</v>
      </c>
      <c r="J96" s="35">
        <f t="shared" si="39"/>
        <v>1264580</v>
      </c>
      <c r="K96" s="35">
        <f t="shared" si="39"/>
        <v>1356515</v>
      </c>
      <c r="L96" s="35">
        <f t="shared" si="39"/>
        <v>1329401</v>
      </c>
      <c r="M96" s="35">
        <f t="shared" si="39"/>
        <v>1281922</v>
      </c>
      <c r="N96" s="35">
        <f t="shared" si="39"/>
        <v>1164880</v>
      </c>
      <c r="O96" s="35">
        <f t="shared" si="39"/>
        <v>1118519</v>
      </c>
      <c r="P96" s="35">
        <f t="shared" si="39"/>
        <v>14381056</v>
      </c>
      <c r="Q96" s="35">
        <f>SUM(Q90:Q95)</f>
        <v>2618728.0575000001</v>
      </c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</row>
    <row r="97" spans="1:89" x14ac:dyDescent="0.2">
      <c r="A97" s="10">
        <v>86</v>
      </c>
      <c r="B97" s="1"/>
      <c r="C97" s="1"/>
      <c r="D97" s="5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</row>
    <row r="98" spans="1:89" x14ac:dyDescent="0.2">
      <c r="A98" s="10">
        <v>87</v>
      </c>
      <c r="B98" s="1" t="s">
        <v>57</v>
      </c>
      <c r="C98" s="1"/>
      <c r="D98" s="5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</row>
    <row r="99" spans="1:89" x14ac:dyDescent="0.2">
      <c r="A99" s="10">
        <v>88</v>
      </c>
      <c r="B99" s="1" t="s">
        <v>58</v>
      </c>
      <c r="C99" s="1"/>
      <c r="D99" s="58">
        <v>53147</v>
      </c>
      <c r="E99" s="58">
        <v>52352</v>
      </c>
      <c r="F99" s="58">
        <v>49875</v>
      </c>
      <c r="G99" s="58">
        <v>61445</v>
      </c>
      <c r="H99" s="58">
        <v>120749</v>
      </c>
      <c r="I99" s="58">
        <v>125695</v>
      </c>
      <c r="J99" s="58">
        <v>56798</v>
      </c>
      <c r="K99" s="58">
        <v>53861</v>
      </c>
      <c r="L99" s="58">
        <v>48764</v>
      </c>
      <c r="M99" s="58">
        <v>61274</v>
      </c>
      <c r="N99" s="58">
        <v>55115</v>
      </c>
      <c r="O99" s="58">
        <v>56750</v>
      </c>
      <c r="P99" s="58">
        <f>SUM(D99:O99)</f>
        <v>795825</v>
      </c>
      <c r="Q99" s="58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</row>
    <row r="100" spans="1:89" x14ac:dyDescent="0.2">
      <c r="A100" s="10">
        <v>89</v>
      </c>
      <c r="B100" s="1" t="s">
        <v>59</v>
      </c>
      <c r="C100" s="1"/>
      <c r="D100" s="58">
        <v>64201.382130121965</v>
      </c>
      <c r="E100" s="58">
        <v>50134.918052710265</v>
      </c>
      <c r="F100" s="58">
        <v>46393.854315704681</v>
      </c>
      <c r="G100" s="58">
        <v>45632.716131418638</v>
      </c>
      <c r="H100" s="58">
        <v>46432.79395105267</v>
      </c>
      <c r="I100" s="58">
        <v>60251.270981048197</v>
      </c>
      <c r="J100" s="58">
        <v>103355.15998132309</v>
      </c>
      <c r="K100" s="58">
        <v>153180.48213824714</v>
      </c>
      <c r="L100" s="58">
        <v>173070.50827696943</v>
      </c>
      <c r="M100" s="58">
        <v>166412.80976019951</v>
      </c>
      <c r="N100" s="58">
        <v>153933.43895909854</v>
      </c>
      <c r="O100" s="58">
        <v>99325.030308035377</v>
      </c>
      <c r="P100" s="58">
        <f>SUM(D100:O100)</f>
        <v>1162324.3649859296</v>
      </c>
      <c r="Q100" s="58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</row>
    <row r="101" spans="1:89" x14ac:dyDescent="0.2">
      <c r="A101" s="10">
        <v>90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</row>
    <row r="102" spans="1:89" x14ac:dyDescent="0.2">
      <c r="A102" s="10">
        <v>91</v>
      </c>
      <c r="B102" s="59" t="s">
        <v>60</v>
      </c>
      <c r="C102" s="1"/>
      <c r="D102" s="58">
        <f>D108+D99+D100</f>
        <v>5828141.9714941485</v>
      </c>
      <c r="E102" s="58">
        <f t="shared" ref="E102:O102" si="40">E108+E99+E100</f>
        <v>5595384.936917345</v>
      </c>
      <c r="F102" s="58">
        <f t="shared" si="40"/>
        <v>5590088.2053621989</v>
      </c>
      <c r="G102" s="58">
        <f t="shared" si="40"/>
        <v>5563731.3808296556</v>
      </c>
      <c r="H102" s="58">
        <f t="shared" si="40"/>
        <v>6207208.7956189187</v>
      </c>
      <c r="I102" s="58">
        <f t="shared" si="40"/>
        <v>7783653.3497637212</v>
      </c>
      <c r="J102" s="58">
        <f t="shared" si="40"/>
        <v>9561937.1608525049</v>
      </c>
      <c r="K102" s="58">
        <f t="shared" si="40"/>
        <v>10466845.276154159</v>
      </c>
      <c r="L102" s="58">
        <f t="shared" si="40"/>
        <v>9917219.1944130883</v>
      </c>
      <c r="M102" s="58">
        <f t="shared" si="40"/>
        <v>10108054.053474871</v>
      </c>
      <c r="N102" s="58">
        <f t="shared" si="40"/>
        <v>7713255.6450440912</v>
      </c>
      <c r="O102" s="58">
        <f t="shared" si="40"/>
        <v>6398604.073653643</v>
      </c>
      <c r="P102" s="58">
        <f>SUM(D102:O102)</f>
        <v>90734124.043578342</v>
      </c>
      <c r="Q102" s="2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</row>
    <row r="103" spans="1:89" x14ac:dyDescent="0.2">
      <c r="A103" s="10">
        <v>92</v>
      </c>
      <c r="B103" s="1" t="s">
        <v>32</v>
      </c>
      <c r="C103" s="1"/>
      <c r="D103" s="58">
        <f t="shared" ref="D103:O103" si="41">D62+D54+D46+D37+D28+D19</f>
        <v>2113849.5648995508</v>
      </c>
      <c r="E103" s="58">
        <f t="shared" si="41"/>
        <v>1707940.8674351822</v>
      </c>
      <c r="F103" s="58">
        <f t="shared" si="41"/>
        <v>1738084.7627984323</v>
      </c>
      <c r="G103" s="58">
        <f t="shared" si="41"/>
        <v>1745311.9617956677</v>
      </c>
      <c r="H103" s="58">
        <f t="shared" si="41"/>
        <v>2944013.037562144</v>
      </c>
      <c r="I103" s="58">
        <f t="shared" si="41"/>
        <v>6971277.0486483565</v>
      </c>
      <c r="J103" s="58">
        <f t="shared" si="41"/>
        <v>11854748.194883922</v>
      </c>
      <c r="K103" s="58">
        <f t="shared" si="41"/>
        <v>13940763.023727167</v>
      </c>
      <c r="L103" s="58">
        <f t="shared" si="41"/>
        <v>13559963.841834718</v>
      </c>
      <c r="M103" s="58">
        <f t="shared" si="41"/>
        <v>12228924.995742612</v>
      </c>
      <c r="N103" s="58">
        <f t="shared" si="41"/>
        <v>6869654.7837143922</v>
      </c>
      <c r="O103" s="58">
        <f t="shared" si="41"/>
        <v>3703644.6074125073</v>
      </c>
      <c r="P103" s="58">
        <f>SUM(D103:O103)</f>
        <v>79378176.690454647</v>
      </c>
      <c r="Q103" s="2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</row>
    <row r="104" spans="1:89" x14ac:dyDescent="0.2">
      <c r="A104" s="10">
        <v>93</v>
      </c>
      <c r="B104" s="59" t="s">
        <v>61</v>
      </c>
      <c r="C104" s="1"/>
      <c r="D104" s="58">
        <f>D102+D103</f>
        <v>7941991.5363936992</v>
      </c>
      <c r="E104" s="58">
        <f t="shared" ref="E104:O104" si="42">E102+E103</f>
        <v>7303325.8043525275</v>
      </c>
      <c r="F104" s="58">
        <f t="shared" si="42"/>
        <v>7328172.9681606311</v>
      </c>
      <c r="G104" s="58">
        <f t="shared" si="42"/>
        <v>7309043.3426253237</v>
      </c>
      <c r="H104" s="58">
        <f t="shared" si="42"/>
        <v>9151221.8331810627</v>
      </c>
      <c r="I104" s="58">
        <f t="shared" si="42"/>
        <v>14754930.398412079</v>
      </c>
      <c r="J104" s="58">
        <f t="shared" si="42"/>
        <v>21416685.355736427</v>
      </c>
      <c r="K104" s="58">
        <f t="shared" si="42"/>
        <v>24407608.299881324</v>
      </c>
      <c r="L104" s="58">
        <f t="shared" si="42"/>
        <v>23477183.036247805</v>
      </c>
      <c r="M104" s="58">
        <f t="shared" si="42"/>
        <v>22336979.049217485</v>
      </c>
      <c r="N104" s="58">
        <f t="shared" si="42"/>
        <v>14582910.428758483</v>
      </c>
      <c r="O104" s="58">
        <f t="shared" si="42"/>
        <v>10102248.68106615</v>
      </c>
      <c r="P104" s="58">
        <f>SUM(D104:O104)</f>
        <v>170112300.73403299</v>
      </c>
      <c r="Q104" s="2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</row>
    <row r="105" spans="1:89" x14ac:dyDescent="0.2">
      <c r="Q105" s="2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</row>
    <row r="106" spans="1:89" x14ac:dyDescent="0.2">
      <c r="A106" s="10"/>
      <c r="Q106" s="2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</row>
    <row r="107" spans="1:89" x14ac:dyDescent="0.2">
      <c r="A107" s="10"/>
      <c r="D107" s="43">
        <f t="shared" ref="D107:P107" si="43">D17+D26+D35+D44+D52+D60+D72+D87+D96</f>
        <v>2680016.3120132508</v>
      </c>
      <c r="E107" s="43">
        <f t="shared" si="43"/>
        <v>2559752.1749808723</v>
      </c>
      <c r="F107" s="43">
        <f t="shared" si="43"/>
        <v>2643559.8392320788</v>
      </c>
      <c r="G107" s="43">
        <f t="shared" si="43"/>
        <v>2606681.3505837312</v>
      </c>
      <c r="H107" s="43">
        <f t="shared" si="43"/>
        <v>3080157.3775316281</v>
      </c>
      <c r="I107" s="43">
        <f t="shared" si="43"/>
        <v>4158814.7648171047</v>
      </c>
      <c r="J107" s="43">
        <f t="shared" si="43"/>
        <v>5299277.7821295662</v>
      </c>
      <c r="K107" s="43">
        <f t="shared" si="43"/>
        <v>6030962.8176353052</v>
      </c>
      <c r="L107" s="43">
        <f t="shared" si="43"/>
        <v>5844856.3112990744</v>
      </c>
      <c r="M107" s="43">
        <f t="shared" si="43"/>
        <v>5421480.1345265545</v>
      </c>
      <c r="N107" s="43">
        <f t="shared" si="43"/>
        <v>3877938.2584842313</v>
      </c>
      <c r="O107" s="43">
        <f t="shared" si="43"/>
        <v>3042800.6972944615</v>
      </c>
      <c r="P107" s="43">
        <f t="shared" si="43"/>
        <v>47246302.290527865</v>
      </c>
      <c r="Q107" s="2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</row>
    <row r="108" spans="1:89" x14ac:dyDescent="0.2">
      <c r="A108" s="10"/>
      <c r="C108" s="43"/>
      <c r="D108" s="60">
        <f>D89+D80+D64+D56+D48+D39+D30+D21+D12+D74</f>
        <v>5710793.5893640267</v>
      </c>
      <c r="E108" s="60">
        <f t="shared" ref="E108:O108" si="44">E89+E80+E64+E56+E48+E39+E30+E21+E12+E74</f>
        <v>5492898.0188646344</v>
      </c>
      <c r="F108" s="60">
        <f t="shared" si="44"/>
        <v>5493819.3510464942</v>
      </c>
      <c r="G108" s="60">
        <f t="shared" si="44"/>
        <v>5456653.6646982366</v>
      </c>
      <c r="H108" s="60">
        <f t="shared" si="44"/>
        <v>6040027.0016678665</v>
      </c>
      <c r="I108" s="60">
        <f t="shared" si="44"/>
        <v>7597707.078782673</v>
      </c>
      <c r="J108" s="60">
        <f t="shared" si="44"/>
        <v>9401784.0008711815</v>
      </c>
      <c r="K108" s="60">
        <f t="shared" si="44"/>
        <v>10259803.794015912</v>
      </c>
      <c r="L108" s="60">
        <f t="shared" si="44"/>
        <v>9695384.6861361191</v>
      </c>
      <c r="M108" s="60">
        <f t="shared" si="44"/>
        <v>9880367.2437146716</v>
      </c>
      <c r="N108" s="60">
        <f t="shared" si="44"/>
        <v>7504207.2060849927</v>
      </c>
      <c r="O108" s="60">
        <f t="shared" si="44"/>
        <v>6242529.0433456078</v>
      </c>
      <c r="P108" s="60">
        <f>P89+P80+P64+P56+P48+P39+P30+P21+P12</f>
        <v>88662657.134192422</v>
      </c>
      <c r="Q108" s="2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</row>
    <row r="109" spans="1:89" x14ac:dyDescent="0.2">
      <c r="A109" s="10"/>
      <c r="C109" s="43"/>
      <c r="D109" s="60">
        <f>D62+D54+D46+D37+D28+D19</f>
        <v>2113849.5648995508</v>
      </c>
      <c r="E109" s="60">
        <f>E62+E54+E46+E37+E28+E19</f>
        <v>1707940.8674351822</v>
      </c>
      <c r="F109" s="60">
        <f>F62+F54+F46+F37+F28+F19</f>
        <v>1738084.7627984323</v>
      </c>
      <c r="G109" s="60">
        <f>G62+G54+G46+G37+G28+G19</f>
        <v>1745311.9617956677</v>
      </c>
      <c r="H109" s="60">
        <f t="shared" ref="H109:P109" si="45">H62+H54+H46+H37+H28+H19</f>
        <v>2944013.037562144</v>
      </c>
      <c r="I109" s="60">
        <f t="shared" si="45"/>
        <v>6971277.0486483565</v>
      </c>
      <c r="J109" s="60">
        <f t="shared" si="45"/>
        <v>11854748.194883922</v>
      </c>
      <c r="K109" s="60">
        <f t="shared" si="45"/>
        <v>13940763.023727167</v>
      </c>
      <c r="L109" s="60">
        <f t="shared" si="45"/>
        <v>13559963.841834718</v>
      </c>
      <c r="M109" s="60">
        <f t="shared" si="45"/>
        <v>12228924.995742612</v>
      </c>
      <c r="N109" s="60">
        <f t="shared" si="45"/>
        <v>6869654.7837143922</v>
      </c>
      <c r="O109" s="60">
        <f t="shared" si="45"/>
        <v>3703644.6074125073</v>
      </c>
      <c r="P109" s="60">
        <f t="shared" si="45"/>
        <v>79378176.690454647</v>
      </c>
      <c r="Q109" s="2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</row>
    <row r="110" spans="1:89" x14ac:dyDescent="0.2">
      <c r="A110" s="10"/>
      <c r="D110" s="60"/>
      <c r="O110" s="39"/>
      <c r="P110" s="39"/>
      <c r="Q110" s="2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</row>
    <row r="111" spans="1:89" x14ac:dyDescent="0.2">
      <c r="A111" s="10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61"/>
      <c r="P111" s="61"/>
      <c r="Q111" s="62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</row>
    <row r="112" spans="1:89" x14ac:dyDescent="0.2">
      <c r="A112" s="10"/>
      <c r="B112" s="5" t="s">
        <v>62</v>
      </c>
      <c r="D112" s="2">
        <v>-19762.843791086227</v>
      </c>
      <c r="E112" s="2">
        <v>-36987.326803706586</v>
      </c>
      <c r="F112" s="2">
        <v>-37450.781255017966</v>
      </c>
      <c r="G112" s="2">
        <v>-36583.384574265219</v>
      </c>
      <c r="H112" s="2">
        <v>22355.320693830959</v>
      </c>
      <c r="I112" s="2">
        <v>254919.08414435759</v>
      </c>
      <c r="J112" s="2">
        <v>510945.66721248534</v>
      </c>
      <c r="K112" s="2">
        <v>616093.36577743664</v>
      </c>
      <c r="L112" s="2">
        <v>614482.83081461862</v>
      </c>
      <c r="M112" s="2">
        <v>497544.72355948109</v>
      </c>
      <c r="N112" s="2">
        <v>239996.01031853352</v>
      </c>
      <c r="O112" s="2">
        <v>54095.582685315982</v>
      </c>
      <c r="P112" s="63"/>
      <c r="Q112" s="36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</row>
    <row r="113" spans="1:89" x14ac:dyDescent="0.2">
      <c r="A113" s="10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63"/>
      <c r="P113" s="63"/>
      <c r="Q113" s="36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</row>
    <row r="114" spans="1:89" x14ac:dyDescent="0.2">
      <c r="A114" s="10"/>
      <c r="B114" s="5" t="s">
        <v>63</v>
      </c>
      <c r="D114" s="43">
        <f>D17+D26+D35+D44</f>
        <v>435858.71401325101</v>
      </c>
      <c r="E114" s="43">
        <f t="shared" ref="E114:O114" si="46">E17+E26+E35+E44</f>
        <v>361285.30258087238</v>
      </c>
      <c r="F114" s="43">
        <f t="shared" si="46"/>
        <v>363641.40403207904</v>
      </c>
      <c r="G114" s="43">
        <f t="shared" si="46"/>
        <v>370598.69298373093</v>
      </c>
      <c r="H114" s="43">
        <f t="shared" si="46"/>
        <v>618296.45123162819</v>
      </c>
      <c r="I114" s="43">
        <f t="shared" si="46"/>
        <v>1521395.7982171045</v>
      </c>
      <c r="J114" s="43">
        <f t="shared" si="46"/>
        <v>2583630.6126295663</v>
      </c>
      <c r="K114" s="43">
        <f t="shared" si="46"/>
        <v>3036908.3294353057</v>
      </c>
      <c r="L114" s="43">
        <f t="shared" si="46"/>
        <v>2959058.6117990739</v>
      </c>
      <c r="M114" s="43">
        <f t="shared" si="46"/>
        <v>2644614.897426554</v>
      </c>
      <c r="N114" s="43">
        <f t="shared" si="46"/>
        <v>1489043.7400842311</v>
      </c>
      <c r="O114" s="43">
        <f t="shared" si="46"/>
        <v>735393.14809446153</v>
      </c>
      <c r="P114" s="61">
        <f>SUM(D114:O114)</f>
        <v>17119725.702527858</v>
      </c>
      <c r="Q114" s="36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</row>
    <row r="115" spans="1:89" x14ac:dyDescent="0.2">
      <c r="A115" s="10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</row>
    <row r="116" spans="1:89" x14ac:dyDescent="0.2">
      <c r="A116" s="10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</row>
    <row r="117" spans="1:89" x14ac:dyDescent="0.2">
      <c r="A117" s="10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</row>
    <row r="118" spans="1:89" x14ac:dyDescent="0.2">
      <c r="A118" s="2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</row>
    <row r="119" spans="1:89" x14ac:dyDescent="0.2">
      <c r="A119" s="2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</row>
    <row r="120" spans="1:89" x14ac:dyDescent="0.2">
      <c r="A120" s="2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</row>
    <row r="121" spans="1:89" x14ac:dyDescent="0.2">
      <c r="A121" s="2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</row>
    <row r="122" spans="1:89" x14ac:dyDescent="0.2">
      <c r="A122" s="2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</row>
    <row r="123" spans="1:89" x14ac:dyDescent="0.2">
      <c r="A123" s="2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</row>
    <row r="124" spans="1:89" x14ac:dyDescent="0.2">
      <c r="A124" s="2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</row>
    <row r="125" spans="1:89" x14ac:dyDescent="0.2">
      <c r="A125" s="2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</row>
    <row r="126" spans="1:89" x14ac:dyDescent="0.2">
      <c r="A126" s="2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</row>
    <row r="127" spans="1:89" x14ac:dyDescent="0.2">
      <c r="A127" s="2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</row>
    <row r="128" spans="1:89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</row>
    <row r="129" spans="1:89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</row>
    <row r="130" spans="1:89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</row>
    <row r="131" spans="1:89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</row>
    <row r="132" spans="1:89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</row>
    <row r="133" spans="1:89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</row>
    <row r="134" spans="1:89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</row>
    <row r="135" spans="1:89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</row>
    <row r="136" spans="1:89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</row>
    <row r="137" spans="1:89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</row>
    <row r="138" spans="1:89" x14ac:dyDescent="0.2">
      <c r="A138" s="36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</row>
    <row r="139" spans="1:89" x14ac:dyDescent="0.2">
      <c r="A139" s="36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</row>
    <row r="140" spans="1:89" x14ac:dyDescent="0.2">
      <c r="A140" s="36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</row>
    <row r="141" spans="1:89" x14ac:dyDescent="0.2">
      <c r="A141" s="36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</row>
    <row r="142" spans="1:89" x14ac:dyDescent="0.2">
      <c r="A142" s="36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</row>
    <row r="143" spans="1:89" x14ac:dyDescent="0.2">
      <c r="A143" s="36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</row>
    <row r="144" spans="1:89" x14ac:dyDescent="0.2">
      <c r="A144" s="36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</row>
    <row r="145" spans="1:89" x14ac:dyDescent="0.2">
      <c r="A145" s="36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</row>
    <row r="146" spans="1:89" x14ac:dyDescent="0.2">
      <c r="A146" s="36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</row>
    <row r="147" spans="1:89" x14ac:dyDescent="0.2">
      <c r="A147" s="36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</row>
    <row r="148" spans="1:89" x14ac:dyDescent="0.2">
      <c r="A148" s="36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</row>
    <row r="149" spans="1:89" x14ac:dyDescent="0.2">
      <c r="A149" s="36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</row>
    <row r="150" spans="1:89" x14ac:dyDescent="0.2">
      <c r="A150" s="36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</row>
    <row r="151" spans="1:89" x14ac:dyDescent="0.2">
      <c r="A151" s="36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</row>
    <row r="152" spans="1:89" x14ac:dyDescent="0.2">
      <c r="A152" s="36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</row>
    <row r="153" spans="1:89" x14ac:dyDescent="0.2">
      <c r="A153" s="36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</row>
    <row r="154" spans="1:89" x14ac:dyDescent="0.2">
      <c r="A154" s="36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</row>
    <row r="155" spans="1:89" x14ac:dyDescent="0.2">
      <c r="A155" s="36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</row>
    <row r="156" spans="1:89" x14ac:dyDescent="0.2">
      <c r="A156" s="36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</row>
    <row r="157" spans="1:89" x14ac:dyDescent="0.2">
      <c r="A157" s="36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</row>
    <row r="158" spans="1:89" x14ac:dyDescent="0.2">
      <c r="A158" s="36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</row>
    <row r="159" spans="1:89" x14ac:dyDescent="0.2">
      <c r="A159" s="36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</row>
    <row r="160" spans="1:89" x14ac:dyDescent="0.2">
      <c r="A160" s="36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</row>
    <row r="161" spans="1:89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</row>
    <row r="162" spans="1:89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</row>
    <row r="163" spans="1:89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</row>
    <row r="164" spans="1:89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</row>
    <row r="165" spans="1:89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</row>
    <row r="166" spans="1:89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</row>
    <row r="167" spans="1:89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</row>
    <row r="168" spans="1:89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</row>
    <row r="169" spans="1:89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</row>
    <row r="170" spans="1:89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</row>
    <row r="171" spans="1:89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</row>
    <row r="172" spans="1:89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</row>
    <row r="173" spans="1:89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</row>
    <row r="174" spans="1:89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</row>
    <row r="175" spans="1:89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</row>
    <row r="176" spans="1:89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</row>
    <row r="177" spans="1:89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</row>
    <row r="178" spans="1:89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</row>
    <row r="179" spans="1:89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</row>
    <row r="180" spans="1:89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</row>
    <row r="181" spans="1:89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</row>
    <row r="182" spans="1:89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</row>
    <row r="183" spans="1:89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</row>
    <row r="184" spans="1:89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</row>
    <row r="185" spans="1:89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</row>
    <row r="186" spans="1:89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</row>
    <row r="187" spans="1:89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</row>
    <row r="188" spans="1:89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</row>
    <row r="189" spans="1:89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</row>
    <row r="190" spans="1:89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</row>
    <row r="191" spans="1:89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</row>
    <row r="192" spans="1:89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</row>
    <row r="193" spans="1:89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</row>
    <row r="194" spans="1:89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</row>
    <row r="195" spans="1:89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</row>
    <row r="196" spans="1:89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</row>
    <row r="197" spans="1:89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</row>
    <row r="198" spans="1:89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</row>
    <row r="199" spans="1:89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</row>
    <row r="200" spans="1:89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</row>
    <row r="201" spans="1:89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</row>
    <row r="202" spans="1:89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</row>
    <row r="203" spans="1:89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</row>
    <row r="204" spans="1:89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</row>
    <row r="205" spans="1:89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</row>
    <row r="206" spans="1:89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</row>
    <row r="207" spans="1:89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</row>
    <row r="208" spans="1:89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</row>
    <row r="209" spans="1:89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</row>
    <row r="210" spans="1:89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</row>
    <row r="211" spans="1:89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</row>
    <row r="212" spans="1:89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</row>
    <row r="213" spans="1:89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</row>
    <row r="214" spans="1:89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</row>
    <row r="215" spans="1:89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</row>
    <row r="216" spans="1:89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</row>
    <row r="217" spans="1:89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</row>
    <row r="218" spans="1:89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</row>
    <row r="219" spans="1:89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</row>
    <row r="220" spans="1:89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</row>
    <row r="221" spans="1:89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</row>
    <row r="222" spans="1:89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</row>
    <row r="223" spans="1:89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</row>
    <row r="224" spans="1:89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</row>
    <row r="225" spans="1:89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</row>
    <row r="226" spans="1:89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</row>
    <row r="227" spans="1:89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</row>
    <row r="228" spans="1:89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</row>
    <row r="229" spans="1:89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</row>
    <row r="230" spans="1:89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</row>
    <row r="231" spans="1:89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</row>
    <row r="232" spans="1:89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</row>
    <row r="233" spans="1:89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</row>
    <row r="234" spans="1:89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</row>
    <row r="235" spans="1:89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</row>
    <row r="236" spans="1:89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</row>
    <row r="237" spans="1:89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</row>
    <row r="238" spans="1:89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</row>
    <row r="239" spans="1:89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</row>
    <row r="240" spans="1:89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</row>
    <row r="241" spans="1:89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</row>
    <row r="242" spans="1:89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</row>
    <row r="243" spans="1:89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</row>
    <row r="244" spans="1:89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</row>
    <row r="245" spans="1:89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</row>
    <row r="246" spans="1:89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</row>
    <row r="247" spans="1:89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</row>
    <row r="248" spans="1:89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</row>
    <row r="249" spans="1:89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</row>
    <row r="250" spans="1:89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</row>
    <row r="251" spans="1:89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</row>
    <row r="252" spans="1:89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</row>
    <row r="253" spans="1:89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</row>
    <row r="254" spans="1:89" x14ac:dyDescent="0.2">
      <c r="A254" s="39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</row>
    <row r="255" spans="1:89" x14ac:dyDescent="0.2">
      <c r="A255" s="39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</row>
    <row r="256" spans="1:89" x14ac:dyDescent="0.2">
      <c r="A256" s="39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</row>
    <row r="257" spans="1:89" x14ac:dyDescent="0.2">
      <c r="A257" s="39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</row>
    <row r="258" spans="1:89" x14ac:dyDescent="0.2">
      <c r="A258" s="39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</row>
    <row r="259" spans="1:89" x14ac:dyDescent="0.2">
      <c r="A259" s="39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</row>
    <row r="260" spans="1:89" x14ac:dyDescent="0.2">
      <c r="A260" s="39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</row>
    <row r="261" spans="1:89" x14ac:dyDescent="0.2">
      <c r="A261" s="39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</row>
    <row r="262" spans="1:89" x14ac:dyDescent="0.2">
      <c r="A262" s="39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</row>
    <row r="263" spans="1:89" x14ac:dyDescent="0.2">
      <c r="A263" s="39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</row>
    <row r="264" spans="1:89" x14ac:dyDescent="0.2">
      <c r="A264" s="39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</row>
    <row r="265" spans="1:89" x14ac:dyDescent="0.2">
      <c r="A265" s="39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</row>
    <row r="266" spans="1:89" x14ac:dyDescent="0.2">
      <c r="A266" s="39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</row>
    <row r="267" spans="1:89" x14ac:dyDescent="0.2">
      <c r="A267" s="39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</row>
    <row r="268" spans="1:89" x14ac:dyDescent="0.2">
      <c r="A268" s="39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</row>
    <row r="269" spans="1:89" x14ac:dyDescent="0.2">
      <c r="A269" s="39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</row>
    <row r="270" spans="1:89" x14ac:dyDescent="0.2">
      <c r="A270" s="39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</row>
    <row r="271" spans="1:89" x14ac:dyDescent="0.2">
      <c r="A271" s="39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</row>
    <row r="272" spans="1:89" x14ac:dyDescent="0.2">
      <c r="A272" s="39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</row>
    <row r="273" spans="1:89" x14ac:dyDescent="0.2">
      <c r="A273" s="39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</row>
    <row r="274" spans="1:89" x14ac:dyDescent="0.2">
      <c r="A274" s="39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</row>
    <row r="275" spans="1:89" x14ac:dyDescent="0.2">
      <c r="A275" s="39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</row>
    <row r="276" spans="1:89" x14ac:dyDescent="0.2">
      <c r="A276" s="39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</row>
    <row r="277" spans="1:89" x14ac:dyDescent="0.2">
      <c r="A277" s="39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</row>
    <row r="278" spans="1:89" x14ac:dyDescent="0.2">
      <c r="A278" s="39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</row>
    <row r="279" spans="1:89" x14ac:dyDescent="0.2">
      <c r="A279" s="39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</row>
    <row r="280" spans="1:89" x14ac:dyDescent="0.2">
      <c r="A280" s="39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</row>
    <row r="281" spans="1:89" x14ac:dyDescent="0.2">
      <c r="A281" s="39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</row>
    <row r="282" spans="1:89" x14ac:dyDescent="0.2">
      <c r="A282" s="39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</row>
    <row r="283" spans="1:89" x14ac:dyDescent="0.2">
      <c r="A283" s="39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</row>
    <row r="284" spans="1:89" x14ac:dyDescent="0.2">
      <c r="A284" s="39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</row>
    <row r="285" spans="1:89" x14ac:dyDescent="0.2">
      <c r="A285" s="39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</row>
    <row r="286" spans="1:89" x14ac:dyDescent="0.2">
      <c r="A286" s="39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</row>
    <row r="287" spans="1:89" x14ac:dyDescent="0.2">
      <c r="A287" s="39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</row>
    <row r="288" spans="1:89" x14ac:dyDescent="0.2">
      <c r="A288" s="39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</row>
    <row r="289" spans="1:89" x14ac:dyDescent="0.2">
      <c r="A289" s="39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</row>
    <row r="290" spans="1:89" x14ac:dyDescent="0.2">
      <c r="A290" s="39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</row>
    <row r="291" spans="1:89" x14ac:dyDescent="0.2">
      <c r="A291" s="39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</row>
    <row r="292" spans="1:89" x14ac:dyDescent="0.2">
      <c r="A292" s="39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</row>
    <row r="293" spans="1:89" x14ac:dyDescent="0.2">
      <c r="A293" s="39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</row>
    <row r="294" spans="1:89" x14ac:dyDescent="0.2">
      <c r="A294" s="39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</row>
    <row r="295" spans="1:89" x14ac:dyDescent="0.2">
      <c r="A295" s="39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</row>
    <row r="296" spans="1:89" x14ac:dyDescent="0.2">
      <c r="A296" s="39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</row>
    <row r="297" spans="1:89" x14ac:dyDescent="0.2">
      <c r="A297" s="39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</row>
    <row r="298" spans="1:89" x14ac:dyDescent="0.2">
      <c r="A298" s="39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</row>
    <row r="299" spans="1:89" x14ac:dyDescent="0.2">
      <c r="A299" s="39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</row>
    <row r="300" spans="1:89" x14ac:dyDescent="0.2">
      <c r="A300" s="39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</row>
    <row r="301" spans="1:89" x14ac:dyDescent="0.2">
      <c r="A301" s="39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</row>
    <row r="302" spans="1:89" x14ac:dyDescent="0.2">
      <c r="A302" s="39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</row>
    <row r="303" spans="1:89" x14ac:dyDescent="0.2">
      <c r="A303" s="39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</row>
    <row r="304" spans="1:89" x14ac:dyDescent="0.2">
      <c r="A304" s="39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</row>
    <row r="305" spans="1:89" x14ac:dyDescent="0.2">
      <c r="A305" s="39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</row>
    <row r="306" spans="1:89" x14ac:dyDescent="0.2">
      <c r="A306" s="39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</row>
    <row r="307" spans="1:89" x14ac:dyDescent="0.2">
      <c r="A307" s="39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</row>
    <row r="308" spans="1:89" x14ac:dyDescent="0.2">
      <c r="A308" s="39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</row>
    <row r="309" spans="1:89" x14ac:dyDescent="0.2">
      <c r="A309" s="39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</row>
    <row r="310" spans="1:89" x14ac:dyDescent="0.2">
      <c r="A310" s="39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</row>
    <row r="311" spans="1:89" x14ac:dyDescent="0.2">
      <c r="A311" s="39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</row>
    <row r="312" spans="1:89" x14ac:dyDescent="0.2">
      <c r="A312" s="39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</row>
    <row r="313" spans="1:89" x14ac:dyDescent="0.2">
      <c r="A313" s="39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</row>
    <row r="314" spans="1:89" x14ac:dyDescent="0.2">
      <c r="A314" s="39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</row>
    <row r="315" spans="1:89" x14ac:dyDescent="0.2">
      <c r="A315" s="39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</row>
    <row r="316" spans="1:89" x14ac:dyDescent="0.2">
      <c r="A316" s="39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</row>
    <row r="317" spans="1:89" x14ac:dyDescent="0.2">
      <c r="A317" s="39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</row>
    <row r="318" spans="1:89" x14ac:dyDescent="0.2">
      <c r="A318" s="39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</row>
    <row r="319" spans="1:89" x14ac:dyDescent="0.2">
      <c r="A319" s="39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</row>
    <row r="320" spans="1:89" x14ac:dyDescent="0.2">
      <c r="A320" s="39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</row>
    <row r="321" spans="1:89" x14ac:dyDescent="0.2">
      <c r="A321" s="39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</row>
    <row r="322" spans="1:89" x14ac:dyDescent="0.2">
      <c r="A322" s="39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</row>
    <row r="323" spans="1:89" x14ac:dyDescent="0.2">
      <c r="A323" s="39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</row>
    <row r="324" spans="1:89" x14ac:dyDescent="0.2">
      <c r="A324" s="39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</row>
    <row r="325" spans="1:89" x14ac:dyDescent="0.2">
      <c r="A325" s="39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</row>
    <row r="326" spans="1:89" x14ac:dyDescent="0.2">
      <c r="A326" s="39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</row>
    <row r="327" spans="1:89" x14ac:dyDescent="0.2">
      <c r="A327" s="39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</row>
    <row r="328" spans="1:89" x14ac:dyDescent="0.2">
      <c r="A328" s="39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</row>
    <row r="329" spans="1:89" x14ac:dyDescent="0.2">
      <c r="A329" s="39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</row>
    <row r="330" spans="1:89" x14ac:dyDescent="0.2">
      <c r="A330" s="39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</row>
    <row r="331" spans="1:89" x14ac:dyDescent="0.2">
      <c r="A331" s="39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</row>
    <row r="332" spans="1:89" x14ac:dyDescent="0.2">
      <c r="A332" s="39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</row>
    <row r="333" spans="1:89" x14ac:dyDescent="0.2">
      <c r="A333" s="39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</row>
    <row r="334" spans="1:89" x14ac:dyDescent="0.2">
      <c r="A334" s="39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</row>
    <row r="335" spans="1:89" x14ac:dyDescent="0.2">
      <c r="A335" s="39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</row>
    <row r="336" spans="1:89" x14ac:dyDescent="0.2">
      <c r="A336" s="39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</row>
    <row r="337" spans="1:89" x14ac:dyDescent="0.2">
      <c r="A337" s="39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</row>
    <row r="338" spans="1:89" x14ac:dyDescent="0.2">
      <c r="A338" s="39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</row>
    <row r="339" spans="1:89" x14ac:dyDescent="0.2">
      <c r="A339" s="39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</row>
    <row r="340" spans="1:89" x14ac:dyDescent="0.2">
      <c r="A340" s="39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</row>
    <row r="341" spans="1:89" x14ac:dyDescent="0.2">
      <c r="A341" s="39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</row>
    <row r="342" spans="1:89" x14ac:dyDescent="0.2">
      <c r="A342" s="39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</row>
    <row r="343" spans="1:89" x14ac:dyDescent="0.2">
      <c r="A343" s="39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</row>
    <row r="344" spans="1:89" x14ac:dyDescent="0.2">
      <c r="A344" s="39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</row>
    <row r="345" spans="1:89" x14ac:dyDescent="0.2">
      <c r="A345" s="39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</row>
    <row r="346" spans="1:89" x14ac:dyDescent="0.2">
      <c r="A346" s="39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</row>
    <row r="347" spans="1:89" x14ac:dyDescent="0.2">
      <c r="A347" s="39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</row>
    <row r="348" spans="1:89" x14ac:dyDescent="0.2">
      <c r="A348" s="39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</row>
    <row r="349" spans="1:89" x14ac:dyDescent="0.2">
      <c r="A349" s="39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</row>
    <row r="350" spans="1:89" x14ac:dyDescent="0.2">
      <c r="A350" s="39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</row>
    <row r="351" spans="1:89" x14ac:dyDescent="0.2">
      <c r="A351" s="39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</row>
    <row r="352" spans="1:89" x14ac:dyDescent="0.2">
      <c r="A352" s="39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</row>
    <row r="353" spans="1:89" x14ac:dyDescent="0.2">
      <c r="A353" s="39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</row>
    <row r="354" spans="1:89" x14ac:dyDescent="0.2">
      <c r="A354" s="39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</row>
    <row r="355" spans="1:89" x14ac:dyDescent="0.2">
      <c r="A355" s="39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</row>
    <row r="356" spans="1:89" x14ac:dyDescent="0.2">
      <c r="A356" s="39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</row>
    <row r="357" spans="1:89" x14ac:dyDescent="0.2">
      <c r="A357" s="39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</row>
    <row r="358" spans="1:89" x14ac:dyDescent="0.2">
      <c r="A358" s="39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</row>
    <row r="359" spans="1:89" x14ac:dyDescent="0.2">
      <c r="A359" s="39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</row>
    <row r="360" spans="1:89" x14ac:dyDescent="0.2">
      <c r="A360" s="39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</row>
    <row r="361" spans="1:89" x14ac:dyDescent="0.2">
      <c r="A361" s="39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</row>
    <row r="362" spans="1:89" x14ac:dyDescent="0.2">
      <c r="A362" s="39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</row>
    <row r="363" spans="1:89" x14ac:dyDescent="0.2">
      <c r="A363" s="39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</row>
    <row r="364" spans="1:89" x14ac:dyDescent="0.2">
      <c r="A364" s="39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</row>
    <row r="365" spans="1:89" x14ac:dyDescent="0.2">
      <c r="A365" s="39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</row>
    <row r="366" spans="1:89" x14ac:dyDescent="0.2">
      <c r="A366" s="39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</row>
    <row r="367" spans="1:89" x14ac:dyDescent="0.2">
      <c r="A367" s="39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</row>
    <row r="368" spans="1:89" x14ac:dyDescent="0.2">
      <c r="A368" s="39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</row>
    <row r="369" spans="1:89" x14ac:dyDescent="0.2">
      <c r="A369" s="39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</row>
    <row r="370" spans="1:89" x14ac:dyDescent="0.2">
      <c r="A370" s="39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</row>
    <row r="371" spans="1:89" x14ac:dyDescent="0.2">
      <c r="A371" s="39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</row>
    <row r="372" spans="1:89" x14ac:dyDescent="0.2">
      <c r="A372" s="39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</row>
    <row r="373" spans="1:89" x14ac:dyDescent="0.2">
      <c r="A373" s="39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</row>
    <row r="374" spans="1:89" x14ac:dyDescent="0.2">
      <c r="A374" s="39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</row>
    <row r="375" spans="1:89" x14ac:dyDescent="0.2">
      <c r="A375" s="39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</row>
    <row r="376" spans="1:89" x14ac:dyDescent="0.2">
      <c r="A376" s="39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</row>
    <row r="377" spans="1:89" x14ac:dyDescent="0.2">
      <c r="A377" s="39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</row>
    <row r="378" spans="1:89" x14ac:dyDescent="0.2">
      <c r="A378" s="39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</row>
    <row r="379" spans="1:89" x14ac:dyDescent="0.2">
      <c r="A379" s="39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</row>
    <row r="380" spans="1:89" x14ac:dyDescent="0.2">
      <c r="A380" s="39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</row>
    <row r="381" spans="1:89" x14ac:dyDescent="0.2">
      <c r="A381" s="39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</row>
    <row r="382" spans="1:89" x14ac:dyDescent="0.2">
      <c r="A382" s="39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</row>
    <row r="383" spans="1:89" x14ac:dyDescent="0.2">
      <c r="A383" s="39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</row>
    <row r="384" spans="1:89" x14ac:dyDescent="0.2">
      <c r="A384" s="39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</row>
    <row r="385" spans="1:89" x14ac:dyDescent="0.2">
      <c r="A385" s="39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</row>
    <row r="386" spans="1:89" x14ac:dyDescent="0.2">
      <c r="A386" s="39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</row>
    <row r="387" spans="1:89" x14ac:dyDescent="0.2">
      <c r="A387" s="39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</row>
    <row r="388" spans="1:89" x14ac:dyDescent="0.2">
      <c r="A388" s="39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</row>
    <row r="389" spans="1:89" x14ac:dyDescent="0.2">
      <c r="A389" s="39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</row>
    <row r="390" spans="1:89" x14ac:dyDescent="0.2">
      <c r="A390" s="39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</row>
    <row r="391" spans="1:89" x14ac:dyDescent="0.2">
      <c r="A391" s="39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</row>
    <row r="392" spans="1:89" x14ac:dyDescent="0.2">
      <c r="A392" s="39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</row>
    <row r="393" spans="1:89" x14ac:dyDescent="0.2">
      <c r="A393" s="39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</row>
    <row r="394" spans="1:89" x14ac:dyDescent="0.2">
      <c r="A394" s="39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</row>
    <row r="395" spans="1:89" x14ac:dyDescent="0.2">
      <c r="A395" s="39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</row>
    <row r="396" spans="1:89" x14ac:dyDescent="0.2">
      <c r="A396" s="39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</row>
    <row r="397" spans="1:89" x14ac:dyDescent="0.2">
      <c r="A397" s="39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</row>
    <row r="398" spans="1:89" x14ac:dyDescent="0.2">
      <c r="A398" s="39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</row>
    <row r="399" spans="1:89" x14ac:dyDescent="0.2">
      <c r="A399" s="39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</row>
    <row r="400" spans="1:89" x14ac:dyDescent="0.2">
      <c r="A400" s="39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</row>
    <row r="401" spans="1:89" x14ac:dyDescent="0.2">
      <c r="A401" s="39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</row>
    <row r="402" spans="1:89" x14ac:dyDescent="0.2">
      <c r="A402" s="39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</row>
    <row r="403" spans="1:89" x14ac:dyDescent="0.2">
      <c r="A403" s="39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</row>
    <row r="404" spans="1:89" x14ac:dyDescent="0.2">
      <c r="A404" s="39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</row>
    <row r="405" spans="1:89" x14ac:dyDescent="0.2">
      <c r="A405" s="39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</row>
    <row r="406" spans="1:89" x14ac:dyDescent="0.2">
      <c r="A406" s="39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</row>
    <row r="407" spans="1:89" x14ac:dyDescent="0.2">
      <c r="A407" s="39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</row>
    <row r="408" spans="1:89" x14ac:dyDescent="0.2">
      <c r="A408" s="39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</row>
    <row r="409" spans="1:89" x14ac:dyDescent="0.2">
      <c r="A409" s="39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</row>
    <row r="410" spans="1:89" x14ac:dyDescent="0.2">
      <c r="A410" s="39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</row>
    <row r="411" spans="1:89" x14ac:dyDescent="0.2">
      <c r="A411" s="39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</row>
    <row r="412" spans="1:89" x14ac:dyDescent="0.2">
      <c r="A412" s="39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</row>
    <row r="413" spans="1:89" x14ac:dyDescent="0.2">
      <c r="A413" s="39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</row>
    <row r="414" spans="1:89" x14ac:dyDescent="0.2">
      <c r="A414" s="39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</row>
    <row r="415" spans="1:89" x14ac:dyDescent="0.2">
      <c r="A415" s="39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</row>
    <row r="416" spans="1:89" x14ac:dyDescent="0.2">
      <c r="A416" s="39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</row>
    <row r="417" spans="1:89" x14ac:dyDescent="0.2">
      <c r="A417" s="39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</row>
    <row r="418" spans="1:89" x14ac:dyDescent="0.2">
      <c r="A418" s="39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</row>
    <row r="419" spans="1:89" x14ac:dyDescent="0.2">
      <c r="A419" s="39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</row>
    <row r="420" spans="1:89" x14ac:dyDescent="0.2">
      <c r="A420" s="39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</row>
    <row r="421" spans="1:89" x14ac:dyDescent="0.2">
      <c r="A421" s="39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</row>
    <row r="422" spans="1:89" x14ac:dyDescent="0.2">
      <c r="A422" s="39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</row>
    <row r="423" spans="1:89" x14ac:dyDescent="0.2">
      <c r="A423" s="39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</row>
    <row r="424" spans="1:89" x14ac:dyDescent="0.2">
      <c r="A424" s="39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</row>
    <row r="425" spans="1:89" x14ac:dyDescent="0.2">
      <c r="A425" s="39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</row>
    <row r="426" spans="1:89" x14ac:dyDescent="0.2">
      <c r="A426" s="39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</row>
    <row r="427" spans="1:89" x14ac:dyDescent="0.2">
      <c r="A427" s="39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</row>
    <row r="428" spans="1:89" x14ac:dyDescent="0.2">
      <c r="A428" s="39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</row>
    <row r="429" spans="1:89" x14ac:dyDescent="0.2">
      <c r="A429" s="39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</row>
    <row r="430" spans="1:89" x14ac:dyDescent="0.2">
      <c r="A430" s="39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</row>
    <row r="431" spans="1:89" x14ac:dyDescent="0.2">
      <c r="A431" s="39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</row>
    <row r="432" spans="1:89" x14ac:dyDescent="0.2">
      <c r="A432" s="39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</row>
    <row r="433" spans="1:89" x14ac:dyDescent="0.2">
      <c r="A433" s="39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</row>
    <row r="434" spans="1:89" x14ac:dyDescent="0.2">
      <c r="A434" s="39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</row>
    <row r="435" spans="1:89" x14ac:dyDescent="0.2">
      <c r="A435" s="39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</row>
    <row r="436" spans="1:89" x14ac:dyDescent="0.2">
      <c r="A436" s="39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</row>
    <row r="437" spans="1:89" x14ac:dyDescent="0.2">
      <c r="A437" s="39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</row>
    <row r="438" spans="1:89" x14ac:dyDescent="0.2">
      <c r="A438" s="39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</row>
    <row r="439" spans="1:89" x14ac:dyDescent="0.2">
      <c r="A439" s="39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</row>
    <row r="440" spans="1:89" x14ac:dyDescent="0.2">
      <c r="A440" s="39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</row>
    <row r="441" spans="1:89" x14ac:dyDescent="0.2">
      <c r="A441" s="39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</row>
    <row r="442" spans="1:89" x14ac:dyDescent="0.2">
      <c r="A442" s="39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</row>
    <row r="443" spans="1:89" x14ac:dyDescent="0.2">
      <c r="A443" s="39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</row>
    <row r="444" spans="1:89" x14ac:dyDescent="0.2">
      <c r="A444" s="39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</row>
    <row r="445" spans="1:89" x14ac:dyDescent="0.2">
      <c r="A445" s="39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</row>
    <row r="446" spans="1:89" x14ac:dyDescent="0.2">
      <c r="A446" s="39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</row>
    <row r="447" spans="1:89" x14ac:dyDescent="0.2">
      <c r="A447" s="39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</row>
    <row r="448" spans="1:89" x14ac:dyDescent="0.2">
      <c r="A448" s="39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</row>
    <row r="449" spans="1:89" x14ac:dyDescent="0.2">
      <c r="A449" s="39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</row>
    <row r="450" spans="1:89" x14ac:dyDescent="0.2">
      <c r="A450" s="39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</row>
    <row r="451" spans="1:89" x14ac:dyDescent="0.2">
      <c r="A451" s="39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</row>
    <row r="452" spans="1:89" x14ac:dyDescent="0.2">
      <c r="A452" s="39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</row>
    <row r="453" spans="1:89" x14ac:dyDescent="0.2">
      <c r="A453" s="39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</row>
    <row r="454" spans="1:89" x14ac:dyDescent="0.2">
      <c r="A454" s="39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</row>
    <row r="455" spans="1:89" x14ac:dyDescent="0.2">
      <c r="A455" s="39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</row>
    <row r="456" spans="1:89" x14ac:dyDescent="0.2">
      <c r="A456" s="39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</row>
    <row r="457" spans="1:89" x14ac:dyDescent="0.2">
      <c r="A457" s="39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</row>
    <row r="458" spans="1:89" x14ac:dyDescent="0.2">
      <c r="A458" s="39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</row>
    <row r="459" spans="1:89" x14ac:dyDescent="0.2">
      <c r="A459" s="39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</row>
    <row r="460" spans="1:89" x14ac:dyDescent="0.2">
      <c r="A460" s="39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</row>
    <row r="461" spans="1:89" x14ac:dyDescent="0.2">
      <c r="A461" s="39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</row>
    <row r="462" spans="1:89" x14ac:dyDescent="0.2">
      <c r="A462" s="39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</row>
    <row r="463" spans="1:89" x14ac:dyDescent="0.2">
      <c r="A463" s="39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</row>
    <row r="464" spans="1:89" x14ac:dyDescent="0.2">
      <c r="A464" s="39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</row>
    <row r="465" spans="1:89" x14ac:dyDescent="0.2">
      <c r="A465" s="39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</row>
    <row r="466" spans="1:89" x14ac:dyDescent="0.2">
      <c r="A466" s="39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</row>
    <row r="467" spans="1:89" x14ac:dyDescent="0.2">
      <c r="A467" s="39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</row>
    <row r="468" spans="1:89" x14ac:dyDescent="0.2">
      <c r="A468" s="39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</row>
    <row r="469" spans="1:89" x14ac:dyDescent="0.2">
      <c r="A469" s="39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</row>
    <row r="470" spans="1:89" x14ac:dyDescent="0.2">
      <c r="A470" s="39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</row>
    <row r="471" spans="1:89" x14ac:dyDescent="0.2">
      <c r="A471" s="39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</row>
    <row r="472" spans="1:89" x14ac:dyDescent="0.2">
      <c r="A472" s="39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</row>
    <row r="473" spans="1:89" x14ac:dyDescent="0.2">
      <c r="A473" s="39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</row>
    <row r="474" spans="1:89" x14ac:dyDescent="0.2">
      <c r="A474" s="39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</row>
    <row r="475" spans="1:89" x14ac:dyDescent="0.2">
      <c r="A475" s="39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</row>
    <row r="476" spans="1:89" x14ac:dyDescent="0.2">
      <c r="A476" s="39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</row>
    <row r="477" spans="1:89" x14ac:dyDescent="0.2">
      <c r="A477" s="39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</row>
    <row r="478" spans="1:89" x14ac:dyDescent="0.2">
      <c r="A478" s="39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</row>
    <row r="479" spans="1:89" x14ac:dyDescent="0.2">
      <c r="A479" s="39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</row>
    <row r="480" spans="1:89" x14ac:dyDescent="0.2">
      <c r="A480" s="39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</row>
    <row r="481" spans="1:89" x14ac:dyDescent="0.2">
      <c r="A481" s="39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</row>
    <row r="482" spans="1:89" x14ac:dyDescent="0.2">
      <c r="A482" s="39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</row>
    <row r="483" spans="1:89" x14ac:dyDescent="0.2">
      <c r="A483" s="39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</row>
    <row r="484" spans="1:89" x14ac:dyDescent="0.2">
      <c r="A484" s="39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</row>
    <row r="485" spans="1:89" x14ac:dyDescent="0.2">
      <c r="A485" s="39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</row>
    <row r="486" spans="1:89" x14ac:dyDescent="0.2">
      <c r="A486" s="39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</row>
    <row r="487" spans="1:89" x14ac:dyDescent="0.2">
      <c r="A487" s="39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</row>
    <row r="488" spans="1:89" x14ac:dyDescent="0.2">
      <c r="A488" s="39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</row>
    <row r="489" spans="1:89" x14ac:dyDescent="0.2">
      <c r="A489" s="39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</row>
    <row r="490" spans="1:89" x14ac:dyDescent="0.2">
      <c r="A490" s="39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</row>
    <row r="491" spans="1:89" x14ac:dyDescent="0.2">
      <c r="A491" s="39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</row>
    <row r="492" spans="1:89" x14ac:dyDescent="0.2">
      <c r="A492" s="39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</row>
    <row r="493" spans="1:89" x14ac:dyDescent="0.2">
      <c r="A493" s="39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</row>
    <row r="494" spans="1:89" x14ac:dyDescent="0.2">
      <c r="A494" s="39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</row>
    <row r="495" spans="1:89" x14ac:dyDescent="0.2">
      <c r="A495" s="39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</row>
    <row r="496" spans="1:89" x14ac:dyDescent="0.2">
      <c r="A496" s="39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</row>
    <row r="497" spans="1:89" x14ac:dyDescent="0.2">
      <c r="A497" s="39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</row>
    <row r="498" spans="1:89" x14ac:dyDescent="0.2">
      <c r="A498" s="39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</row>
    <row r="499" spans="1:89" x14ac:dyDescent="0.2">
      <c r="A499" s="39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</row>
    <row r="500" spans="1:89" x14ac:dyDescent="0.2">
      <c r="A500" s="39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</row>
    <row r="501" spans="1:89" x14ac:dyDescent="0.2">
      <c r="A501" s="39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</row>
    <row r="502" spans="1:89" x14ac:dyDescent="0.2">
      <c r="A502" s="39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</row>
    <row r="503" spans="1:89" x14ac:dyDescent="0.2">
      <c r="A503" s="39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</row>
    <row r="504" spans="1:89" x14ac:dyDescent="0.2">
      <c r="A504" s="39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</row>
    <row r="505" spans="1:89" x14ac:dyDescent="0.2">
      <c r="A505" s="39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</row>
    <row r="506" spans="1:89" x14ac:dyDescent="0.2">
      <c r="A506" s="39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</row>
    <row r="507" spans="1:89" x14ac:dyDescent="0.2">
      <c r="A507" s="39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</row>
    <row r="508" spans="1:89" x14ac:dyDescent="0.2">
      <c r="A508" s="39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</row>
    <row r="509" spans="1:89" x14ac:dyDescent="0.2">
      <c r="A509" s="39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</row>
    <row r="510" spans="1:89" x14ac:dyDescent="0.2">
      <c r="A510" s="39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</row>
    <row r="511" spans="1:89" x14ac:dyDescent="0.2">
      <c r="A511" s="39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</row>
    <row r="512" spans="1:89" x14ac:dyDescent="0.2">
      <c r="A512" s="39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</row>
    <row r="513" spans="1:17" x14ac:dyDescent="0.2">
      <c r="A513" s="39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</row>
    <row r="514" spans="1:17" x14ac:dyDescent="0.2">
      <c r="A514" s="39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</row>
    <row r="515" spans="1:17" x14ac:dyDescent="0.2">
      <c r="A515" s="39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</row>
    <row r="516" spans="1:17" x14ac:dyDescent="0.2">
      <c r="A516" s="39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</row>
    <row r="517" spans="1:17" x14ac:dyDescent="0.2">
      <c r="A517" s="39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</row>
    <row r="518" spans="1:17" x14ac:dyDescent="0.2">
      <c r="A518" s="39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</row>
    <row r="519" spans="1:17" x14ac:dyDescent="0.2">
      <c r="A519" s="39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</row>
    <row r="520" spans="1:17" x14ac:dyDescent="0.2">
      <c r="A520" s="39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</row>
    <row r="521" spans="1:17" x14ac:dyDescent="0.2">
      <c r="A521" s="39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</row>
    <row r="522" spans="1:17" x14ac:dyDescent="0.2">
      <c r="A522" s="39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</row>
    <row r="523" spans="1:17" x14ac:dyDescent="0.2">
      <c r="A523" s="39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</row>
    <row r="524" spans="1:17" x14ac:dyDescent="0.2">
      <c r="A524" s="39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</row>
    <row r="525" spans="1:17" x14ac:dyDescent="0.2">
      <c r="A525" s="39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</row>
    <row r="526" spans="1:17" x14ac:dyDescent="0.2">
      <c r="A526" s="39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</row>
    <row r="527" spans="1:17" x14ac:dyDescent="0.2">
      <c r="A527" s="39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</row>
    <row r="528" spans="1:17" x14ac:dyDescent="0.2">
      <c r="A528" s="39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</row>
    <row r="529" spans="1:17" x14ac:dyDescent="0.2">
      <c r="A529" s="39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</row>
    <row r="530" spans="1:17" x14ac:dyDescent="0.2">
      <c r="A530" s="39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</row>
    <row r="531" spans="1:17" x14ac:dyDescent="0.2">
      <c r="A531" s="39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</row>
    <row r="532" spans="1:17" x14ac:dyDescent="0.2">
      <c r="A532" s="39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</row>
    <row r="533" spans="1:17" x14ac:dyDescent="0.2">
      <c r="A533" s="39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</row>
    <row r="534" spans="1:17" x14ac:dyDescent="0.2">
      <c r="A534" s="39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</row>
    <row r="535" spans="1:17" x14ac:dyDescent="0.2">
      <c r="A535" s="39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</row>
    <row r="536" spans="1:17" x14ac:dyDescent="0.2">
      <c r="A536" s="39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</row>
    <row r="537" spans="1:17" x14ac:dyDescent="0.2">
      <c r="A537" s="39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</row>
    <row r="538" spans="1:17" x14ac:dyDescent="0.2">
      <c r="A538" s="39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</row>
    <row r="539" spans="1:17" x14ac:dyDescent="0.2">
      <c r="A539" s="39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</row>
    <row r="540" spans="1:17" x14ac:dyDescent="0.2">
      <c r="A540" s="39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</row>
    <row r="541" spans="1:17" x14ac:dyDescent="0.2">
      <c r="A541" s="39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</row>
    <row r="542" spans="1:17" x14ac:dyDescent="0.2">
      <c r="A542" s="39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</row>
    <row r="543" spans="1:17" x14ac:dyDescent="0.2">
      <c r="A543" s="39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</row>
    <row r="544" spans="1:17" x14ac:dyDescent="0.2">
      <c r="A544" s="39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</row>
    <row r="545" spans="1:17" x14ac:dyDescent="0.2">
      <c r="A545" s="39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</row>
    <row r="546" spans="1:17" x14ac:dyDescent="0.2">
      <c r="A546" s="39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</row>
    <row r="547" spans="1:17" x14ac:dyDescent="0.2">
      <c r="A547" s="39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</row>
    <row r="548" spans="1:17" x14ac:dyDescent="0.2">
      <c r="A548" s="39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</row>
    <row r="549" spans="1:17" x14ac:dyDescent="0.2">
      <c r="A549" s="39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</row>
    <row r="550" spans="1:17" x14ac:dyDescent="0.2">
      <c r="A550" s="39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</row>
    <row r="551" spans="1:17" x14ac:dyDescent="0.2">
      <c r="A551" s="39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</row>
    <row r="552" spans="1:17" x14ac:dyDescent="0.2">
      <c r="A552" s="39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</row>
    <row r="553" spans="1:17" x14ac:dyDescent="0.2">
      <c r="A553" s="39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</row>
    <row r="554" spans="1:17" x14ac:dyDescent="0.2">
      <c r="A554" s="39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</row>
    <row r="555" spans="1:17" x14ac:dyDescent="0.2">
      <c r="A555" s="39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</row>
    <row r="556" spans="1:17" x14ac:dyDescent="0.2">
      <c r="A556" s="39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</row>
    <row r="557" spans="1:17" x14ac:dyDescent="0.2">
      <c r="A557" s="39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</row>
    <row r="558" spans="1:17" x14ac:dyDescent="0.2">
      <c r="A558" s="39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</row>
    <row r="559" spans="1:17" x14ac:dyDescent="0.2">
      <c r="A559" s="39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</row>
    <row r="560" spans="1:17" x14ac:dyDescent="0.2">
      <c r="A560" s="39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</row>
    <row r="561" spans="1:17" x14ac:dyDescent="0.2">
      <c r="A561" s="39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</row>
    <row r="562" spans="1:17" x14ac:dyDescent="0.2">
      <c r="A562" s="39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</row>
    <row r="563" spans="1:17" x14ac:dyDescent="0.2">
      <c r="A563" s="39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</row>
    <row r="564" spans="1:17" x14ac:dyDescent="0.2">
      <c r="A564" s="39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</row>
    <row r="565" spans="1:17" x14ac:dyDescent="0.2">
      <c r="A565" s="39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</row>
    <row r="566" spans="1:17" x14ac:dyDescent="0.2">
      <c r="A566" s="39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</row>
    <row r="567" spans="1:17" x14ac:dyDescent="0.2">
      <c r="A567" s="39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</row>
    <row r="568" spans="1:17" x14ac:dyDescent="0.2">
      <c r="A568" s="39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</row>
    <row r="569" spans="1:17" x14ac:dyDescent="0.2">
      <c r="A569" s="39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</row>
    <row r="570" spans="1:17" x14ac:dyDescent="0.2">
      <c r="A570" s="39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</row>
    <row r="571" spans="1:17" x14ac:dyDescent="0.2">
      <c r="A571" s="39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</row>
    <row r="572" spans="1:17" x14ac:dyDescent="0.2">
      <c r="A572" s="39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</row>
    <row r="573" spans="1:17" x14ac:dyDescent="0.2">
      <c r="A573" s="39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</row>
    <row r="574" spans="1:17" x14ac:dyDescent="0.2">
      <c r="A574" s="39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</row>
    <row r="575" spans="1:17" x14ac:dyDescent="0.2">
      <c r="A575" s="39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</row>
    <row r="576" spans="1:17" x14ac:dyDescent="0.2">
      <c r="A576" s="39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</row>
    <row r="577" spans="1:17" x14ac:dyDescent="0.2">
      <c r="A577" s="39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</row>
    <row r="578" spans="1:17" x14ac:dyDescent="0.2">
      <c r="A578" s="39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</row>
    <row r="579" spans="1:17" x14ac:dyDescent="0.2">
      <c r="A579" s="39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</row>
    <row r="580" spans="1:17" x14ac:dyDescent="0.2">
      <c r="A580" s="39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</row>
    <row r="581" spans="1:17" x14ac:dyDescent="0.2">
      <c r="A581" s="39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</row>
    <row r="582" spans="1:17" x14ac:dyDescent="0.2">
      <c r="A582" s="39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</row>
    <row r="583" spans="1:17" x14ac:dyDescent="0.2">
      <c r="A583" s="39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</row>
    <row r="584" spans="1:17" x14ac:dyDescent="0.2">
      <c r="A584" s="39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</row>
    <row r="585" spans="1:17" x14ac:dyDescent="0.2">
      <c r="A585" s="39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</row>
    <row r="586" spans="1:17" x14ac:dyDescent="0.2">
      <c r="A586" s="39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</row>
    <row r="587" spans="1:17" x14ac:dyDescent="0.2">
      <c r="A587" s="39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</row>
    <row r="588" spans="1:17" x14ac:dyDescent="0.2">
      <c r="A588" s="39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</row>
    <row r="589" spans="1:17" x14ac:dyDescent="0.2">
      <c r="A589" s="39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</row>
    <row r="590" spans="1:17" x14ac:dyDescent="0.2">
      <c r="A590" s="39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</row>
    <row r="591" spans="1:17" x14ac:dyDescent="0.2">
      <c r="A591" s="39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</row>
    <row r="592" spans="1:17" x14ac:dyDescent="0.2">
      <c r="A592" s="39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</row>
    <row r="593" spans="1:17" x14ac:dyDescent="0.2">
      <c r="A593" s="39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</row>
    <row r="594" spans="1:17" x14ac:dyDescent="0.2">
      <c r="A594" s="39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</row>
    <row r="595" spans="1:17" x14ac:dyDescent="0.2">
      <c r="A595" s="39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</row>
    <row r="596" spans="1:17" x14ac:dyDescent="0.2">
      <c r="A596" s="39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</row>
    <row r="597" spans="1:17" x14ac:dyDescent="0.2">
      <c r="A597" s="39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</row>
    <row r="598" spans="1:17" x14ac:dyDescent="0.2">
      <c r="A598" s="39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</row>
    <row r="599" spans="1:17" x14ac:dyDescent="0.2">
      <c r="A599" s="39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</row>
    <row r="600" spans="1:17" x14ac:dyDescent="0.2">
      <c r="A600" s="39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</row>
    <row r="601" spans="1:17" x14ac:dyDescent="0.2">
      <c r="A601" s="39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</row>
    <row r="602" spans="1:17" x14ac:dyDescent="0.2">
      <c r="A602" s="39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</row>
    <row r="603" spans="1:17" x14ac:dyDescent="0.2">
      <c r="A603" s="39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</row>
    <row r="604" spans="1:17" x14ac:dyDescent="0.2">
      <c r="A604" s="39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</row>
    <row r="605" spans="1:17" x14ac:dyDescent="0.2">
      <c r="A605" s="39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</row>
    <row r="606" spans="1:17" x14ac:dyDescent="0.2">
      <c r="A606" s="39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</row>
    <row r="607" spans="1:17" x14ac:dyDescent="0.2">
      <c r="A607" s="39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</row>
    <row r="608" spans="1:17" x14ac:dyDescent="0.2">
      <c r="A608" s="39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</row>
    <row r="609" spans="1:17" x14ac:dyDescent="0.2">
      <c r="A609" s="39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</row>
    <row r="610" spans="1:17" x14ac:dyDescent="0.2">
      <c r="A610" s="39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</row>
    <row r="611" spans="1:17" x14ac:dyDescent="0.2">
      <c r="A611" s="39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</row>
    <row r="612" spans="1:17" x14ac:dyDescent="0.2">
      <c r="A612" s="39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</row>
    <row r="613" spans="1:17" x14ac:dyDescent="0.2">
      <c r="A613" s="39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</row>
    <row r="614" spans="1:17" x14ac:dyDescent="0.2">
      <c r="A614" s="39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</row>
    <row r="615" spans="1:17" x14ac:dyDescent="0.2">
      <c r="A615" s="39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</row>
    <row r="616" spans="1:17" x14ac:dyDescent="0.2">
      <c r="A616" s="39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</row>
    <row r="617" spans="1:17" x14ac:dyDescent="0.2">
      <c r="A617" s="39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</row>
    <row r="618" spans="1:17" x14ac:dyDescent="0.2">
      <c r="A618" s="39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</row>
    <row r="619" spans="1:17" x14ac:dyDescent="0.2">
      <c r="A619" s="39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</row>
    <row r="620" spans="1:17" x14ac:dyDescent="0.2">
      <c r="A620" s="39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</row>
    <row r="621" spans="1:17" x14ac:dyDescent="0.2">
      <c r="A621" s="39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</row>
    <row r="622" spans="1:17" x14ac:dyDescent="0.2">
      <c r="A622" s="39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</row>
    <row r="623" spans="1:17" x14ac:dyDescent="0.2">
      <c r="A623" s="39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</row>
    <row r="624" spans="1:17" x14ac:dyDescent="0.2">
      <c r="A624" s="39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</row>
    <row r="625" spans="1:17" x14ac:dyDescent="0.2">
      <c r="A625" s="39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</row>
    <row r="626" spans="1:17" x14ac:dyDescent="0.2">
      <c r="A626" s="39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</row>
    <row r="627" spans="1:17" x14ac:dyDescent="0.2">
      <c r="A627" s="39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</row>
    <row r="628" spans="1:17" x14ac:dyDescent="0.2">
      <c r="A628" s="39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</row>
    <row r="629" spans="1:17" x14ac:dyDescent="0.2">
      <c r="A629" s="39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</row>
    <row r="630" spans="1:17" x14ac:dyDescent="0.2">
      <c r="A630" s="39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</row>
    <row r="631" spans="1:17" x14ac:dyDescent="0.2">
      <c r="A631" s="39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</row>
    <row r="632" spans="1:17" x14ac:dyDescent="0.2">
      <c r="A632" s="39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</row>
    <row r="633" spans="1:17" x14ac:dyDescent="0.2">
      <c r="A633" s="39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</row>
    <row r="634" spans="1:17" x14ac:dyDescent="0.2">
      <c r="A634" s="39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</row>
    <row r="635" spans="1:17" x14ac:dyDescent="0.2">
      <c r="A635" s="39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</row>
    <row r="636" spans="1:17" x14ac:dyDescent="0.2">
      <c r="A636" s="39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</row>
    <row r="637" spans="1:17" x14ac:dyDescent="0.2">
      <c r="A637" s="39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</row>
    <row r="638" spans="1:17" x14ac:dyDescent="0.2">
      <c r="A638" s="39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</row>
    <row r="639" spans="1:17" x14ac:dyDescent="0.2">
      <c r="A639" s="39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</row>
    <row r="640" spans="1:17" x14ac:dyDescent="0.2">
      <c r="A640" s="39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</row>
    <row r="641" spans="1:17" x14ac:dyDescent="0.2">
      <c r="A641" s="39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</row>
    <row r="642" spans="1:17" x14ac:dyDescent="0.2">
      <c r="A642" s="39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</row>
    <row r="643" spans="1:17" x14ac:dyDescent="0.2">
      <c r="A643" s="39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</row>
    <row r="644" spans="1:17" x14ac:dyDescent="0.2">
      <c r="A644" s="39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</row>
    <row r="645" spans="1:17" x14ac:dyDescent="0.2">
      <c r="A645" s="39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</row>
    <row r="646" spans="1:17" x14ac:dyDescent="0.2">
      <c r="A646" s="39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</row>
    <row r="647" spans="1:17" x14ac:dyDescent="0.2">
      <c r="A647" s="39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</row>
    <row r="648" spans="1:17" x14ac:dyDescent="0.2">
      <c r="A648" s="39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</row>
    <row r="649" spans="1:17" x14ac:dyDescent="0.2">
      <c r="A649" s="39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</row>
    <row r="650" spans="1:17" x14ac:dyDescent="0.2">
      <c r="A650" s="39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</row>
    <row r="651" spans="1:17" x14ac:dyDescent="0.2">
      <c r="A651" s="39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</row>
    <row r="652" spans="1:17" x14ac:dyDescent="0.2">
      <c r="A652" s="39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</row>
    <row r="653" spans="1:17" x14ac:dyDescent="0.2">
      <c r="A653" s="39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</row>
    <row r="654" spans="1:17" x14ac:dyDescent="0.2">
      <c r="A654" s="39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</row>
    <row r="655" spans="1:17" x14ac:dyDescent="0.2">
      <c r="A655" s="39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</row>
    <row r="656" spans="1:17" x14ac:dyDescent="0.2">
      <c r="A656" s="39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</row>
    <row r="657" spans="1:17" x14ac:dyDescent="0.2">
      <c r="A657" s="39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</row>
    <row r="658" spans="1:17" x14ac:dyDescent="0.2">
      <c r="A658" s="39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</row>
    <row r="659" spans="1:17" x14ac:dyDescent="0.2">
      <c r="A659" s="39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</row>
    <row r="660" spans="1:17" x14ac:dyDescent="0.2">
      <c r="A660" s="39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</row>
    <row r="661" spans="1:17" x14ac:dyDescent="0.2">
      <c r="A661" s="39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</row>
    <row r="662" spans="1:17" x14ac:dyDescent="0.2">
      <c r="A662" s="39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</row>
    <row r="663" spans="1:17" x14ac:dyDescent="0.2">
      <c r="A663" s="39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</row>
    <row r="664" spans="1:17" x14ac:dyDescent="0.2">
      <c r="A664" s="39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</row>
    <row r="665" spans="1:17" x14ac:dyDescent="0.2">
      <c r="A665" s="39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</row>
    <row r="666" spans="1:17" x14ac:dyDescent="0.2">
      <c r="A666" s="39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</row>
    <row r="667" spans="1:17" x14ac:dyDescent="0.2">
      <c r="A667" s="39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</row>
    <row r="668" spans="1:17" x14ac:dyDescent="0.2">
      <c r="A668" s="39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</row>
    <row r="669" spans="1:17" x14ac:dyDescent="0.2">
      <c r="A669" s="39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</row>
    <row r="670" spans="1:17" x14ac:dyDescent="0.2">
      <c r="A670" s="39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</row>
    <row r="671" spans="1:17" x14ac:dyDescent="0.2">
      <c r="A671" s="39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</row>
    <row r="672" spans="1:17" x14ac:dyDescent="0.2">
      <c r="A672" s="39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</row>
    <row r="673" spans="1:17" x14ac:dyDescent="0.2">
      <c r="A673" s="39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</row>
    <row r="674" spans="1:17" x14ac:dyDescent="0.2">
      <c r="A674" s="39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</row>
    <row r="675" spans="1:17" x14ac:dyDescent="0.2">
      <c r="A675" s="39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</row>
    <row r="676" spans="1:17" x14ac:dyDescent="0.2">
      <c r="A676" s="39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</row>
    <row r="677" spans="1:17" x14ac:dyDescent="0.2">
      <c r="A677" s="39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</row>
    <row r="678" spans="1:17" x14ac:dyDescent="0.2">
      <c r="A678" s="39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</row>
    <row r="679" spans="1:17" x14ac:dyDescent="0.2">
      <c r="A679" s="39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</row>
    <row r="680" spans="1:17" x14ac:dyDescent="0.2">
      <c r="A680" s="39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</row>
    <row r="681" spans="1:17" x14ac:dyDescent="0.2">
      <c r="A681" s="39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</row>
    <row r="682" spans="1:17" x14ac:dyDescent="0.2">
      <c r="A682" s="39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</row>
    <row r="683" spans="1:17" x14ac:dyDescent="0.2">
      <c r="A683" s="39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</row>
    <row r="684" spans="1:17" x14ac:dyDescent="0.2">
      <c r="A684" s="39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</row>
    <row r="685" spans="1:17" x14ac:dyDescent="0.2">
      <c r="A685" s="39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</row>
    <row r="686" spans="1:17" x14ac:dyDescent="0.2">
      <c r="A686" s="39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</row>
    <row r="687" spans="1:17" x14ac:dyDescent="0.2">
      <c r="A687" s="39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</row>
    <row r="688" spans="1:17" x14ac:dyDescent="0.2">
      <c r="A688" s="39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</row>
    <row r="689" spans="1:17" x14ac:dyDescent="0.2">
      <c r="A689" s="39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</row>
    <row r="690" spans="1:17" x14ac:dyDescent="0.2">
      <c r="A690" s="39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</row>
    <row r="691" spans="1:17" x14ac:dyDescent="0.2">
      <c r="A691" s="39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</row>
    <row r="692" spans="1:17" x14ac:dyDescent="0.2">
      <c r="A692" s="39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</row>
    <row r="693" spans="1:17" x14ac:dyDescent="0.2">
      <c r="A693" s="39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</row>
    <row r="694" spans="1:17" x14ac:dyDescent="0.2">
      <c r="A694" s="39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</row>
    <row r="695" spans="1:17" x14ac:dyDescent="0.2">
      <c r="A695" s="39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</row>
    <row r="696" spans="1:17" x14ac:dyDescent="0.2">
      <c r="A696" s="39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</row>
    <row r="697" spans="1:17" x14ac:dyDescent="0.2">
      <c r="A697" s="39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</row>
    <row r="698" spans="1:17" x14ac:dyDescent="0.2">
      <c r="A698" s="39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</row>
    <row r="699" spans="1:17" x14ac:dyDescent="0.2">
      <c r="A699" s="39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</row>
    <row r="700" spans="1:17" x14ac:dyDescent="0.2">
      <c r="A700" s="39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</row>
    <row r="701" spans="1:17" x14ac:dyDescent="0.2">
      <c r="A701" s="39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</row>
    <row r="702" spans="1:17" x14ac:dyDescent="0.2">
      <c r="A702" s="39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</row>
    <row r="703" spans="1:17" x14ac:dyDescent="0.2">
      <c r="A703" s="39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</row>
    <row r="704" spans="1:17" x14ac:dyDescent="0.2">
      <c r="A704" s="39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</row>
    <row r="705" spans="1:17" x14ac:dyDescent="0.2">
      <c r="A705" s="39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</row>
    <row r="706" spans="1:17" x14ac:dyDescent="0.2">
      <c r="A706" s="39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</row>
    <row r="707" spans="1:17" x14ac:dyDescent="0.2">
      <c r="A707" s="39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</row>
    <row r="708" spans="1:17" x14ac:dyDescent="0.2">
      <c r="A708" s="39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</row>
    <row r="709" spans="1:17" x14ac:dyDescent="0.2">
      <c r="A709" s="39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</row>
    <row r="710" spans="1:17" x14ac:dyDescent="0.2">
      <c r="A710" s="39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</row>
    <row r="711" spans="1:17" x14ac:dyDescent="0.2">
      <c r="A711" s="39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</row>
    <row r="712" spans="1:17" x14ac:dyDescent="0.2">
      <c r="A712" s="39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</row>
    <row r="713" spans="1:17" x14ac:dyDescent="0.2">
      <c r="A713" s="39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</row>
    <row r="714" spans="1:17" x14ac:dyDescent="0.2">
      <c r="A714" s="39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</row>
    <row r="715" spans="1:17" x14ac:dyDescent="0.2">
      <c r="A715" s="39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</row>
    <row r="716" spans="1:17" x14ac:dyDescent="0.2">
      <c r="A716" s="39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</row>
    <row r="717" spans="1:17" x14ac:dyDescent="0.2">
      <c r="A717" s="39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</row>
    <row r="718" spans="1:17" x14ac:dyDescent="0.2">
      <c r="A718" s="39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</row>
    <row r="719" spans="1:17" x14ac:dyDescent="0.2">
      <c r="A719" s="39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</row>
    <row r="720" spans="1:17" x14ac:dyDescent="0.2">
      <c r="A720" s="39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</row>
    <row r="721" spans="1:17" x14ac:dyDescent="0.2">
      <c r="A721" s="39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</row>
    <row r="722" spans="1:17" x14ac:dyDescent="0.2">
      <c r="A722" s="39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</row>
    <row r="723" spans="1:17" x14ac:dyDescent="0.2">
      <c r="A723" s="39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</row>
    <row r="724" spans="1:17" x14ac:dyDescent="0.2">
      <c r="A724" s="39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</row>
    <row r="725" spans="1:17" x14ac:dyDescent="0.2">
      <c r="A725" s="39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</row>
    <row r="726" spans="1:17" x14ac:dyDescent="0.2">
      <c r="A726" s="39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</row>
    <row r="727" spans="1:17" x14ac:dyDescent="0.2">
      <c r="A727" s="39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</row>
    <row r="728" spans="1:17" x14ac:dyDescent="0.2">
      <c r="A728" s="39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</row>
    <row r="729" spans="1:17" x14ac:dyDescent="0.2">
      <c r="A729" s="39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</row>
    <row r="730" spans="1:17" x14ac:dyDescent="0.2">
      <c r="A730" s="39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</row>
    <row r="731" spans="1:17" x14ac:dyDescent="0.2">
      <c r="A731" s="39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</row>
    <row r="732" spans="1:17" x14ac:dyDescent="0.2">
      <c r="A732" s="39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</row>
    <row r="733" spans="1:17" x14ac:dyDescent="0.2">
      <c r="A733" s="39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</row>
    <row r="734" spans="1:17" x14ac:dyDescent="0.2">
      <c r="A734" s="39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</row>
    <row r="735" spans="1:17" x14ac:dyDescent="0.2">
      <c r="A735" s="39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</row>
    <row r="736" spans="1:17" x14ac:dyDescent="0.2">
      <c r="A736" s="39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</row>
    <row r="737" spans="1:17" x14ac:dyDescent="0.2">
      <c r="A737" s="39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</row>
    <row r="738" spans="1:17" x14ac:dyDescent="0.2">
      <c r="A738" s="39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</row>
    <row r="739" spans="1:17" x14ac:dyDescent="0.2">
      <c r="A739" s="39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</row>
    <row r="740" spans="1:17" x14ac:dyDescent="0.2">
      <c r="A740" s="39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</row>
    <row r="741" spans="1:17" x14ac:dyDescent="0.2">
      <c r="A741" s="39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</row>
    <row r="742" spans="1:17" x14ac:dyDescent="0.2">
      <c r="A742" s="39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</row>
    <row r="743" spans="1:17" x14ac:dyDescent="0.2">
      <c r="A743" s="39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</row>
    <row r="744" spans="1:17" x14ac:dyDescent="0.2">
      <c r="A744" s="39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</row>
    <row r="745" spans="1:17" x14ac:dyDescent="0.2">
      <c r="A745" s="39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</row>
    <row r="746" spans="1:17" x14ac:dyDescent="0.2">
      <c r="A746" s="39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</row>
    <row r="747" spans="1:17" x14ac:dyDescent="0.2">
      <c r="A747" s="39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</row>
    <row r="748" spans="1:17" x14ac:dyDescent="0.2">
      <c r="A748" s="39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</row>
    <row r="749" spans="1:17" x14ac:dyDescent="0.2">
      <c r="A749" s="39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</row>
    <row r="750" spans="1:17" x14ac:dyDescent="0.2">
      <c r="A750" s="39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</row>
    <row r="751" spans="1:17" x14ac:dyDescent="0.2">
      <c r="A751" s="39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</row>
    <row r="752" spans="1:17" x14ac:dyDescent="0.2">
      <c r="A752" s="39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</row>
    <row r="753" spans="1:17" x14ac:dyDescent="0.2">
      <c r="A753" s="39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</row>
    <row r="754" spans="1:17" x14ac:dyDescent="0.2">
      <c r="A754" s="39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</row>
    <row r="755" spans="1:17" x14ac:dyDescent="0.2">
      <c r="A755" s="39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</row>
    <row r="756" spans="1:17" x14ac:dyDescent="0.2">
      <c r="A756" s="39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</row>
    <row r="757" spans="1:17" x14ac:dyDescent="0.2">
      <c r="A757" s="39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</row>
    <row r="758" spans="1:17" x14ac:dyDescent="0.2">
      <c r="A758" s="39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</row>
    <row r="759" spans="1:17" x14ac:dyDescent="0.2">
      <c r="A759" s="39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</row>
    <row r="760" spans="1:17" x14ac:dyDescent="0.2">
      <c r="A760" s="39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</row>
    <row r="761" spans="1:17" x14ac:dyDescent="0.2">
      <c r="A761" s="39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</row>
    <row r="762" spans="1:17" x14ac:dyDescent="0.2">
      <c r="A762" s="39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</row>
    <row r="763" spans="1:17" x14ac:dyDescent="0.2">
      <c r="A763" s="39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</row>
    <row r="764" spans="1:17" x14ac:dyDescent="0.2">
      <c r="A764" s="39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</row>
    <row r="765" spans="1:17" x14ac:dyDescent="0.2">
      <c r="A765" s="39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</row>
    <row r="766" spans="1:17" x14ac:dyDescent="0.2">
      <c r="A766" s="39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</row>
    <row r="767" spans="1:17" x14ac:dyDescent="0.2">
      <c r="A767" s="39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</row>
    <row r="768" spans="1:17" x14ac:dyDescent="0.2">
      <c r="A768" s="39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</row>
    <row r="769" spans="1:17" x14ac:dyDescent="0.2">
      <c r="A769" s="39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</row>
    <row r="770" spans="1:17" x14ac:dyDescent="0.2">
      <c r="A770" s="39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</row>
    <row r="771" spans="1:17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6"/>
    </row>
    <row r="772" spans="1:17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6"/>
    </row>
    <row r="773" spans="1:17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6"/>
    </row>
    <row r="774" spans="1:17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6"/>
    </row>
    <row r="775" spans="1:17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6"/>
    </row>
    <row r="776" spans="1:17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6"/>
    </row>
    <row r="777" spans="1:17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6"/>
    </row>
    <row r="778" spans="1:17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6"/>
    </row>
    <row r="779" spans="1:17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6"/>
    </row>
    <row r="780" spans="1:17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6"/>
    </row>
    <row r="781" spans="1:17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6"/>
    </row>
    <row r="782" spans="1:17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6"/>
    </row>
    <row r="783" spans="1:17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6"/>
    </row>
    <row r="784" spans="1:17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6"/>
    </row>
    <row r="785" spans="1:17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6"/>
    </row>
    <row r="786" spans="1:17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6"/>
    </row>
    <row r="787" spans="1:17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6"/>
    </row>
    <row r="788" spans="1:17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6"/>
    </row>
    <row r="789" spans="1:17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6"/>
    </row>
    <row r="790" spans="1:17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6"/>
    </row>
    <row r="791" spans="1:17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6"/>
    </row>
    <row r="792" spans="1:17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6"/>
    </row>
    <row r="793" spans="1:17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6"/>
    </row>
    <row r="794" spans="1:17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6"/>
    </row>
    <row r="795" spans="1:17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6"/>
    </row>
    <row r="796" spans="1:17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6"/>
    </row>
    <row r="797" spans="1:17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6"/>
    </row>
    <row r="798" spans="1:17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6"/>
    </row>
    <row r="799" spans="1:17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6"/>
    </row>
    <row r="800" spans="1:17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6"/>
    </row>
    <row r="801" spans="1:17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6"/>
    </row>
    <row r="802" spans="1:17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6"/>
    </row>
    <row r="803" spans="1:17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6"/>
    </row>
    <row r="804" spans="1:17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6"/>
    </row>
    <row r="805" spans="1:17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6"/>
    </row>
    <row r="806" spans="1:17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6"/>
    </row>
    <row r="807" spans="1:17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6"/>
    </row>
    <row r="808" spans="1:17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6"/>
    </row>
    <row r="809" spans="1:17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6"/>
    </row>
    <row r="810" spans="1:17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6"/>
    </row>
    <row r="811" spans="1:17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6"/>
    </row>
    <row r="812" spans="1:17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6"/>
    </row>
    <row r="813" spans="1:17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6"/>
    </row>
    <row r="814" spans="1:17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6"/>
    </row>
    <row r="815" spans="1:17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6"/>
    </row>
    <row r="816" spans="1:17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6"/>
    </row>
    <row r="817" spans="1:17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6"/>
    </row>
    <row r="818" spans="1:17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6"/>
    </row>
    <row r="819" spans="1:17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6"/>
    </row>
    <row r="820" spans="1:17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6"/>
    </row>
    <row r="821" spans="1:17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6"/>
    </row>
    <row r="822" spans="1:17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6"/>
    </row>
    <row r="823" spans="1:17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6"/>
    </row>
    <row r="824" spans="1:17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6"/>
    </row>
    <row r="825" spans="1:17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6"/>
    </row>
    <row r="826" spans="1:17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6"/>
    </row>
    <row r="827" spans="1:17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6"/>
    </row>
    <row r="828" spans="1:17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6"/>
    </row>
    <row r="829" spans="1:17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6"/>
    </row>
    <row r="830" spans="1:17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6"/>
    </row>
    <row r="831" spans="1:17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6"/>
    </row>
    <row r="832" spans="1:17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6"/>
    </row>
    <row r="833" spans="1:17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6"/>
    </row>
    <row r="834" spans="1:17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6"/>
    </row>
    <row r="835" spans="1:17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6"/>
    </row>
    <row r="836" spans="1:17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6"/>
    </row>
    <row r="837" spans="1:17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6"/>
    </row>
    <row r="838" spans="1:17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6"/>
    </row>
    <row r="839" spans="1:17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6"/>
    </row>
    <row r="840" spans="1:17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6"/>
    </row>
    <row r="841" spans="1:17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6"/>
    </row>
    <row r="842" spans="1:17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6"/>
    </row>
    <row r="843" spans="1:17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6"/>
    </row>
    <row r="844" spans="1:17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6"/>
    </row>
    <row r="845" spans="1:17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6"/>
    </row>
    <row r="846" spans="1:17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6"/>
    </row>
    <row r="847" spans="1:17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6"/>
    </row>
    <row r="848" spans="1:17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6"/>
    </row>
    <row r="849" spans="1:17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6"/>
    </row>
    <row r="850" spans="1:17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6"/>
    </row>
    <row r="851" spans="1:17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6"/>
    </row>
    <row r="852" spans="1:17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6"/>
    </row>
    <row r="853" spans="1:17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6"/>
    </row>
    <row r="854" spans="1:17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6"/>
    </row>
    <row r="855" spans="1:17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6"/>
    </row>
    <row r="856" spans="1:17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6"/>
    </row>
    <row r="857" spans="1:17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6"/>
    </row>
    <row r="858" spans="1:17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6"/>
    </row>
    <row r="859" spans="1:17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6"/>
    </row>
    <row r="860" spans="1:17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6"/>
    </row>
    <row r="861" spans="1:17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6"/>
    </row>
    <row r="862" spans="1:17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6"/>
    </row>
    <row r="863" spans="1:17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6"/>
    </row>
    <row r="864" spans="1:17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6"/>
    </row>
    <row r="865" spans="1:17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6"/>
    </row>
    <row r="866" spans="1:17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6"/>
    </row>
    <row r="867" spans="1:17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6"/>
    </row>
    <row r="868" spans="1:17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6"/>
    </row>
    <row r="869" spans="1:17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6"/>
    </row>
    <row r="870" spans="1:17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6"/>
    </row>
    <row r="871" spans="1:17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6"/>
    </row>
    <row r="872" spans="1:17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6"/>
    </row>
    <row r="873" spans="1:17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6"/>
    </row>
    <row r="874" spans="1:17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6"/>
    </row>
    <row r="875" spans="1:17" x14ac:dyDescent="0.2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6"/>
    </row>
    <row r="876" spans="1:17" x14ac:dyDescent="0.2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6"/>
    </row>
    <row r="877" spans="1:17" x14ac:dyDescent="0.2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6"/>
    </row>
    <row r="878" spans="1:17" x14ac:dyDescent="0.2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6"/>
    </row>
    <row r="879" spans="1:17" x14ac:dyDescent="0.2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6"/>
    </row>
    <row r="880" spans="1:17" x14ac:dyDescent="0.2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6"/>
    </row>
    <row r="881" spans="1:17" x14ac:dyDescent="0.2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6"/>
    </row>
    <row r="882" spans="1:17" x14ac:dyDescent="0.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6"/>
    </row>
    <row r="883" spans="1:17" x14ac:dyDescent="0.2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6"/>
    </row>
    <row r="884" spans="1:17" x14ac:dyDescent="0.2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6"/>
    </row>
    <row r="885" spans="1:17" x14ac:dyDescent="0.2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6"/>
    </row>
    <row r="886" spans="1:17" x14ac:dyDescent="0.2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6"/>
    </row>
    <row r="887" spans="1:17" x14ac:dyDescent="0.2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6"/>
    </row>
    <row r="888" spans="1:17" x14ac:dyDescent="0.2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6"/>
    </row>
    <row r="889" spans="1:17" x14ac:dyDescent="0.2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6"/>
    </row>
    <row r="890" spans="1:17" x14ac:dyDescent="0.2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6"/>
    </row>
    <row r="891" spans="1:17" x14ac:dyDescent="0.2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6"/>
    </row>
    <row r="892" spans="1:17" x14ac:dyDescent="0.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6"/>
    </row>
    <row r="893" spans="1:17" x14ac:dyDescent="0.2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6"/>
    </row>
    <row r="894" spans="1:17" x14ac:dyDescent="0.2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6"/>
    </row>
    <row r="895" spans="1:17" x14ac:dyDescent="0.2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6"/>
    </row>
    <row r="896" spans="1:17" x14ac:dyDescent="0.2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6"/>
    </row>
    <row r="897" spans="1:17" x14ac:dyDescent="0.2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6"/>
    </row>
    <row r="898" spans="1:17" x14ac:dyDescent="0.2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6"/>
    </row>
    <row r="899" spans="1:17" x14ac:dyDescent="0.2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6"/>
    </row>
    <row r="900" spans="1:17" x14ac:dyDescent="0.2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6"/>
    </row>
    <row r="901" spans="1:17" x14ac:dyDescent="0.2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6"/>
    </row>
    <row r="902" spans="1:17" x14ac:dyDescent="0.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6"/>
    </row>
    <row r="903" spans="1:17" x14ac:dyDescent="0.2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6"/>
    </row>
    <row r="904" spans="1:17" x14ac:dyDescent="0.2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6"/>
    </row>
    <row r="905" spans="1:17" x14ac:dyDescent="0.2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6"/>
    </row>
    <row r="906" spans="1:17" x14ac:dyDescent="0.2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6"/>
    </row>
    <row r="907" spans="1:17" x14ac:dyDescent="0.2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6"/>
    </row>
    <row r="908" spans="1:17" x14ac:dyDescent="0.2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6"/>
    </row>
    <row r="909" spans="1:17" x14ac:dyDescent="0.2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6"/>
    </row>
    <row r="910" spans="1:17" x14ac:dyDescent="0.2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6"/>
    </row>
    <row r="911" spans="1:17" x14ac:dyDescent="0.2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6"/>
    </row>
    <row r="912" spans="1:17" x14ac:dyDescent="0.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6"/>
    </row>
    <row r="913" spans="1:17" x14ac:dyDescent="0.2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6"/>
    </row>
    <row r="914" spans="1:17" x14ac:dyDescent="0.2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6"/>
    </row>
    <row r="915" spans="1:17" x14ac:dyDescent="0.2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6"/>
    </row>
    <row r="916" spans="1:17" x14ac:dyDescent="0.2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6"/>
    </row>
    <row r="917" spans="1:17" x14ac:dyDescent="0.2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6"/>
    </row>
    <row r="918" spans="1:17" x14ac:dyDescent="0.2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6"/>
    </row>
    <row r="919" spans="1:17" x14ac:dyDescent="0.2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6"/>
    </row>
    <row r="920" spans="1:17" x14ac:dyDescent="0.2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6"/>
    </row>
    <row r="921" spans="1:17" x14ac:dyDescent="0.2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6"/>
    </row>
    <row r="922" spans="1:17" x14ac:dyDescent="0.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6"/>
    </row>
    <row r="923" spans="1:17" x14ac:dyDescent="0.2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6"/>
    </row>
    <row r="924" spans="1:17" x14ac:dyDescent="0.2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6"/>
    </row>
    <row r="925" spans="1:17" x14ac:dyDescent="0.2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6"/>
    </row>
    <row r="926" spans="1:17" x14ac:dyDescent="0.2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6"/>
    </row>
    <row r="927" spans="1:17" x14ac:dyDescent="0.2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6"/>
    </row>
    <row r="928" spans="1:17" x14ac:dyDescent="0.2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6"/>
    </row>
    <row r="929" spans="1:17" x14ac:dyDescent="0.2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6"/>
    </row>
    <row r="930" spans="1:17" x14ac:dyDescent="0.2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6"/>
    </row>
    <row r="931" spans="1:17" x14ac:dyDescent="0.2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6"/>
    </row>
    <row r="932" spans="1:17" x14ac:dyDescent="0.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6"/>
    </row>
    <row r="933" spans="1:17" x14ac:dyDescent="0.2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6"/>
    </row>
    <row r="934" spans="1:17" x14ac:dyDescent="0.2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6"/>
    </row>
    <row r="935" spans="1:17" x14ac:dyDescent="0.2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6"/>
    </row>
    <row r="936" spans="1:17" x14ac:dyDescent="0.2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6"/>
    </row>
    <row r="937" spans="1:17" x14ac:dyDescent="0.2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6"/>
    </row>
    <row r="938" spans="1:17" x14ac:dyDescent="0.2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6"/>
    </row>
    <row r="939" spans="1:17" x14ac:dyDescent="0.2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6"/>
    </row>
    <row r="940" spans="1:17" x14ac:dyDescent="0.2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6"/>
    </row>
    <row r="941" spans="1:17" x14ac:dyDescent="0.2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6"/>
    </row>
    <row r="942" spans="1:17" x14ac:dyDescent="0.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6"/>
    </row>
    <row r="943" spans="1:17" x14ac:dyDescent="0.2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6"/>
    </row>
    <row r="944" spans="1:17" x14ac:dyDescent="0.2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6"/>
    </row>
    <row r="945" spans="1:17" x14ac:dyDescent="0.2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6"/>
    </row>
    <row r="946" spans="1:17" x14ac:dyDescent="0.2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6"/>
    </row>
    <row r="947" spans="1:17" x14ac:dyDescent="0.2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6"/>
    </row>
    <row r="948" spans="1:17" x14ac:dyDescent="0.2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6"/>
    </row>
    <row r="949" spans="1:17" x14ac:dyDescent="0.2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6"/>
    </row>
    <row r="950" spans="1:17" x14ac:dyDescent="0.2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6"/>
    </row>
    <row r="951" spans="1:17" x14ac:dyDescent="0.2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6"/>
    </row>
    <row r="952" spans="1:17" x14ac:dyDescent="0.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6"/>
    </row>
    <row r="953" spans="1:17" x14ac:dyDescent="0.2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6"/>
    </row>
    <row r="954" spans="1:17" x14ac:dyDescent="0.2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6"/>
    </row>
    <row r="955" spans="1:17" x14ac:dyDescent="0.2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6"/>
    </row>
    <row r="956" spans="1:17" x14ac:dyDescent="0.2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6"/>
    </row>
    <row r="957" spans="1:17" x14ac:dyDescent="0.2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6"/>
    </row>
    <row r="958" spans="1:17" x14ac:dyDescent="0.2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6"/>
    </row>
    <row r="959" spans="1:17" x14ac:dyDescent="0.2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6"/>
    </row>
    <row r="960" spans="1:17" x14ac:dyDescent="0.2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6"/>
    </row>
    <row r="961" spans="1:17" x14ac:dyDescent="0.2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6"/>
    </row>
    <row r="962" spans="1:17" x14ac:dyDescent="0.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6"/>
    </row>
    <row r="963" spans="1:17" x14ac:dyDescent="0.2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6"/>
    </row>
    <row r="964" spans="1:17" x14ac:dyDescent="0.2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6"/>
    </row>
    <row r="965" spans="1:17" x14ac:dyDescent="0.2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6"/>
    </row>
    <row r="966" spans="1:17" x14ac:dyDescent="0.2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6"/>
    </row>
    <row r="967" spans="1:17" x14ac:dyDescent="0.2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6"/>
    </row>
    <row r="968" spans="1:17" x14ac:dyDescent="0.2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6"/>
    </row>
    <row r="969" spans="1:17" x14ac:dyDescent="0.2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6"/>
    </row>
    <row r="970" spans="1:17" x14ac:dyDescent="0.2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6"/>
    </row>
    <row r="971" spans="1:17" x14ac:dyDescent="0.2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6"/>
    </row>
    <row r="972" spans="1:17" x14ac:dyDescent="0.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6"/>
    </row>
    <row r="973" spans="1:17" x14ac:dyDescent="0.2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6"/>
    </row>
    <row r="974" spans="1:17" x14ac:dyDescent="0.2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6"/>
    </row>
    <row r="975" spans="1:17" x14ac:dyDescent="0.2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6"/>
    </row>
    <row r="976" spans="1:17" x14ac:dyDescent="0.2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6"/>
    </row>
    <row r="977" spans="1:17" x14ac:dyDescent="0.2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6"/>
    </row>
    <row r="978" spans="1:17" x14ac:dyDescent="0.2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6"/>
    </row>
    <row r="979" spans="1:17" x14ac:dyDescent="0.2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6"/>
    </row>
    <row r="980" spans="1:17" x14ac:dyDescent="0.2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6"/>
    </row>
    <row r="981" spans="1:17" x14ac:dyDescent="0.2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6"/>
    </row>
    <row r="982" spans="1:17" x14ac:dyDescent="0.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6"/>
    </row>
    <row r="983" spans="1:17" x14ac:dyDescent="0.2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6"/>
    </row>
    <row r="984" spans="1:17" x14ac:dyDescent="0.2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6"/>
    </row>
    <row r="985" spans="1:17" x14ac:dyDescent="0.2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6"/>
    </row>
    <row r="986" spans="1:17" x14ac:dyDescent="0.2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6"/>
    </row>
    <row r="987" spans="1:17" x14ac:dyDescent="0.2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6"/>
    </row>
    <row r="988" spans="1:17" x14ac:dyDescent="0.2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6"/>
    </row>
    <row r="989" spans="1:17" x14ac:dyDescent="0.2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6"/>
    </row>
    <row r="990" spans="1:17" x14ac:dyDescent="0.2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6"/>
    </row>
    <row r="991" spans="1:17" x14ac:dyDescent="0.2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6"/>
    </row>
    <row r="992" spans="1:17" x14ac:dyDescent="0.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6"/>
    </row>
    <row r="993" spans="1:17" x14ac:dyDescent="0.2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6"/>
    </row>
    <row r="994" spans="1:17" x14ac:dyDescent="0.2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6"/>
    </row>
    <row r="995" spans="1:17" x14ac:dyDescent="0.2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6"/>
    </row>
    <row r="996" spans="1:17" x14ac:dyDescent="0.2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6"/>
    </row>
    <row r="997" spans="1:17" x14ac:dyDescent="0.2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6"/>
    </row>
    <row r="998" spans="1:17" x14ac:dyDescent="0.2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6"/>
    </row>
    <row r="999" spans="1:17" x14ac:dyDescent="0.2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6"/>
    </row>
    <row r="1000" spans="1:17" x14ac:dyDescent="0.2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6"/>
    </row>
    <row r="1001" spans="1:17" x14ac:dyDescent="0.2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6"/>
    </row>
    <row r="1002" spans="1:17" x14ac:dyDescent="0.2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6"/>
    </row>
    <row r="1003" spans="1:17" x14ac:dyDescent="0.2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6"/>
    </row>
    <row r="1004" spans="1:17" x14ac:dyDescent="0.2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6"/>
    </row>
    <row r="1005" spans="1:17" x14ac:dyDescent="0.2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6"/>
    </row>
    <row r="1006" spans="1:17" x14ac:dyDescent="0.2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6"/>
    </row>
    <row r="1007" spans="1:17" x14ac:dyDescent="0.2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6"/>
    </row>
    <row r="1008" spans="1:17" x14ac:dyDescent="0.2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6"/>
    </row>
    <row r="1009" spans="1:17" x14ac:dyDescent="0.2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6"/>
    </row>
    <row r="1010" spans="1:17" x14ac:dyDescent="0.2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6"/>
    </row>
    <row r="1011" spans="1:17" x14ac:dyDescent="0.2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6"/>
    </row>
    <row r="1012" spans="1:17" x14ac:dyDescent="0.2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6"/>
    </row>
    <row r="1013" spans="1:17" x14ac:dyDescent="0.2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6"/>
    </row>
    <row r="1014" spans="1:17" x14ac:dyDescent="0.2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6"/>
    </row>
    <row r="1015" spans="1:17" x14ac:dyDescent="0.2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6"/>
    </row>
    <row r="1016" spans="1:17" x14ac:dyDescent="0.2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6"/>
    </row>
    <row r="1017" spans="1:17" x14ac:dyDescent="0.2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6"/>
    </row>
    <row r="1018" spans="1:17" x14ac:dyDescent="0.2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6"/>
    </row>
    <row r="1019" spans="1:17" x14ac:dyDescent="0.2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6"/>
    </row>
    <row r="1020" spans="1:17" x14ac:dyDescent="0.2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6"/>
    </row>
    <row r="1021" spans="1:17" x14ac:dyDescent="0.2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6"/>
    </row>
    <row r="1022" spans="1:17" x14ac:dyDescent="0.2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6"/>
    </row>
    <row r="1023" spans="1:17" x14ac:dyDescent="0.2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6"/>
    </row>
    <row r="1024" spans="1:17" x14ac:dyDescent="0.2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6"/>
    </row>
    <row r="1025" spans="1:17" x14ac:dyDescent="0.2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6"/>
    </row>
    <row r="1026" spans="1:17" x14ac:dyDescent="0.2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6"/>
    </row>
    <row r="1027" spans="1:17" x14ac:dyDescent="0.2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6"/>
    </row>
    <row r="1028" spans="1:17" x14ac:dyDescent="0.2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6"/>
    </row>
    <row r="1029" spans="1:17" x14ac:dyDescent="0.2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6"/>
    </row>
    <row r="1030" spans="1:17" x14ac:dyDescent="0.2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6"/>
    </row>
    <row r="1031" spans="1:17" x14ac:dyDescent="0.2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6"/>
    </row>
    <row r="1032" spans="1:17" x14ac:dyDescent="0.2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6"/>
    </row>
    <row r="1033" spans="1:17" x14ac:dyDescent="0.2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6"/>
    </row>
    <row r="1034" spans="1:17" x14ac:dyDescent="0.2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6"/>
    </row>
    <row r="1035" spans="1:17" x14ac:dyDescent="0.2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6"/>
    </row>
    <row r="1036" spans="1:17" x14ac:dyDescent="0.2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6"/>
    </row>
    <row r="1037" spans="1:17" x14ac:dyDescent="0.2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6"/>
    </row>
    <row r="1038" spans="1:17" x14ac:dyDescent="0.2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6"/>
    </row>
    <row r="1039" spans="1:17" x14ac:dyDescent="0.2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6"/>
    </row>
    <row r="1040" spans="1:17" x14ac:dyDescent="0.2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6"/>
    </row>
    <row r="1041" spans="1:17" x14ac:dyDescent="0.2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6"/>
    </row>
    <row r="1042" spans="1:17" x14ac:dyDescent="0.2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6"/>
    </row>
    <row r="1043" spans="1:17" x14ac:dyDescent="0.2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6"/>
    </row>
    <row r="1044" spans="1:17" x14ac:dyDescent="0.2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6"/>
    </row>
    <row r="1045" spans="1:17" x14ac:dyDescent="0.2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6"/>
    </row>
    <row r="1046" spans="1:17" x14ac:dyDescent="0.2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6"/>
    </row>
    <row r="1047" spans="1:17" x14ac:dyDescent="0.2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6"/>
    </row>
    <row r="1048" spans="1:17" x14ac:dyDescent="0.2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6"/>
    </row>
    <row r="1049" spans="1:17" x14ac:dyDescent="0.2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6"/>
    </row>
    <row r="1050" spans="1:17" x14ac:dyDescent="0.2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6"/>
    </row>
    <row r="1051" spans="1:17" x14ac:dyDescent="0.2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6"/>
    </row>
    <row r="1052" spans="1:17" x14ac:dyDescent="0.2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6"/>
    </row>
    <row r="1053" spans="1:17" x14ac:dyDescent="0.2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6"/>
    </row>
    <row r="1054" spans="1:17" x14ac:dyDescent="0.2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6"/>
    </row>
    <row r="1055" spans="1:17" x14ac:dyDescent="0.2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6"/>
    </row>
    <row r="1056" spans="1:17" x14ac:dyDescent="0.2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6"/>
    </row>
    <row r="1057" spans="1:17" x14ac:dyDescent="0.2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6"/>
    </row>
    <row r="1058" spans="1:17" x14ac:dyDescent="0.2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6"/>
    </row>
    <row r="1059" spans="1:17" x14ac:dyDescent="0.2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6"/>
    </row>
    <row r="1060" spans="1:17" x14ac:dyDescent="0.2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6"/>
    </row>
    <row r="1061" spans="1:17" x14ac:dyDescent="0.2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6"/>
    </row>
    <row r="1062" spans="1:17" x14ac:dyDescent="0.2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6"/>
    </row>
    <row r="1063" spans="1:17" x14ac:dyDescent="0.2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6"/>
    </row>
    <row r="1064" spans="1:17" x14ac:dyDescent="0.2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6"/>
    </row>
    <row r="1065" spans="1:17" x14ac:dyDescent="0.2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6"/>
    </row>
    <row r="1066" spans="1:17" x14ac:dyDescent="0.2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6"/>
    </row>
    <row r="1067" spans="1:17" x14ac:dyDescent="0.2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6"/>
    </row>
    <row r="1068" spans="1:17" x14ac:dyDescent="0.2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6"/>
    </row>
    <row r="1069" spans="1:17" x14ac:dyDescent="0.2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6"/>
    </row>
    <row r="1070" spans="1:17" x14ac:dyDescent="0.2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6"/>
    </row>
    <row r="1071" spans="1:17" x14ac:dyDescent="0.2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6"/>
    </row>
    <row r="1072" spans="1:17" x14ac:dyDescent="0.2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6"/>
    </row>
    <row r="1073" spans="1:17" x14ac:dyDescent="0.2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6"/>
    </row>
    <row r="1074" spans="1:17" x14ac:dyDescent="0.2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6"/>
    </row>
    <row r="1075" spans="1:17" x14ac:dyDescent="0.2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6"/>
    </row>
    <row r="1076" spans="1:17" x14ac:dyDescent="0.2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6"/>
    </row>
    <row r="1077" spans="1:17" x14ac:dyDescent="0.2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6"/>
    </row>
    <row r="1078" spans="1:17" x14ac:dyDescent="0.2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6"/>
    </row>
    <row r="1079" spans="1:17" x14ac:dyDescent="0.2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6"/>
    </row>
    <row r="1080" spans="1:17" x14ac:dyDescent="0.2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6"/>
    </row>
    <row r="1081" spans="1:17" x14ac:dyDescent="0.2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6"/>
    </row>
    <row r="1082" spans="1:17" x14ac:dyDescent="0.2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6"/>
    </row>
    <row r="1083" spans="1:17" x14ac:dyDescent="0.2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6"/>
    </row>
    <row r="1084" spans="1:17" x14ac:dyDescent="0.2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6"/>
    </row>
    <row r="1085" spans="1:17" x14ac:dyDescent="0.2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6"/>
    </row>
    <row r="1086" spans="1:17" x14ac:dyDescent="0.2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6"/>
    </row>
    <row r="1087" spans="1:17" x14ac:dyDescent="0.2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6"/>
    </row>
    <row r="1088" spans="1:17" x14ac:dyDescent="0.2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6"/>
    </row>
    <row r="1089" spans="1:17" x14ac:dyDescent="0.2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6"/>
    </row>
    <row r="1090" spans="1:17" x14ac:dyDescent="0.2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6"/>
    </row>
    <row r="1091" spans="1:17" x14ac:dyDescent="0.2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6"/>
    </row>
    <row r="1092" spans="1:17" x14ac:dyDescent="0.2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6"/>
    </row>
    <row r="1093" spans="1:17" x14ac:dyDescent="0.2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6"/>
    </row>
    <row r="1094" spans="1:17" x14ac:dyDescent="0.2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6"/>
    </row>
    <row r="1095" spans="1:17" x14ac:dyDescent="0.2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6"/>
    </row>
    <row r="1096" spans="1:17" x14ac:dyDescent="0.2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6"/>
    </row>
    <row r="1097" spans="1:17" x14ac:dyDescent="0.2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6"/>
    </row>
    <row r="1098" spans="1:17" x14ac:dyDescent="0.2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6"/>
    </row>
    <row r="1099" spans="1:17" x14ac:dyDescent="0.2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6"/>
    </row>
    <row r="1100" spans="1:17" x14ac:dyDescent="0.2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6"/>
    </row>
    <row r="1101" spans="1:17" x14ac:dyDescent="0.2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6"/>
    </row>
    <row r="1102" spans="1:17" x14ac:dyDescent="0.2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6"/>
    </row>
    <row r="1103" spans="1:17" x14ac:dyDescent="0.2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6"/>
    </row>
    <row r="1104" spans="1:17" x14ac:dyDescent="0.2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6"/>
    </row>
    <row r="1105" spans="1:17" x14ac:dyDescent="0.2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6"/>
    </row>
    <row r="1106" spans="1:17" x14ac:dyDescent="0.2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6"/>
    </row>
    <row r="1107" spans="1:17" x14ac:dyDescent="0.2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6"/>
    </row>
    <row r="1108" spans="1:17" x14ac:dyDescent="0.2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6"/>
    </row>
    <row r="1109" spans="1:17" x14ac:dyDescent="0.2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6"/>
    </row>
    <row r="1110" spans="1:17" x14ac:dyDescent="0.2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6"/>
    </row>
    <row r="1111" spans="1:17" x14ac:dyDescent="0.2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6"/>
    </row>
    <row r="1112" spans="1:17" x14ac:dyDescent="0.2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6"/>
    </row>
    <row r="1113" spans="1:17" x14ac:dyDescent="0.2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6"/>
    </row>
    <row r="1114" spans="1:17" x14ac:dyDescent="0.2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6"/>
    </row>
    <row r="1115" spans="1:17" x14ac:dyDescent="0.2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6"/>
    </row>
    <row r="1116" spans="1:17" x14ac:dyDescent="0.2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6"/>
    </row>
    <row r="1117" spans="1:17" x14ac:dyDescent="0.2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6"/>
    </row>
    <row r="1118" spans="1:17" x14ac:dyDescent="0.2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6"/>
    </row>
    <row r="1119" spans="1:17" x14ac:dyDescent="0.2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6"/>
    </row>
    <row r="1120" spans="1:17" x14ac:dyDescent="0.2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6"/>
    </row>
    <row r="1121" spans="1:17" x14ac:dyDescent="0.2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6"/>
    </row>
    <row r="1122" spans="1:17" x14ac:dyDescent="0.2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6"/>
    </row>
    <row r="1123" spans="1:17" x14ac:dyDescent="0.2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6"/>
    </row>
    <row r="1124" spans="1:17" x14ac:dyDescent="0.2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6"/>
    </row>
    <row r="1125" spans="1:17" x14ac:dyDescent="0.2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6"/>
    </row>
    <row r="1126" spans="1:17" x14ac:dyDescent="0.2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6"/>
    </row>
    <row r="1127" spans="1:17" x14ac:dyDescent="0.2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6"/>
    </row>
    <row r="1128" spans="1:17" x14ac:dyDescent="0.2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6"/>
    </row>
    <row r="1129" spans="1:17" x14ac:dyDescent="0.2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6"/>
    </row>
    <row r="1130" spans="1:17" x14ac:dyDescent="0.2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6"/>
    </row>
    <row r="1131" spans="1:17" x14ac:dyDescent="0.2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6"/>
    </row>
    <row r="1132" spans="1:17" x14ac:dyDescent="0.2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6"/>
    </row>
    <row r="1133" spans="1:17" x14ac:dyDescent="0.2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6"/>
    </row>
    <row r="1134" spans="1:17" x14ac:dyDescent="0.2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6"/>
    </row>
    <row r="1135" spans="1:17" x14ac:dyDescent="0.2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6"/>
    </row>
    <row r="1136" spans="1:17" x14ac:dyDescent="0.2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6"/>
    </row>
    <row r="1137" spans="1:17" x14ac:dyDescent="0.2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6"/>
    </row>
    <row r="1138" spans="1:17" x14ac:dyDescent="0.2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6"/>
    </row>
    <row r="1139" spans="1:17" x14ac:dyDescent="0.2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6"/>
    </row>
    <row r="1140" spans="1:17" x14ac:dyDescent="0.2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6"/>
    </row>
    <row r="1141" spans="1:17" x14ac:dyDescent="0.2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6"/>
    </row>
    <row r="1142" spans="1:17" x14ac:dyDescent="0.2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6"/>
    </row>
    <row r="1143" spans="1:17" x14ac:dyDescent="0.2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6"/>
    </row>
    <row r="1144" spans="1:17" x14ac:dyDescent="0.2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6"/>
    </row>
    <row r="1145" spans="1:17" x14ac:dyDescent="0.2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6"/>
    </row>
    <row r="1146" spans="1:17" x14ac:dyDescent="0.2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6"/>
    </row>
    <row r="1147" spans="1:17" x14ac:dyDescent="0.2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6"/>
    </row>
    <row r="1148" spans="1:17" x14ac:dyDescent="0.2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6"/>
    </row>
    <row r="1149" spans="1:17" x14ac:dyDescent="0.2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6"/>
    </row>
    <row r="1150" spans="1:17" x14ac:dyDescent="0.2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6"/>
    </row>
    <row r="1151" spans="1:17" x14ac:dyDescent="0.2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6"/>
    </row>
    <row r="1152" spans="1:17" x14ac:dyDescent="0.2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6"/>
    </row>
    <row r="1153" spans="1:17" x14ac:dyDescent="0.2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6"/>
    </row>
    <row r="1154" spans="1:17" x14ac:dyDescent="0.2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6"/>
    </row>
    <row r="1155" spans="1:17" x14ac:dyDescent="0.2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6"/>
    </row>
    <row r="1156" spans="1:17" x14ac:dyDescent="0.2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6"/>
    </row>
    <row r="1157" spans="1:17" x14ac:dyDescent="0.2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6"/>
    </row>
    <row r="1158" spans="1:17" x14ac:dyDescent="0.2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6"/>
    </row>
    <row r="1159" spans="1:17" x14ac:dyDescent="0.2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6"/>
    </row>
    <row r="1160" spans="1:17" x14ac:dyDescent="0.2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6"/>
    </row>
    <row r="1161" spans="1:17" x14ac:dyDescent="0.2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6"/>
    </row>
    <row r="1162" spans="1:17" x14ac:dyDescent="0.2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6"/>
    </row>
    <row r="1163" spans="1:17" x14ac:dyDescent="0.2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6"/>
    </row>
    <row r="1164" spans="1:17" x14ac:dyDescent="0.2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6"/>
    </row>
    <row r="1165" spans="1:17" x14ac:dyDescent="0.2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6"/>
    </row>
    <row r="1166" spans="1:17" x14ac:dyDescent="0.2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6"/>
    </row>
    <row r="1167" spans="1:17" x14ac:dyDescent="0.2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6"/>
    </row>
    <row r="1168" spans="1:17" x14ac:dyDescent="0.2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6"/>
    </row>
    <row r="1169" spans="1:17" x14ac:dyDescent="0.2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6"/>
    </row>
    <row r="1170" spans="1:17" x14ac:dyDescent="0.2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6"/>
    </row>
    <row r="1171" spans="1:17" x14ac:dyDescent="0.2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6"/>
    </row>
    <row r="1172" spans="1:17" x14ac:dyDescent="0.2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6"/>
    </row>
    <row r="1173" spans="1:17" x14ac:dyDescent="0.2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6"/>
    </row>
    <row r="1174" spans="1:17" x14ac:dyDescent="0.2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6"/>
    </row>
    <row r="1175" spans="1:17" x14ac:dyDescent="0.2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6"/>
    </row>
    <row r="1176" spans="1:17" x14ac:dyDescent="0.2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6"/>
    </row>
    <row r="1177" spans="1:17" x14ac:dyDescent="0.2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6"/>
    </row>
    <row r="1178" spans="1:17" x14ac:dyDescent="0.2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6"/>
    </row>
    <row r="1179" spans="1:17" x14ac:dyDescent="0.2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6"/>
    </row>
    <row r="1180" spans="1:17" x14ac:dyDescent="0.2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6"/>
    </row>
    <row r="1181" spans="1:17" x14ac:dyDescent="0.2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6"/>
    </row>
    <row r="1182" spans="1:17" x14ac:dyDescent="0.2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6"/>
    </row>
    <row r="1183" spans="1:17" x14ac:dyDescent="0.2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6"/>
    </row>
    <row r="1184" spans="1:17" x14ac:dyDescent="0.2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6"/>
    </row>
    <row r="1185" spans="1:17" x14ac:dyDescent="0.2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6"/>
    </row>
    <row r="1186" spans="1:17" x14ac:dyDescent="0.2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6"/>
    </row>
    <row r="1187" spans="1:17" x14ac:dyDescent="0.2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6"/>
    </row>
    <row r="1188" spans="1:17" x14ac:dyDescent="0.2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6"/>
    </row>
    <row r="1189" spans="1:17" x14ac:dyDescent="0.2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6"/>
    </row>
    <row r="1190" spans="1:17" x14ac:dyDescent="0.2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6"/>
    </row>
    <row r="1191" spans="1:17" x14ac:dyDescent="0.2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6"/>
    </row>
    <row r="1192" spans="1:17" x14ac:dyDescent="0.2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6"/>
    </row>
    <row r="1193" spans="1:17" x14ac:dyDescent="0.2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6"/>
    </row>
    <row r="1194" spans="1:17" x14ac:dyDescent="0.2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6"/>
    </row>
    <row r="1195" spans="1:17" x14ac:dyDescent="0.2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6"/>
    </row>
    <row r="1196" spans="1:17" x14ac:dyDescent="0.2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6"/>
    </row>
    <row r="1197" spans="1:17" x14ac:dyDescent="0.2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6"/>
    </row>
    <row r="1198" spans="1:17" x14ac:dyDescent="0.2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6"/>
    </row>
    <row r="1199" spans="1:17" x14ac:dyDescent="0.2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6"/>
    </row>
    <row r="1200" spans="1:17" x14ac:dyDescent="0.2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6"/>
    </row>
    <row r="1201" spans="1:17" x14ac:dyDescent="0.2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6"/>
    </row>
    <row r="1202" spans="1:17" x14ac:dyDescent="0.2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6"/>
    </row>
    <row r="1203" spans="1:17" x14ac:dyDescent="0.2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6"/>
    </row>
    <row r="1204" spans="1:17" x14ac:dyDescent="0.2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6"/>
    </row>
    <row r="1205" spans="1:17" x14ac:dyDescent="0.2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6"/>
    </row>
    <row r="1206" spans="1:17" x14ac:dyDescent="0.2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6"/>
    </row>
    <row r="1207" spans="1:17" x14ac:dyDescent="0.2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6"/>
    </row>
    <row r="1208" spans="1:17" x14ac:dyDescent="0.2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6"/>
    </row>
    <row r="1209" spans="1:17" x14ac:dyDescent="0.2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6"/>
    </row>
    <row r="1210" spans="1:17" x14ac:dyDescent="0.2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6"/>
    </row>
    <row r="1211" spans="1:17" x14ac:dyDescent="0.2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6"/>
    </row>
    <row r="1212" spans="1:17" x14ac:dyDescent="0.2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6"/>
    </row>
    <row r="1213" spans="1:17" x14ac:dyDescent="0.2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6"/>
    </row>
    <row r="1214" spans="1:17" x14ac:dyDescent="0.2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6"/>
    </row>
    <row r="1215" spans="1:17" x14ac:dyDescent="0.2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6"/>
    </row>
    <row r="1216" spans="1:17" x14ac:dyDescent="0.2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6"/>
    </row>
    <row r="1217" spans="1:17" x14ac:dyDescent="0.2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6"/>
    </row>
    <row r="1218" spans="1:17" x14ac:dyDescent="0.2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6"/>
    </row>
    <row r="1219" spans="1:17" x14ac:dyDescent="0.2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6"/>
    </row>
    <row r="1220" spans="1:17" x14ac:dyDescent="0.2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6"/>
    </row>
    <row r="1221" spans="1:17" x14ac:dyDescent="0.2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6"/>
    </row>
    <row r="1222" spans="1:17" x14ac:dyDescent="0.2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6"/>
    </row>
    <row r="1223" spans="1:17" x14ac:dyDescent="0.2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6"/>
    </row>
    <row r="1224" spans="1:17" x14ac:dyDescent="0.2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6"/>
    </row>
    <row r="1225" spans="1:17" x14ac:dyDescent="0.2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6"/>
    </row>
    <row r="1226" spans="1:17" x14ac:dyDescent="0.2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6"/>
    </row>
    <row r="1227" spans="1:17" x14ac:dyDescent="0.2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6"/>
    </row>
    <row r="1228" spans="1:17" x14ac:dyDescent="0.2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6"/>
    </row>
    <row r="1229" spans="1:17" x14ac:dyDescent="0.2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6"/>
    </row>
    <row r="1230" spans="1:17" x14ac:dyDescent="0.2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6"/>
    </row>
    <row r="1231" spans="1:17" x14ac:dyDescent="0.2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6"/>
    </row>
    <row r="1232" spans="1:17" x14ac:dyDescent="0.2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6"/>
    </row>
    <row r="1233" spans="1:17" x14ac:dyDescent="0.2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6"/>
    </row>
    <row r="1234" spans="1:17" x14ac:dyDescent="0.2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6"/>
    </row>
    <row r="1235" spans="1:17" x14ac:dyDescent="0.2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6"/>
    </row>
    <row r="1236" spans="1:17" x14ac:dyDescent="0.2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6"/>
    </row>
    <row r="1237" spans="1:17" x14ac:dyDescent="0.2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6"/>
    </row>
    <row r="1238" spans="1:17" x14ac:dyDescent="0.2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6"/>
    </row>
    <row r="1239" spans="1:17" x14ac:dyDescent="0.2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6"/>
    </row>
    <row r="1240" spans="1:17" x14ac:dyDescent="0.2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6"/>
    </row>
    <row r="1241" spans="1:17" x14ac:dyDescent="0.2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6"/>
    </row>
    <row r="1242" spans="1:17" x14ac:dyDescent="0.2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6"/>
    </row>
    <row r="1243" spans="1:17" x14ac:dyDescent="0.2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6"/>
    </row>
    <row r="1244" spans="1:17" x14ac:dyDescent="0.2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6"/>
    </row>
    <row r="1245" spans="1:17" x14ac:dyDescent="0.2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6"/>
    </row>
    <row r="1246" spans="1:17" x14ac:dyDescent="0.2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6"/>
    </row>
    <row r="1247" spans="1:17" x14ac:dyDescent="0.2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6"/>
    </row>
    <row r="1248" spans="1:17" x14ac:dyDescent="0.2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6"/>
    </row>
    <row r="1249" spans="1:17" x14ac:dyDescent="0.2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6"/>
    </row>
    <row r="1250" spans="1:17" x14ac:dyDescent="0.2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6"/>
    </row>
    <row r="1251" spans="1:17" x14ac:dyDescent="0.2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6"/>
    </row>
    <row r="1252" spans="1:17" x14ac:dyDescent="0.2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6"/>
    </row>
    <row r="1253" spans="1:17" x14ac:dyDescent="0.2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6"/>
    </row>
    <row r="1254" spans="1:17" x14ac:dyDescent="0.2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6"/>
    </row>
    <row r="1255" spans="1:17" x14ac:dyDescent="0.2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6"/>
    </row>
    <row r="1256" spans="1:17" x14ac:dyDescent="0.2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6"/>
    </row>
    <row r="1257" spans="1:17" x14ac:dyDescent="0.2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6"/>
    </row>
    <row r="1258" spans="1:17" x14ac:dyDescent="0.2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6"/>
    </row>
    <row r="1259" spans="1:17" x14ac:dyDescent="0.2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6"/>
    </row>
    <row r="1260" spans="1:17" x14ac:dyDescent="0.2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6"/>
    </row>
    <row r="1261" spans="1:17" x14ac:dyDescent="0.2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6"/>
    </row>
    <row r="1262" spans="1:17" x14ac:dyDescent="0.2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6"/>
    </row>
    <row r="1263" spans="1:17" x14ac:dyDescent="0.2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6"/>
    </row>
    <row r="1264" spans="1:17" x14ac:dyDescent="0.2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6"/>
    </row>
    <row r="1265" spans="1:17" x14ac:dyDescent="0.2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6"/>
    </row>
    <row r="1266" spans="1:17" x14ac:dyDescent="0.2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6"/>
    </row>
    <row r="1267" spans="1:17" x14ac:dyDescent="0.2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6"/>
    </row>
    <row r="1268" spans="1:17" x14ac:dyDescent="0.2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6"/>
    </row>
    <row r="1269" spans="1:17" x14ac:dyDescent="0.2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6"/>
    </row>
    <row r="1270" spans="1:17" x14ac:dyDescent="0.2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6"/>
    </row>
    <row r="1271" spans="1:17" x14ac:dyDescent="0.2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6"/>
    </row>
    <row r="1272" spans="1:17" x14ac:dyDescent="0.2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6"/>
    </row>
    <row r="1273" spans="1:17" x14ac:dyDescent="0.2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6"/>
    </row>
    <row r="1274" spans="1:17" x14ac:dyDescent="0.2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6"/>
    </row>
    <row r="1275" spans="1:17" x14ac:dyDescent="0.2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6"/>
    </row>
    <row r="1276" spans="1:17" x14ac:dyDescent="0.2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6"/>
    </row>
    <row r="1277" spans="1:17" x14ac:dyDescent="0.2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6"/>
    </row>
    <row r="1278" spans="1:17" x14ac:dyDescent="0.2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6"/>
    </row>
    <row r="1279" spans="1:17" x14ac:dyDescent="0.2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6"/>
    </row>
    <row r="1280" spans="1:17" x14ac:dyDescent="0.2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6"/>
    </row>
    <row r="1281" spans="1:17" x14ac:dyDescent="0.2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6"/>
    </row>
    <row r="1282" spans="1:17" x14ac:dyDescent="0.2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6"/>
    </row>
    <row r="1283" spans="1:17" x14ac:dyDescent="0.2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6"/>
    </row>
    <row r="1284" spans="1:17" x14ac:dyDescent="0.2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6"/>
    </row>
    <row r="1285" spans="1:17" x14ac:dyDescent="0.2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6"/>
    </row>
    <row r="1286" spans="1:17" x14ac:dyDescent="0.2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6"/>
    </row>
    <row r="1287" spans="1:17" x14ac:dyDescent="0.2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6"/>
    </row>
    <row r="1288" spans="1:17" x14ac:dyDescent="0.2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6"/>
    </row>
    <row r="1289" spans="1:17" x14ac:dyDescent="0.2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6"/>
    </row>
    <row r="1290" spans="1:17" x14ac:dyDescent="0.2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6"/>
    </row>
    <row r="1291" spans="1:17" x14ac:dyDescent="0.2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6"/>
    </row>
    <row r="1292" spans="1:17" x14ac:dyDescent="0.2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6"/>
    </row>
    <row r="1293" spans="1:17" x14ac:dyDescent="0.2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6"/>
    </row>
    <row r="1294" spans="1:17" x14ac:dyDescent="0.2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6"/>
    </row>
    <row r="1295" spans="1:17" x14ac:dyDescent="0.2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6"/>
    </row>
    <row r="1296" spans="1:17" x14ac:dyDescent="0.2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6"/>
    </row>
    <row r="1297" spans="1:17" x14ac:dyDescent="0.2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6"/>
    </row>
    <row r="1298" spans="1:17" x14ac:dyDescent="0.2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6"/>
    </row>
    <row r="1299" spans="1:17" x14ac:dyDescent="0.2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6"/>
    </row>
    <row r="1300" spans="1:17" x14ac:dyDescent="0.2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6"/>
    </row>
    <row r="1301" spans="1:17" x14ac:dyDescent="0.2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6"/>
    </row>
    <row r="1302" spans="1:17" x14ac:dyDescent="0.2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6"/>
    </row>
    <row r="1303" spans="1:17" x14ac:dyDescent="0.2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6"/>
    </row>
    <row r="1304" spans="1:17" x14ac:dyDescent="0.2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6"/>
    </row>
    <row r="1305" spans="1:17" x14ac:dyDescent="0.2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6"/>
    </row>
    <row r="1306" spans="1:17" x14ac:dyDescent="0.2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6"/>
    </row>
    <row r="1307" spans="1:17" x14ac:dyDescent="0.2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6"/>
    </row>
    <row r="1308" spans="1:17" x14ac:dyDescent="0.2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6"/>
    </row>
    <row r="1309" spans="1:17" x14ac:dyDescent="0.2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6"/>
    </row>
    <row r="1310" spans="1:17" x14ac:dyDescent="0.2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6"/>
    </row>
    <row r="1311" spans="1:17" x14ac:dyDescent="0.2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6"/>
    </row>
    <row r="1312" spans="1:17" x14ac:dyDescent="0.2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6"/>
    </row>
    <row r="1313" spans="1:17" x14ac:dyDescent="0.2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6"/>
    </row>
    <row r="1314" spans="1:17" x14ac:dyDescent="0.2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6"/>
    </row>
    <row r="1315" spans="1:17" x14ac:dyDescent="0.2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6"/>
    </row>
    <row r="1316" spans="1:17" x14ac:dyDescent="0.2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6"/>
    </row>
    <row r="1317" spans="1:17" x14ac:dyDescent="0.2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6"/>
    </row>
    <row r="1318" spans="1:17" x14ac:dyDescent="0.2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6"/>
    </row>
    <row r="1319" spans="1:17" x14ac:dyDescent="0.2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6"/>
    </row>
    <row r="1320" spans="1:17" x14ac:dyDescent="0.2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6"/>
    </row>
    <row r="1321" spans="1:17" x14ac:dyDescent="0.2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6"/>
    </row>
    <row r="1322" spans="1:17" x14ac:dyDescent="0.2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6"/>
    </row>
    <row r="1323" spans="1:17" x14ac:dyDescent="0.2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6"/>
    </row>
    <row r="1324" spans="1:17" x14ac:dyDescent="0.2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6"/>
    </row>
    <row r="1325" spans="1:17" x14ac:dyDescent="0.2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6"/>
    </row>
    <row r="1326" spans="1:17" x14ac:dyDescent="0.2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6"/>
    </row>
    <row r="1327" spans="1:17" x14ac:dyDescent="0.2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6"/>
    </row>
    <row r="1328" spans="1:17" x14ac:dyDescent="0.2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6"/>
    </row>
    <row r="1329" spans="1:17" x14ac:dyDescent="0.2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6"/>
    </row>
    <row r="1330" spans="1:17" x14ac:dyDescent="0.2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6"/>
    </row>
    <row r="1331" spans="1:17" x14ac:dyDescent="0.2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6"/>
    </row>
    <row r="1332" spans="1:17" x14ac:dyDescent="0.2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6"/>
    </row>
    <row r="1333" spans="1:17" x14ac:dyDescent="0.2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6"/>
    </row>
    <row r="1334" spans="1:17" x14ac:dyDescent="0.2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6"/>
    </row>
    <row r="1335" spans="1:17" x14ac:dyDescent="0.2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6"/>
    </row>
    <row r="1336" spans="1:17" x14ac:dyDescent="0.2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6"/>
    </row>
    <row r="1337" spans="1:17" x14ac:dyDescent="0.2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6"/>
    </row>
    <row r="1338" spans="1:17" x14ac:dyDescent="0.2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6"/>
    </row>
    <row r="1339" spans="1:17" x14ac:dyDescent="0.2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6"/>
    </row>
    <row r="1340" spans="1:17" x14ac:dyDescent="0.2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6"/>
    </row>
    <row r="1341" spans="1:17" x14ac:dyDescent="0.2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6"/>
    </row>
    <row r="1342" spans="1:17" x14ac:dyDescent="0.2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6"/>
    </row>
    <row r="1343" spans="1:17" x14ac:dyDescent="0.2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6"/>
    </row>
    <row r="1344" spans="1:17" x14ac:dyDescent="0.2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6"/>
    </row>
    <row r="1345" spans="1:17" x14ac:dyDescent="0.2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6"/>
    </row>
    <row r="1346" spans="1:17" x14ac:dyDescent="0.2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6"/>
    </row>
    <row r="1347" spans="1:17" x14ac:dyDescent="0.2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6"/>
    </row>
    <row r="1348" spans="1:17" x14ac:dyDescent="0.2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6"/>
    </row>
    <row r="1349" spans="1:17" x14ac:dyDescent="0.2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6"/>
    </row>
    <row r="1350" spans="1:17" x14ac:dyDescent="0.2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6"/>
    </row>
    <row r="1351" spans="1:17" x14ac:dyDescent="0.2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6"/>
    </row>
    <row r="1352" spans="1:17" x14ac:dyDescent="0.2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6"/>
    </row>
    <row r="1353" spans="1:17" x14ac:dyDescent="0.2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6"/>
    </row>
    <row r="1354" spans="1:17" x14ac:dyDescent="0.2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6"/>
    </row>
    <row r="1355" spans="1:17" x14ac:dyDescent="0.2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6"/>
    </row>
    <row r="1356" spans="1:17" x14ac:dyDescent="0.2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6"/>
    </row>
    <row r="1357" spans="1:17" x14ac:dyDescent="0.2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6"/>
    </row>
    <row r="1358" spans="1:17" x14ac:dyDescent="0.2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6"/>
    </row>
    <row r="1359" spans="1:17" x14ac:dyDescent="0.2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6"/>
    </row>
    <row r="1360" spans="1:17" x14ac:dyDescent="0.2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6"/>
    </row>
    <row r="1361" spans="1:17" x14ac:dyDescent="0.2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6"/>
    </row>
    <row r="1362" spans="1:17" x14ac:dyDescent="0.2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6"/>
    </row>
    <row r="1363" spans="1:17" x14ac:dyDescent="0.2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6"/>
    </row>
    <row r="1364" spans="1:17" x14ac:dyDescent="0.2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6"/>
    </row>
    <row r="1365" spans="1:17" x14ac:dyDescent="0.2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6"/>
    </row>
    <row r="1366" spans="1:17" x14ac:dyDescent="0.2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6"/>
    </row>
    <row r="1367" spans="1:17" x14ac:dyDescent="0.2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6"/>
    </row>
    <row r="1368" spans="1:17" x14ac:dyDescent="0.2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6"/>
    </row>
    <row r="1369" spans="1:17" x14ac:dyDescent="0.2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6"/>
    </row>
    <row r="1370" spans="1:17" x14ac:dyDescent="0.2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6"/>
    </row>
    <row r="1371" spans="1:17" x14ac:dyDescent="0.2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6"/>
    </row>
    <row r="1372" spans="1:17" x14ac:dyDescent="0.2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6"/>
    </row>
    <row r="1373" spans="1:17" x14ac:dyDescent="0.2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6"/>
    </row>
    <row r="1374" spans="1:17" x14ac:dyDescent="0.2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6"/>
    </row>
    <row r="1375" spans="1:17" x14ac:dyDescent="0.2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6"/>
    </row>
    <row r="1376" spans="1:17" x14ac:dyDescent="0.2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6"/>
    </row>
    <row r="1377" spans="1:17" x14ac:dyDescent="0.2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6"/>
    </row>
    <row r="1378" spans="1:17" x14ac:dyDescent="0.2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6"/>
    </row>
    <row r="1379" spans="1:17" x14ac:dyDescent="0.2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6"/>
    </row>
    <row r="1380" spans="1:17" x14ac:dyDescent="0.2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6"/>
    </row>
    <row r="1381" spans="1:17" x14ac:dyDescent="0.2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6"/>
    </row>
    <row r="1382" spans="1:17" x14ac:dyDescent="0.2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6"/>
    </row>
    <row r="1383" spans="1:17" x14ac:dyDescent="0.2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6"/>
    </row>
    <row r="1384" spans="1:17" x14ac:dyDescent="0.2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6"/>
    </row>
    <row r="1385" spans="1:17" x14ac:dyDescent="0.2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6"/>
    </row>
    <row r="1386" spans="1:17" x14ac:dyDescent="0.2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6"/>
    </row>
    <row r="1387" spans="1:17" x14ac:dyDescent="0.2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6"/>
    </row>
    <row r="1388" spans="1:17" x14ac:dyDescent="0.2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6"/>
    </row>
    <row r="1389" spans="1:17" x14ac:dyDescent="0.2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6"/>
    </row>
    <row r="1390" spans="1:17" x14ac:dyDescent="0.2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6"/>
    </row>
    <row r="1391" spans="1:17" x14ac:dyDescent="0.2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6"/>
    </row>
    <row r="1392" spans="1:17" x14ac:dyDescent="0.2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6"/>
    </row>
    <row r="1393" spans="1:17" x14ac:dyDescent="0.2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6"/>
    </row>
    <row r="1394" spans="1:17" x14ac:dyDescent="0.2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6"/>
    </row>
    <row r="1395" spans="1:17" x14ac:dyDescent="0.2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6"/>
    </row>
    <row r="1396" spans="1:17" x14ac:dyDescent="0.2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6"/>
    </row>
    <row r="1397" spans="1:17" x14ac:dyDescent="0.2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6"/>
    </row>
    <row r="1398" spans="1:17" x14ac:dyDescent="0.2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6"/>
    </row>
    <row r="1399" spans="1:17" x14ac:dyDescent="0.2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6"/>
    </row>
    <row r="1400" spans="1:17" x14ac:dyDescent="0.2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6"/>
    </row>
    <row r="1401" spans="1:17" x14ac:dyDescent="0.2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6"/>
    </row>
    <row r="1402" spans="1:17" x14ac:dyDescent="0.2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6"/>
    </row>
    <row r="1403" spans="1:17" x14ac:dyDescent="0.2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6"/>
    </row>
    <row r="1404" spans="1:17" x14ac:dyDescent="0.2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6"/>
    </row>
    <row r="1405" spans="1:17" x14ac:dyDescent="0.2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6"/>
    </row>
    <row r="1406" spans="1:17" x14ac:dyDescent="0.2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6"/>
    </row>
    <row r="1407" spans="1:17" x14ac:dyDescent="0.2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6"/>
    </row>
    <row r="1408" spans="1:17" x14ac:dyDescent="0.2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6"/>
    </row>
    <row r="1409" spans="1:17" x14ac:dyDescent="0.2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6"/>
    </row>
    <row r="1410" spans="1:17" x14ac:dyDescent="0.2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6"/>
    </row>
    <row r="1411" spans="1:17" x14ac:dyDescent="0.2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6"/>
    </row>
    <row r="1412" spans="1:17" x14ac:dyDescent="0.2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6"/>
    </row>
    <row r="1413" spans="1:17" x14ac:dyDescent="0.2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6"/>
    </row>
    <row r="1414" spans="1:17" x14ac:dyDescent="0.2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6"/>
    </row>
    <row r="1415" spans="1:17" x14ac:dyDescent="0.2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6"/>
    </row>
    <row r="1416" spans="1:17" x14ac:dyDescent="0.2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6"/>
    </row>
    <row r="1417" spans="1:17" x14ac:dyDescent="0.2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6"/>
    </row>
    <row r="1418" spans="1:17" x14ac:dyDescent="0.2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6"/>
    </row>
    <row r="1419" spans="1:17" x14ac:dyDescent="0.2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6"/>
    </row>
    <row r="1420" spans="1:17" x14ac:dyDescent="0.2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6"/>
    </row>
    <row r="1421" spans="1:17" x14ac:dyDescent="0.2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6"/>
    </row>
    <row r="1422" spans="1:17" x14ac:dyDescent="0.2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6"/>
    </row>
    <row r="1423" spans="1:17" x14ac:dyDescent="0.2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6"/>
    </row>
    <row r="1424" spans="1:17" x14ac:dyDescent="0.2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6"/>
    </row>
    <row r="1425" spans="1:17" x14ac:dyDescent="0.2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6"/>
    </row>
    <row r="1426" spans="1:17" x14ac:dyDescent="0.2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6"/>
    </row>
    <row r="1427" spans="1:17" x14ac:dyDescent="0.2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6"/>
    </row>
    <row r="1428" spans="1:17" x14ac:dyDescent="0.2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6"/>
    </row>
    <row r="1429" spans="1:17" x14ac:dyDescent="0.2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6"/>
    </row>
    <row r="1430" spans="1:17" x14ac:dyDescent="0.2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6"/>
    </row>
    <row r="1431" spans="1:17" x14ac:dyDescent="0.2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6"/>
    </row>
    <row r="1432" spans="1:17" x14ac:dyDescent="0.2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6"/>
    </row>
    <row r="1433" spans="1:17" x14ac:dyDescent="0.2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6"/>
    </row>
    <row r="1434" spans="1:17" x14ac:dyDescent="0.2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6"/>
    </row>
    <row r="1435" spans="1:17" x14ac:dyDescent="0.2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6"/>
    </row>
    <row r="1436" spans="1:17" x14ac:dyDescent="0.2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6"/>
    </row>
    <row r="1437" spans="1:17" x14ac:dyDescent="0.2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6"/>
    </row>
    <row r="1438" spans="1:17" x14ac:dyDescent="0.2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6"/>
    </row>
    <row r="1439" spans="1:17" x14ac:dyDescent="0.2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6"/>
    </row>
    <row r="1440" spans="1:17" x14ac:dyDescent="0.2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6"/>
    </row>
    <row r="1441" spans="1:17" x14ac:dyDescent="0.2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6"/>
    </row>
    <row r="1442" spans="1:17" x14ac:dyDescent="0.2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6"/>
    </row>
    <row r="1443" spans="1:17" x14ac:dyDescent="0.2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6"/>
    </row>
    <row r="1444" spans="1:17" x14ac:dyDescent="0.2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6"/>
    </row>
    <row r="1445" spans="1:17" x14ac:dyDescent="0.2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6"/>
    </row>
    <row r="1446" spans="1:17" x14ac:dyDescent="0.2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6"/>
    </row>
    <row r="1447" spans="1:17" x14ac:dyDescent="0.2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6"/>
    </row>
    <row r="1448" spans="1:17" x14ac:dyDescent="0.2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6"/>
    </row>
    <row r="1449" spans="1:17" x14ac:dyDescent="0.2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6"/>
    </row>
    <row r="1450" spans="1:17" x14ac:dyDescent="0.2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6"/>
    </row>
    <row r="1451" spans="1:17" x14ac:dyDescent="0.2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6"/>
    </row>
    <row r="1452" spans="1:17" x14ac:dyDescent="0.2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6"/>
    </row>
    <row r="1453" spans="1:17" x14ac:dyDescent="0.2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6"/>
    </row>
    <row r="1454" spans="1:17" x14ac:dyDescent="0.2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6"/>
    </row>
    <row r="1455" spans="1:17" x14ac:dyDescent="0.2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6"/>
    </row>
    <row r="1456" spans="1:17" x14ac:dyDescent="0.2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6"/>
    </row>
    <row r="1457" spans="1:17" x14ac:dyDescent="0.2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6"/>
    </row>
    <row r="1458" spans="1:17" x14ac:dyDescent="0.2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6"/>
    </row>
    <row r="1459" spans="1:17" x14ac:dyDescent="0.2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6"/>
    </row>
    <row r="1460" spans="1:17" x14ac:dyDescent="0.2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6"/>
    </row>
    <row r="1461" spans="1:17" x14ac:dyDescent="0.2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6"/>
    </row>
    <row r="1462" spans="1:17" x14ac:dyDescent="0.2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6"/>
    </row>
    <row r="1463" spans="1:17" x14ac:dyDescent="0.2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6"/>
    </row>
    <row r="1464" spans="1:17" x14ac:dyDescent="0.2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6"/>
    </row>
    <row r="1465" spans="1:17" x14ac:dyDescent="0.2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6"/>
    </row>
    <row r="1466" spans="1:17" x14ac:dyDescent="0.2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6"/>
    </row>
    <row r="1467" spans="1:17" x14ac:dyDescent="0.2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6"/>
    </row>
    <row r="1468" spans="1:17" x14ac:dyDescent="0.2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6"/>
    </row>
    <row r="1469" spans="1:17" x14ac:dyDescent="0.2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6"/>
    </row>
    <row r="1470" spans="1:17" x14ac:dyDescent="0.2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6"/>
    </row>
    <row r="1471" spans="1:17" x14ac:dyDescent="0.2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6"/>
    </row>
    <row r="1472" spans="1:17" x14ac:dyDescent="0.2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6"/>
    </row>
    <row r="1473" spans="1:17" x14ac:dyDescent="0.2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6"/>
    </row>
    <row r="1474" spans="1:17" x14ac:dyDescent="0.2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6"/>
    </row>
    <row r="1475" spans="1:17" x14ac:dyDescent="0.2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6"/>
    </row>
    <row r="1476" spans="1:17" x14ac:dyDescent="0.2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6"/>
    </row>
    <row r="1477" spans="1:17" x14ac:dyDescent="0.2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6"/>
    </row>
    <row r="1478" spans="1:17" x14ac:dyDescent="0.2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6"/>
    </row>
    <row r="1479" spans="1:17" x14ac:dyDescent="0.2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6"/>
    </row>
    <row r="1480" spans="1:17" x14ac:dyDescent="0.2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6"/>
    </row>
    <row r="1481" spans="1:17" x14ac:dyDescent="0.2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6"/>
    </row>
    <row r="1482" spans="1:17" x14ac:dyDescent="0.2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6"/>
    </row>
    <row r="1483" spans="1:17" x14ac:dyDescent="0.2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6"/>
    </row>
    <row r="1484" spans="1:17" x14ac:dyDescent="0.2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6"/>
    </row>
    <row r="1485" spans="1:17" x14ac:dyDescent="0.2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6"/>
    </row>
    <row r="1486" spans="1:17" x14ac:dyDescent="0.2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6"/>
    </row>
    <row r="1487" spans="1:17" x14ac:dyDescent="0.2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6"/>
    </row>
    <row r="1488" spans="1:17" x14ac:dyDescent="0.2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6"/>
    </row>
    <row r="1489" spans="1:17" x14ac:dyDescent="0.2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6"/>
    </row>
    <row r="1490" spans="1:17" x14ac:dyDescent="0.2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6"/>
    </row>
    <row r="1491" spans="1:17" x14ac:dyDescent="0.2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6"/>
    </row>
    <row r="1492" spans="1:17" x14ac:dyDescent="0.2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6"/>
    </row>
    <row r="1493" spans="1:17" x14ac:dyDescent="0.2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6"/>
    </row>
    <row r="1494" spans="1:17" x14ac:dyDescent="0.2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6"/>
    </row>
    <row r="1495" spans="1:17" x14ac:dyDescent="0.2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6"/>
    </row>
    <row r="1496" spans="1:17" x14ac:dyDescent="0.2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6"/>
    </row>
    <row r="1497" spans="1:17" x14ac:dyDescent="0.2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6"/>
    </row>
    <row r="1498" spans="1:17" x14ac:dyDescent="0.2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6"/>
    </row>
    <row r="1499" spans="1:17" x14ac:dyDescent="0.2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6"/>
    </row>
    <row r="1500" spans="1:17" x14ac:dyDescent="0.2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6"/>
    </row>
    <row r="1501" spans="1:17" x14ac:dyDescent="0.2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6"/>
    </row>
    <row r="1502" spans="1:17" x14ac:dyDescent="0.2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6"/>
    </row>
    <row r="1503" spans="1:17" x14ac:dyDescent="0.2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6"/>
    </row>
    <row r="1504" spans="1:17" x14ac:dyDescent="0.2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6"/>
    </row>
    <row r="1505" spans="1:17" x14ac:dyDescent="0.2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6"/>
    </row>
    <row r="1506" spans="1:17" x14ac:dyDescent="0.2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6"/>
    </row>
    <row r="1507" spans="1:17" x14ac:dyDescent="0.2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6"/>
    </row>
    <row r="1508" spans="1:17" x14ac:dyDescent="0.2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6"/>
    </row>
    <row r="1509" spans="1:17" x14ac:dyDescent="0.2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6"/>
    </row>
    <row r="1510" spans="1:17" x14ac:dyDescent="0.2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6"/>
    </row>
    <row r="1511" spans="1:17" x14ac:dyDescent="0.2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6"/>
    </row>
    <row r="1512" spans="1:17" x14ac:dyDescent="0.2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6"/>
    </row>
    <row r="1513" spans="1:17" x14ac:dyDescent="0.2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6"/>
    </row>
    <row r="1514" spans="1:17" x14ac:dyDescent="0.2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6"/>
    </row>
    <row r="1515" spans="1:17" x14ac:dyDescent="0.2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6"/>
    </row>
    <row r="1516" spans="1:17" x14ac:dyDescent="0.2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6"/>
    </row>
    <row r="1517" spans="1:17" x14ac:dyDescent="0.2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6"/>
    </row>
    <row r="1518" spans="1:17" x14ac:dyDescent="0.2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6"/>
    </row>
    <row r="1519" spans="1:17" x14ac:dyDescent="0.2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6"/>
    </row>
    <row r="1520" spans="1:17" x14ac:dyDescent="0.2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6"/>
    </row>
    <row r="1521" spans="1:17" x14ac:dyDescent="0.2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6"/>
    </row>
    <row r="1522" spans="1:17" x14ac:dyDescent="0.2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6"/>
    </row>
    <row r="1523" spans="1:17" x14ac:dyDescent="0.2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6"/>
    </row>
    <row r="1524" spans="1:17" x14ac:dyDescent="0.2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6"/>
    </row>
    <row r="1525" spans="1:17" x14ac:dyDescent="0.2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6"/>
    </row>
    <row r="1526" spans="1:17" x14ac:dyDescent="0.2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6"/>
    </row>
    <row r="1527" spans="1:17" x14ac:dyDescent="0.2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6"/>
    </row>
    <row r="1528" spans="1:17" x14ac:dyDescent="0.2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6"/>
    </row>
    <row r="1529" spans="1:17" x14ac:dyDescent="0.2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6"/>
    </row>
    <row r="1530" spans="1:17" x14ac:dyDescent="0.2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6"/>
    </row>
    <row r="1531" spans="1:17" x14ac:dyDescent="0.2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6"/>
    </row>
    <row r="1532" spans="1:17" x14ac:dyDescent="0.2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6"/>
    </row>
    <row r="1533" spans="1:17" x14ac:dyDescent="0.2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6"/>
    </row>
    <row r="1534" spans="1:17" x14ac:dyDescent="0.2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6"/>
    </row>
    <row r="1535" spans="1:17" x14ac:dyDescent="0.2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6"/>
    </row>
    <row r="1536" spans="1:17" x14ac:dyDescent="0.2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6"/>
    </row>
    <row r="1537" spans="1:17" x14ac:dyDescent="0.2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6"/>
    </row>
    <row r="1538" spans="1:17" x14ac:dyDescent="0.2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6"/>
    </row>
    <row r="1539" spans="1:17" x14ac:dyDescent="0.2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6"/>
    </row>
    <row r="1540" spans="1:17" x14ac:dyDescent="0.2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6"/>
    </row>
    <row r="1541" spans="1:17" x14ac:dyDescent="0.2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6"/>
    </row>
    <row r="1542" spans="1:17" x14ac:dyDescent="0.2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6"/>
    </row>
    <row r="1543" spans="1:17" x14ac:dyDescent="0.2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6"/>
    </row>
    <row r="1544" spans="1:17" x14ac:dyDescent="0.2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6"/>
    </row>
    <row r="1545" spans="1:17" x14ac:dyDescent="0.2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6"/>
    </row>
    <row r="1546" spans="1:17" x14ac:dyDescent="0.2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6"/>
    </row>
    <row r="1547" spans="1:17" x14ac:dyDescent="0.2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6"/>
    </row>
    <row r="1548" spans="1:17" x14ac:dyDescent="0.2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6"/>
    </row>
    <row r="1549" spans="1:17" x14ac:dyDescent="0.2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6"/>
    </row>
    <row r="1550" spans="1:17" x14ac:dyDescent="0.2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6"/>
    </row>
    <row r="1551" spans="1:17" x14ac:dyDescent="0.2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6"/>
    </row>
    <row r="1552" spans="1:17" x14ac:dyDescent="0.2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6"/>
    </row>
    <row r="1553" spans="1:17" x14ac:dyDescent="0.2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6"/>
    </row>
    <row r="1554" spans="1:17" x14ac:dyDescent="0.2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6"/>
    </row>
    <row r="1555" spans="1:17" x14ac:dyDescent="0.2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6"/>
    </row>
    <row r="1556" spans="1:17" x14ac:dyDescent="0.2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6"/>
    </row>
    <row r="1557" spans="1:17" x14ac:dyDescent="0.2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6"/>
    </row>
    <row r="1558" spans="1:17" x14ac:dyDescent="0.2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6"/>
    </row>
    <row r="1559" spans="1:17" x14ac:dyDescent="0.2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6"/>
    </row>
    <row r="1560" spans="1:17" x14ac:dyDescent="0.2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6"/>
    </row>
    <row r="1561" spans="1:17" x14ac:dyDescent="0.2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6"/>
    </row>
    <row r="1562" spans="1:17" x14ac:dyDescent="0.2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6"/>
    </row>
    <row r="1563" spans="1:17" x14ac:dyDescent="0.2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6"/>
    </row>
    <row r="1564" spans="1:17" x14ac:dyDescent="0.2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6"/>
    </row>
    <row r="1565" spans="1:17" x14ac:dyDescent="0.2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6"/>
    </row>
    <row r="1566" spans="1:17" x14ac:dyDescent="0.2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6"/>
    </row>
    <row r="1567" spans="1:17" x14ac:dyDescent="0.2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6"/>
    </row>
    <row r="1568" spans="1:17" x14ac:dyDescent="0.2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6"/>
    </row>
    <row r="1569" spans="1:17" x14ac:dyDescent="0.2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6"/>
    </row>
    <row r="1570" spans="1:17" x14ac:dyDescent="0.2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6"/>
    </row>
    <row r="1571" spans="1:17" x14ac:dyDescent="0.2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6"/>
    </row>
    <row r="1572" spans="1:17" x14ac:dyDescent="0.2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6"/>
    </row>
    <row r="1573" spans="1:17" x14ac:dyDescent="0.2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6"/>
    </row>
    <row r="1574" spans="1:17" x14ac:dyDescent="0.2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6"/>
    </row>
    <row r="1575" spans="1:17" x14ac:dyDescent="0.2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6"/>
    </row>
    <row r="1576" spans="1:17" x14ac:dyDescent="0.2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6"/>
    </row>
    <row r="1577" spans="1:17" x14ac:dyDescent="0.2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6"/>
    </row>
    <row r="1578" spans="1:17" x14ac:dyDescent="0.2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6"/>
    </row>
    <row r="1579" spans="1:17" x14ac:dyDescent="0.2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6"/>
    </row>
    <row r="1580" spans="1:17" x14ac:dyDescent="0.2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6"/>
    </row>
    <row r="1581" spans="1:17" x14ac:dyDescent="0.2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6"/>
    </row>
    <row r="1582" spans="1:17" x14ac:dyDescent="0.2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K1582" s="39"/>
      <c r="L1582" s="39"/>
      <c r="M1582" s="39"/>
      <c r="N1582" s="39"/>
      <c r="O1582" s="39"/>
      <c r="P1582" s="39"/>
      <c r="Q1582" s="36"/>
    </row>
    <row r="1583" spans="1:17" x14ac:dyDescent="0.2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K1583" s="39"/>
      <c r="L1583" s="39"/>
      <c r="M1583" s="39"/>
      <c r="N1583" s="39"/>
      <c r="O1583" s="39"/>
      <c r="P1583" s="39"/>
      <c r="Q1583" s="36"/>
    </row>
    <row r="1584" spans="1:17" x14ac:dyDescent="0.2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K1584" s="39"/>
      <c r="L1584" s="39"/>
      <c r="M1584" s="39"/>
      <c r="N1584" s="39"/>
      <c r="O1584" s="39"/>
      <c r="P1584" s="39"/>
      <c r="Q1584" s="36"/>
    </row>
    <row r="1585" spans="1:17" x14ac:dyDescent="0.2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K1585" s="39"/>
      <c r="L1585" s="39"/>
      <c r="M1585" s="39"/>
      <c r="N1585" s="39"/>
      <c r="O1585" s="39"/>
      <c r="P1585" s="39"/>
      <c r="Q1585" s="36"/>
    </row>
    <row r="1586" spans="1:17" x14ac:dyDescent="0.2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K1586" s="39"/>
      <c r="L1586" s="39"/>
      <c r="M1586" s="39"/>
      <c r="N1586" s="39"/>
      <c r="O1586" s="39"/>
      <c r="P1586" s="39"/>
      <c r="Q1586" s="36"/>
    </row>
    <row r="1587" spans="1:17" x14ac:dyDescent="0.2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K1587" s="39"/>
      <c r="L1587" s="39"/>
      <c r="M1587" s="39"/>
      <c r="N1587" s="39"/>
      <c r="O1587" s="39"/>
      <c r="P1587" s="39"/>
      <c r="Q1587" s="36"/>
    </row>
    <row r="1588" spans="1:17" x14ac:dyDescent="0.2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K1588" s="39"/>
      <c r="L1588" s="39"/>
      <c r="M1588" s="39"/>
      <c r="N1588" s="39"/>
      <c r="O1588" s="39"/>
      <c r="P1588" s="39"/>
      <c r="Q1588" s="36"/>
    </row>
    <row r="1589" spans="1:17" x14ac:dyDescent="0.2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K1589" s="39"/>
      <c r="L1589" s="39"/>
      <c r="M1589" s="39"/>
      <c r="N1589" s="39"/>
      <c r="O1589" s="39"/>
      <c r="P1589" s="39"/>
      <c r="Q1589" s="36"/>
    </row>
    <row r="1590" spans="1:17" x14ac:dyDescent="0.2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K1590" s="39"/>
      <c r="L1590" s="39"/>
      <c r="M1590" s="39"/>
      <c r="N1590" s="39"/>
      <c r="O1590" s="39"/>
      <c r="P1590" s="39"/>
      <c r="Q1590" s="36"/>
    </row>
    <row r="1591" spans="1:17" x14ac:dyDescent="0.2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K1591" s="39"/>
      <c r="L1591" s="39"/>
      <c r="M1591" s="39"/>
      <c r="N1591" s="39"/>
      <c r="O1591" s="39"/>
      <c r="P1591" s="39"/>
      <c r="Q1591" s="36"/>
    </row>
    <row r="1592" spans="1:17" x14ac:dyDescent="0.2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K1592" s="39"/>
      <c r="L1592" s="39"/>
      <c r="M1592" s="39"/>
      <c r="N1592" s="39"/>
      <c r="O1592" s="39"/>
      <c r="P1592" s="39"/>
      <c r="Q1592" s="36"/>
    </row>
    <row r="1593" spans="1:17" x14ac:dyDescent="0.2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K1593" s="39"/>
      <c r="L1593" s="39"/>
      <c r="M1593" s="39"/>
      <c r="N1593" s="39"/>
      <c r="O1593" s="39"/>
      <c r="P1593" s="39"/>
      <c r="Q1593" s="36"/>
    </row>
    <row r="1594" spans="1:17" x14ac:dyDescent="0.2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K1594" s="39"/>
      <c r="L1594" s="39"/>
      <c r="M1594" s="39"/>
      <c r="N1594" s="39"/>
      <c r="O1594" s="39"/>
      <c r="P1594" s="39"/>
      <c r="Q1594" s="36"/>
    </row>
    <row r="1595" spans="1:17" x14ac:dyDescent="0.2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K1595" s="39"/>
      <c r="L1595" s="39"/>
      <c r="M1595" s="39"/>
      <c r="N1595" s="39"/>
      <c r="O1595" s="39"/>
      <c r="P1595" s="39"/>
      <c r="Q1595" s="36"/>
    </row>
    <row r="1596" spans="1:17" x14ac:dyDescent="0.2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K1596" s="39"/>
      <c r="L1596" s="39"/>
      <c r="M1596" s="39"/>
      <c r="N1596" s="39"/>
      <c r="O1596" s="39"/>
      <c r="P1596" s="39"/>
      <c r="Q1596" s="36"/>
    </row>
    <row r="1597" spans="1:17" x14ac:dyDescent="0.2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K1597" s="39"/>
      <c r="L1597" s="39"/>
      <c r="M1597" s="39"/>
      <c r="N1597" s="39"/>
      <c r="O1597" s="39"/>
      <c r="P1597" s="39"/>
      <c r="Q1597" s="36"/>
    </row>
    <row r="1598" spans="1:17" x14ac:dyDescent="0.2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K1598" s="39"/>
      <c r="L1598" s="39"/>
      <c r="M1598" s="39"/>
      <c r="N1598" s="39"/>
      <c r="O1598" s="39"/>
      <c r="P1598" s="39"/>
      <c r="Q1598" s="36"/>
    </row>
    <row r="1599" spans="1:17" x14ac:dyDescent="0.2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K1599" s="39"/>
      <c r="L1599" s="39"/>
      <c r="M1599" s="39"/>
      <c r="N1599" s="39"/>
      <c r="O1599" s="39"/>
      <c r="P1599" s="39"/>
      <c r="Q1599" s="36"/>
    </row>
    <row r="1600" spans="1:17" x14ac:dyDescent="0.2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K1600" s="39"/>
      <c r="L1600" s="39"/>
      <c r="M1600" s="39"/>
      <c r="N1600" s="39"/>
      <c r="O1600" s="39"/>
      <c r="P1600" s="39"/>
      <c r="Q1600" s="36"/>
    </row>
    <row r="1601" spans="1:17" x14ac:dyDescent="0.2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K1601" s="39"/>
      <c r="L1601" s="39"/>
      <c r="M1601" s="39"/>
      <c r="N1601" s="39"/>
      <c r="O1601" s="39"/>
      <c r="P1601" s="39"/>
      <c r="Q1601" s="36"/>
    </row>
    <row r="1602" spans="1:17" x14ac:dyDescent="0.2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K1602" s="39"/>
      <c r="L1602" s="39"/>
      <c r="M1602" s="39"/>
      <c r="N1602" s="39"/>
      <c r="O1602" s="39"/>
      <c r="P1602" s="39"/>
      <c r="Q1602" s="36"/>
    </row>
    <row r="1603" spans="1:17" x14ac:dyDescent="0.2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K1603" s="39"/>
      <c r="L1603" s="39"/>
      <c r="M1603" s="39"/>
      <c r="N1603" s="39"/>
      <c r="O1603" s="39"/>
      <c r="P1603" s="39"/>
      <c r="Q1603" s="36"/>
    </row>
    <row r="1604" spans="1:17" x14ac:dyDescent="0.2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K1604" s="39"/>
      <c r="L1604" s="39"/>
      <c r="M1604" s="39"/>
      <c r="N1604" s="39"/>
      <c r="O1604" s="39"/>
      <c r="P1604" s="39"/>
      <c r="Q1604" s="36"/>
    </row>
    <row r="1605" spans="1:17" x14ac:dyDescent="0.2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K1605" s="39"/>
      <c r="L1605" s="39"/>
      <c r="M1605" s="39"/>
      <c r="N1605" s="39"/>
      <c r="O1605" s="39"/>
      <c r="P1605" s="39"/>
      <c r="Q1605" s="36"/>
    </row>
    <row r="1606" spans="1:17" x14ac:dyDescent="0.2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K1606" s="39"/>
      <c r="L1606" s="39"/>
      <c r="M1606" s="39"/>
      <c r="N1606" s="39"/>
      <c r="O1606" s="39"/>
      <c r="P1606" s="39"/>
      <c r="Q1606" s="36"/>
    </row>
    <row r="1607" spans="1:17" x14ac:dyDescent="0.2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K1607" s="39"/>
      <c r="L1607" s="39"/>
      <c r="M1607" s="39"/>
      <c r="N1607" s="39"/>
      <c r="O1607" s="39"/>
      <c r="P1607" s="39"/>
      <c r="Q1607" s="36"/>
    </row>
    <row r="1608" spans="1:17" x14ac:dyDescent="0.2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K1608" s="39"/>
      <c r="L1608" s="39"/>
      <c r="M1608" s="39"/>
      <c r="N1608" s="39"/>
      <c r="O1608" s="39"/>
      <c r="P1608" s="39"/>
      <c r="Q1608" s="36"/>
    </row>
    <row r="1609" spans="1:17" x14ac:dyDescent="0.2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K1609" s="39"/>
      <c r="L1609" s="39"/>
      <c r="M1609" s="39"/>
      <c r="N1609" s="39"/>
      <c r="O1609" s="39"/>
      <c r="P1609" s="39"/>
      <c r="Q1609" s="36"/>
    </row>
    <row r="1610" spans="1:17" x14ac:dyDescent="0.2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K1610" s="39"/>
      <c r="L1610" s="39"/>
      <c r="M1610" s="39"/>
      <c r="N1610" s="39"/>
      <c r="O1610" s="39"/>
      <c r="P1610" s="39"/>
      <c r="Q1610" s="36"/>
    </row>
    <row r="1611" spans="1:17" x14ac:dyDescent="0.2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K1611" s="39"/>
      <c r="L1611" s="39"/>
      <c r="M1611" s="39"/>
      <c r="N1611" s="39"/>
      <c r="O1611" s="39"/>
      <c r="P1611" s="39"/>
      <c r="Q1611" s="36"/>
    </row>
    <row r="1612" spans="1:17" x14ac:dyDescent="0.2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K1612" s="39"/>
      <c r="L1612" s="39"/>
      <c r="M1612" s="39"/>
      <c r="N1612" s="39"/>
      <c r="O1612" s="39"/>
      <c r="P1612" s="39"/>
      <c r="Q1612" s="36"/>
    </row>
    <row r="1613" spans="1:17" x14ac:dyDescent="0.2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K1613" s="39"/>
      <c r="L1613" s="39"/>
      <c r="M1613" s="39"/>
      <c r="N1613" s="39"/>
      <c r="O1613" s="39"/>
      <c r="P1613" s="39"/>
      <c r="Q1613" s="36"/>
    </row>
    <row r="1614" spans="1:17" x14ac:dyDescent="0.2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K1614" s="39"/>
      <c r="L1614" s="39"/>
      <c r="M1614" s="39"/>
      <c r="N1614" s="39"/>
      <c r="O1614" s="39"/>
      <c r="P1614" s="39"/>
      <c r="Q1614" s="36"/>
    </row>
    <row r="1615" spans="1:17" x14ac:dyDescent="0.2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K1615" s="39"/>
      <c r="L1615" s="39"/>
      <c r="M1615" s="39"/>
      <c r="N1615" s="39"/>
      <c r="O1615" s="39"/>
      <c r="P1615" s="39"/>
      <c r="Q1615" s="36"/>
    </row>
    <row r="1616" spans="1:17" x14ac:dyDescent="0.2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K1616" s="39"/>
      <c r="L1616" s="39"/>
      <c r="M1616" s="39"/>
      <c r="N1616" s="39"/>
      <c r="O1616" s="39"/>
      <c r="P1616" s="39"/>
      <c r="Q1616" s="36"/>
    </row>
    <row r="1617" spans="1:17" x14ac:dyDescent="0.2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K1617" s="39"/>
      <c r="L1617" s="39"/>
      <c r="M1617" s="39"/>
      <c r="N1617" s="39"/>
      <c r="O1617" s="39"/>
      <c r="P1617" s="39"/>
      <c r="Q1617" s="36"/>
    </row>
    <row r="1618" spans="1:17" x14ac:dyDescent="0.2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K1618" s="39"/>
      <c r="L1618" s="39"/>
      <c r="M1618" s="39"/>
      <c r="N1618" s="39"/>
      <c r="O1618" s="39"/>
      <c r="P1618" s="39"/>
      <c r="Q1618" s="36"/>
    </row>
    <row r="1619" spans="1:17" x14ac:dyDescent="0.2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K1619" s="39"/>
      <c r="L1619" s="39"/>
      <c r="M1619" s="39"/>
      <c r="N1619" s="39"/>
      <c r="O1619" s="39"/>
      <c r="P1619" s="39"/>
      <c r="Q1619" s="36"/>
    </row>
    <row r="1620" spans="1:17" x14ac:dyDescent="0.2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K1620" s="39"/>
      <c r="L1620" s="39"/>
      <c r="M1620" s="39"/>
      <c r="N1620" s="39"/>
      <c r="O1620" s="39"/>
      <c r="P1620" s="39"/>
      <c r="Q1620" s="36"/>
    </row>
    <row r="1621" spans="1:17" x14ac:dyDescent="0.2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K1621" s="39"/>
      <c r="L1621" s="39"/>
      <c r="M1621" s="39"/>
      <c r="N1621" s="39"/>
      <c r="O1621" s="39"/>
      <c r="P1621" s="39"/>
      <c r="Q1621" s="36"/>
    </row>
    <row r="1622" spans="1:17" x14ac:dyDescent="0.2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K1622" s="39"/>
      <c r="L1622" s="39"/>
      <c r="M1622" s="39"/>
      <c r="N1622" s="39"/>
      <c r="O1622" s="39"/>
      <c r="P1622" s="39"/>
      <c r="Q1622" s="36"/>
    </row>
    <row r="1623" spans="1:17" x14ac:dyDescent="0.2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K1623" s="39"/>
      <c r="L1623" s="39"/>
      <c r="M1623" s="39"/>
      <c r="N1623" s="39"/>
      <c r="O1623" s="39"/>
      <c r="P1623" s="39"/>
      <c r="Q1623" s="36"/>
    </row>
    <row r="1624" spans="1:17" x14ac:dyDescent="0.2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K1624" s="39"/>
      <c r="L1624" s="39"/>
      <c r="M1624" s="39"/>
      <c r="N1624" s="39"/>
      <c r="O1624" s="39"/>
      <c r="P1624" s="39"/>
      <c r="Q1624" s="36"/>
    </row>
    <row r="1625" spans="1:17" x14ac:dyDescent="0.2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K1625" s="39"/>
      <c r="L1625" s="39"/>
      <c r="M1625" s="39"/>
      <c r="N1625" s="39"/>
      <c r="O1625" s="39"/>
      <c r="P1625" s="39"/>
      <c r="Q1625" s="36"/>
    </row>
    <row r="1626" spans="1:17" x14ac:dyDescent="0.2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K1626" s="39"/>
      <c r="L1626" s="39"/>
      <c r="M1626" s="39"/>
      <c r="N1626" s="39"/>
      <c r="O1626" s="39"/>
      <c r="P1626" s="39"/>
      <c r="Q1626" s="36"/>
    </row>
    <row r="1627" spans="1:17" x14ac:dyDescent="0.2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K1627" s="39"/>
      <c r="L1627" s="39"/>
      <c r="M1627" s="39"/>
      <c r="N1627" s="39"/>
      <c r="O1627" s="39"/>
      <c r="P1627" s="39"/>
      <c r="Q1627" s="36"/>
    </row>
    <row r="1628" spans="1:17" x14ac:dyDescent="0.2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K1628" s="39"/>
      <c r="L1628" s="39"/>
      <c r="M1628" s="39"/>
      <c r="N1628" s="39"/>
      <c r="O1628" s="39"/>
      <c r="P1628" s="39"/>
      <c r="Q1628" s="36"/>
    </row>
    <row r="1629" spans="1:17" x14ac:dyDescent="0.2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K1629" s="39"/>
      <c r="L1629" s="39"/>
      <c r="M1629" s="39"/>
      <c r="N1629" s="39"/>
      <c r="O1629" s="39"/>
      <c r="P1629" s="39"/>
      <c r="Q1629" s="36"/>
    </row>
    <row r="1630" spans="1:17" x14ac:dyDescent="0.2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K1630" s="39"/>
      <c r="L1630" s="39"/>
      <c r="M1630" s="39"/>
      <c r="N1630" s="39"/>
      <c r="O1630" s="39"/>
      <c r="P1630" s="39"/>
      <c r="Q1630" s="36"/>
    </row>
    <row r="1631" spans="1:17" x14ac:dyDescent="0.2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K1631" s="39"/>
      <c r="L1631" s="39"/>
      <c r="M1631" s="39"/>
      <c r="N1631" s="39"/>
      <c r="O1631" s="39"/>
      <c r="P1631" s="39"/>
      <c r="Q1631" s="36"/>
    </row>
    <row r="1632" spans="1:17" x14ac:dyDescent="0.2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K1632" s="39"/>
      <c r="L1632" s="39"/>
      <c r="M1632" s="39"/>
      <c r="N1632" s="39"/>
      <c r="O1632" s="39"/>
      <c r="P1632" s="39"/>
      <c r="Q1632" s="36"/>
    </row>
    <row r="1633" spans="1:17" x14ac:dyDescent="0.2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K1633" s="39"/>
      <c r="L1633" s="39"/>
      <c r="M1633" s="39"/>
      <c r="N1633" s="39"/>
      <c r="O1633" s="39"/>
      <c r="P1633" s="39"/>
      <c r="Q1633" s="36"/>
    </row>
    <row r="1634" spans="1:17" x14ac:dyDescent="0.2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K1634" s="39"/>
      <c r="L1634" s="39"/>
      <c r="M1634" s="39"/>
      <c r="N1634" s="39"/>
      <c r="O1634" s="39"/>
      <c r="P1634" s="39"/>
      <c r="Q1634" s="36"/>
    </row>
    <row r="1635" spans="1:17" x14ac:dyDescent="0.2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K1635" s="39"/>
      <c r="L1635" s="39"/>
      <c r="M1635" s="39"/>
      <c r="N1635" s="39"/>
      <c r="O1635" s="39"/>
      <c r="P1635" s="39"/>
      <c r="Q1635" s="36"/>
    </row>
    <row r="1636" spans="1:17" x14ac:dyDescent="0.2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K1636" s="39"/>
      <c r="L1636" s="39"/>
      <c r="M1636" s="39"/>
      <c r="N1636" s="39"/>
      <c r="O1636" s="39"/>
      <c r="P1636" s="39"/>
      <c r="Q1636" s="36"/>
    </row>
    <row r="1637" spans="1:17" x14ac:dyDescent="0.2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K1637" s="39"/>
      <c r="L1637" s="39"/>
      <c r="M1637" s="39"/>
      <c r="N1637" s="39"/>
      <c r="O1637" s="39"/>
      <c r="P1637" s="39"/>
      <c r="Q1637" s="36"/>
    </row>
    <row r="1638" spans="1:17" x14ac:dyDescent="0.2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K1638" s="39"/>
      <c r="L1638" s="39"/>
      <c r="M1638" s="39"/>
      <c r="N1638" s="39"/>
      <c r="O1638" s="39"/>
      <c r="P1638" s="39"/>
      <c r="Q1638" s="36"/>
    </row>
    <row r="1639" spans="1:17" x14ac:dyDescent="0.2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K1639" s="39"/>
      <c r="L1639" s="39"/>
      <c r="M1639" s="39"/>
      <c r="N1639" s="39"/>
      <c r="O1639" s="39"/>
      <c r="P1639" s="39"/>
      <c r="Q1639" s="36"/>
    </row>
    <row r="1640" spans="1:17" x14ac:dyDescent="0.2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K1640" s="39"/>
      <c r="L1640" s="39"/>
      <c r="M1640" s="39"/>
      <c r="N1640" s="39"/>
      <c r="O1640" s="39"/>
      <c r="P1640" s="39"/>
      <c r="Q1640" s="36"/>
    </row>
    <row r="1641" spans="1:17" x14ac:dyDescent="0.2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K1641" s="39"/>
      <c r="L1641" s="39"/>
      <c r="M1641" s="39"/>
      <c r="N1641" s="39"/>
      <c r="O1641" s="39"/>
      <c r="P1641" s="39"/>
      <c r="Q1641" s="36"/>
    </row>
    <row r="1642" spans="1:17" x14ac:dyDescent="0.2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K1642" s="39"/>
      <c r="L1642" s="39"/>
      <c r="M1642" s="39"/>
      <c r="N1642" s="39"/>
      <c r="O1642" s="39"/>
      <c r="P1642" s="39"/>
      <c r="Q1642" s="36"/>
    </row>
    <row r="1643" spans="1:17" x14ac:dyDescent="0.2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K1643" s="39"/>
      <c r="L1643" s="39"/>
      <c r="M1643" s="39"/>
      <c r="N1643" s="39"/>
      <c r="O1643" s="39"/>
      <c r="P1643" s="39"/>
      <c r="Q1643" s="36"/>
    </row>
    <row r="1644" spans="1:17" x14ac:dyDescent="0.2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K1644" s="39"/>
      <c r="L1644" s="39"/>
      <c r="M1644" s="39"/>
      <c r="N1644" s="39"/>
      <c r="O1644" s="39"/>
      <c r="P1644" s="39"/>
      <c r="Q1644" s="36"/>
    </row>
    <row r="1645" spans="1:17" x14ac:dyDescent="0.2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K1645" s="39"/>
      <c r="L1645" s="39"/>
      <c r="M1645" s="39"/>
      <c r="N1645" s="39"/>
      <c r="O1645" s="39"/>
      <c r="P1645" s="39"/>
      <c r="Q1645" s="36"/>
    </row>
    <row r="1646" spans="1:17" x14ac:dyDescent="0.2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K1646" s="39"/>
      <c r="L1646" s="39"/>
      <c r="M1646" s="39"/>
      <c r="N1646" s="39"/>
      <c r="O1646" s="39"/>
      <c r="P1646" s="39"/>
      <c r="Q1646" s="36"/>
    </row>
    <row r="1647" spans="1:17" x14ac:dyDescent="0.2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K1647" s="39"/>
      <c r="L1647" s="39"/>
      <c r="M1647" s="39"/>
      <c r="N1647" s="39"/>
      <c r="O1647" s="39"/>
      <c r="P1647" s="39"/>
      <c r="Q1647" s="36"/>
    </row>
    <row r="1648" spans="1:17" x14ac:dyDescent="0.2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K1648" s="39"/>
      <c r="L1648" s="39"/>
      <c r="M1648" s="39"/>
      <c r="N1648" s="39"/>
      <c r="O1648" s="39"/>
      <c r="P1648" s="39"/>
      <c r="Q1648" s="36"/>
    </row>
    <row r="1649" spans="1:17" x14ac:dyDescent="0.2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K1649" s="39"/>
      <c r="L1649" s="39"/>
      <c r="M1649" s="39"/>
      <c r="N1649" s="39"/>
      <c r="O1649" s="39"/>
      <c r="P1649" s="39"/>
      <c r="Q1649" s="36"/>
    </row>
    <row r="1650" spans="1:17" x14ac:dyDescent="0.2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K1650" s="39"/>
      <c r="L1650" s="39"/>
      <c r="M1650" s="39"/>
      <c r="N1650" s="39"/>
      <c r="O1650" s="39"/>
      <c r="P1650" s="39"/>
      <c r="Q1650" s="36"/>
    </row>
    <row r="1651" spans="1:17" x14ac:dyDescent="0.2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K1651" s="39"/>
      <c r="L1651" s="39"/>
      <c r="M1651" s="39"/>
      <c r="N1651" s="39"/>
      <c r="O1651" s="39"/>
      <c r="P1651" s="39"/>
      <c r="Q1651" s="36"/>
    </row>
    <row r="1652" spans="1:17" x14ac:dyDescent="0.2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K1652" s="39"/>
      <c r="L1652" s="39"/>
      <c r="M1652" s="39"/>
      <c r="N1652" s="39"/>
      <c r="O1652" s="39"/>
      <c r="P1652" s="39"/>
      <c r="Q1652" s="36"/>
    </row>
    <row r="1653" spans="1:17" x14ac:dyDescent="0.2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K1653" s="39"/>
      <c r="L1653" s="39"/>
      <c r="M1653" s="39"/>
      <c r="N1653" s="39"/>
      <c r="O1653" s="39"/>
      <c r="P1653" s="39"/>
      <c r="Q1653" s="36"/>
    </row>
    <row r="1654" spans="1:17" x14ac:dyDescent="0.2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K1654" s="39"/>
      <c r="L1654" s="39"/>
      <c r="M1654" s="39"/>
      <c r="N1654" s="39"/>
      <c r="O1654" s="39"/>
      <c r="P1654" s="39"/>
      <c r="Q1654" s="36"/>
    </row>
    <row r="1655" spans="1:17" x14ac:dyDescent="0.2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K1655" s="39"/>
      <c r="L1655" s="39"/>
      <c r="M1655" s="39"/>
      <c r="N1655" s="39"/>
      <c r="O1655" s="39"/>
      <c r="P1655" s="39"/>
      <c r="Q1655" s="36"/>
    </row>
    <row r="1656" spans="1:17" x14ac:dyDescent="0.2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K1656" s="39"/>
      <c r="L1656" s="39"/>
      <c r="M1656" s="39"/>
      <c r="N1656" s="39"/>
      <c r="O1656" s="39"/>
      <c r="P1656" s="39"/>
      <c r="Q1656" s="36"/>
    </row>
    <row r="1657" spans="1:17" x14ac:dyDescent="0.2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K1657" s="39"/>
      <c r="L1657" s="39"/>
      <c r="M1657" s="39"/>
      <c r="N1657" s="39"/>
      <c r="O1657" s="39"/>
      <c r="P1657" s="39"/>
      <c r="Q1657" s="36"/>
    </row>
    <row r="1658" spans="1:17" x14ac:dyDescent="0.2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K1658" s="39"/>
      <c r="L1658" s="39"/>
      <c r="M1658" s="39"/>
      <c r="N1658" s="39"/>
      <c r="O1658" s="39"/>
      <c r="P1658" s="39"/>
      <c r="Q1658" s="36"/>
    </row>
    <row r="1659" spans="1:17" x14ac:dyDescent="0.2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K1659" s="39"/>
      <c r="L1659" s="39"/>
      <c r="M1659" s="39"/>
      <c r="N1659" s="39"/>
      <c r="O1659" s="39"/>
      <c r="P1659" s="39"/>
      <c r="Q1659" s="36"/>
    </row>
    <row r="1660" spans="1:17" x14ac:dyDescent="0.2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K1660" s="39"/>
      <c r="L1660" s="39"/>
      <c r="M1660" s="39"/>
      <c r="N1660" s="39"/>
      <c r="O1660" s="39"/>
      <c r="P1660" s="39"/>
      <c r="Q1660" s="36"/>
    </row>
    <row r="1661" spans="1:17" x14ac:dyDescent="0.2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K1661" s="39"/>
      <c r="L1661" s="39"/>
      <c r="M1661" s="39"/>
      <c r="N1661" s="39"/>
      <c r="O1661" s="39"/>
      <c r="P1661" s="39"/>
      <c r="Q1661" s="36"/>
    </row>
    <row r="1662" spans="1:17" x14ac:dyDescent="0.2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K1662" s="39"/>
      <c r="L1662" s="39"/>
      <c r="M1662" s="39"/>
      <c r="N1662" s="39"/>
      <c r="O1662" s="39"/>
      <c r="P1662" s="39"/>
      <c r="Q1662" s="36"/>
    </row>
    <row r="1663" spans="1:17" x14ac:dyDescent="0.2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K1663" s="39"/>
      <c r="L1663" s="39"/>
      <c r="M1663" s="39"/>
      <c r="N1663" s="39"/>
      <c r="O1663" s="39"/>
      <c r="P1663" s="39"/>
      <c r="Q1663" s="36"/>
    </row>
    <row r="1664" spans="1:17" x14ac:dyDescent="0.2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K1664" s="39"/>
      <c r="L1664" s="39"/>
      <c r="M1664" s="39"/>
      <c r="N1664" s="39"/>
      <c r="O1664" s="39"/>
      <c r="P1664" s="39"/>
      <c r="Q1664" s="36"/>
    </row>
    <row r="1665" spans="1:17" x14ac:dyDescent="0.2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K1665" s="39"/>
      <c r="L1665" s="39"/>
      <c r="M1665" s="39"/>
      <c r="N1665" s="39"/>
      <c r="O1665" s="39"/>
      <c r="P1665" s="39"/>
      <c r="Q1665" s="36"/>
    </row>
    <row r="1666" spans="1:17" x14ac:dyDescent="0.2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K1666" s="39"/>
      <c r="L1666" s="39"/>
      <c r="M1666" s="39"/>
      <c r="N1666" s="39"/>
      <c r="O1666" s="39"/>
      <c r="P1666" s="39"/>
      <c r="Q1666" s="36"/>
    </row>
    <row r="1667" spans="1:17" x14ac:dyDescent="0.2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K1667" s="39"/>
      <c r="L1667" s="39"/>
      <c r="M1667" s="39"/>
      <c r="N1667" s="39"/>
      <c r="O1667" s="39"/>
      <c r="P1667" s="39"/>
      <c r="Q1667" s="36"/>
    </row>
    <row r="1668" spans="1:17" x14ac:dyDescent="0.2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K1668" s="39"/>
      <c r="L1668" s="39"/>
      <c r="M1668" s="39"/>
      <c r="N1668" s="39"/>
      <c r="O1668" s="39"/>
      <c r="P1668" s="39"/>
      <c r="Q1668" s="36"/>
    </row>
    <row r="1669" spans="1:17" x14ac:dyDescent="0.2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K1669" s="39"/>
      <c r="L1669" s="39"/>
      <c r="M1669" s="39"/>
      <c r="N1669" s="39"/>
      <c r="O1669" s="39"/>
      <c r="P1669" s="39"/>
      <c r="Q1669" s="36"/>
    </row>
    <row r="1670" spans="1:17" x14ac:dyDescent="0.2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K1670" s="39"/>
      <c r="L1670" s="39"/>
      <c r="M1670" s="39"/>
      <c r="N1670" s="39"/>
      <c r="O1670" s="39"/>
      <c r="P1670" s="39"/>
      <c r="Q1670" s="36"/>
    </row>
    <row r="1671" spans="1:17" x14ac:dyDescent="0.2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K1671" s="39"/>
      <c r="L1671" s="39"/>
      <c r="M1671" s="39"/>
      <c r="N1671" s="39"/>
      <c r="O1671" s="39"/>
      <c r="P1671" s="39"/>
      <c r="Q1671" s="36"/>
    </row>
    <row r="1672" spans="1:17" x14ac:dyDescent="0.2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K1672" s="39"/>
      <c r="L1672" s="39"/>
      <c r="M1672" s="39"/>
      <c r="N1672" s="39"/>
      <c r="O1672" s="39"/>
      <c r="P1672" s="39"/>
      <c r="Q1672" s="36"/>
    </row>
    <row r="1673" spans="1:17" x14ac:dyDescent="0.2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K1673" s="39"/>
      <c r="L1673" s="39"/>
      <c r="M1673" s="39"/>
      <c r="N1673" s="39"/>
      <c r="O1673" s="39"/>
      <c r="P1673" s="39"/>
      <c r="Q1673" s="36"/>
    </row>
    <row r="1674" spans="1:17" x14ac:dyDescent="0.2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K1674" s="39"/>
      <c r="L1674" s="39"/>
      <c r="M1674" s="39"/>
      <c r="N1674" s="39"/>
      <c r="O1674" s="39"/>
      <c r="P1674" s="39"/>
      <c r="Q1674" s="36"/>
    </row>
    <row r="1675" spans="1:17" x14ac:dyDescent="0.2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K1675" s="39"/>
      <c r="L1675" s="39"/>
      <c r="M1675" s="39"/>
      <c r="N1675" s="39"/>
      <c r="O1675" s="39"/>
      <c r="P1675" s="39"/>
      <c r="Q1675" s="36"/>
    </row>
    <row r="1676" spans="1:17" x14ac:dyDescent="0.2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K1676" s="39"/>
      <c r="L1676" s="39"/>
      <c r="M1676" s="39"/>
      <c r="N1676" s="39"/>
      <c r="O1676" s="39"/>
      <c r="P1676" s="39"/>
      <c r="Q1676" s="36"/>
    </row>
    <row r="1677" spans="1:17" x14ac:dyDescent="0.2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K1677" s="39"/>
      <c r="L1677" s="39"/>
      <c r="M1677" s="39"/>
      <c r="N1677" s="39"/>
      <c r="O1677" s="39"/>
      <c r="P1677" s="39"/>
      <c r="Q1677" s="36"/>
    </row>
    <row r="1678" spans="1:17" x14ac:dyDescent="0.2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K1678" s="39"/>
      <c r="L1678" s="39"/>
      <c r="M1678" s="39"/>
      <c r="N1678" s="39"/>
      <c r="O1678" s="39"/>
      <c r="P1678" s="39"/>
      <c r="Q1678" s="36"/>
    </row>
    <row r="1679" spans="1:17" x14ac:dyDescent="0.2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K1679" s="39"/>
      <c r="L1679" s="39"/>
      <c r="M1679" s="39"/>
      <c r="N1679" s="39"/>
      <c r="O1679" s="39"/>
      <c r="P1679" s="39"/>
      <c r="Q1679" s="36"/>
    </row>
    <row r="1680" spans="1:17" x14ac:dyDescent="0.2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K1680" s="39"/>
      <c r="L1680" s="39"/>
      <c r="M1680" s="39"/>
      <c r="N1680" s="39"/>
      <c r="O1680" s="39"/>
      <c r="P1680" s="39"/>
      <c r="Q1680" s="36"/>
    </row>
    <row r="1681" spans="1:17" x14ac:dyDescent="0.2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K1681" s="39"/>
      <c r="L1681" s="39"/>
      <c r="M1681" s="39"/>
      <c r="N1681" s="39"/>
      <c r="O1681" s="39"/>
      <c r="P1681" s="39"/>
      <c r="Q1681" s="36"/>
    </row>
    <row r="1682" spans="1:17" x14ac:dyDescent="0.2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K1682" s="39"/>
      <c r="L1682" s="39"/>
      <c r="M1682" s="39"/>
      <c r="N1682" s="39"/>
      <c r="O1682" s="39"/>
      <c r="P1682" s="39"/>
      <c r="Q1682" s="36"/>
    </row>
    <row r="1683" spans="1:17" x14ac:dyDescent="0.2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K1683" s="39"/>
      <c r="L1683" s="39"/>
      <c r="M1683" s="39"/>
      <c r="N1683" s="39"/>
      <c r="O1683" s="39"/>
      <c r="P1683" s="39"/>
      <c r="Q1683" s="36"/>
    </row>
    <row r="1684" spans="1:17" x14ac:dyDescent="0.2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K1684" s="39"/>
      <c r="L1684" s="39"/>
      <c r="M1684" s="39"/>
      <c r="N1684" s="39"/>
      <c r="O1684" s="39"/>
      <c r="P1684" s="39"/>
      <c r="Q1684" s="36"/>
    </row>
    <row r="1685" spans="1:17" x14ac:dyDescent="0.2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K1685" s="39"/>
      <c r="L1685" s="39"/>
      <c r="M1685" s="39"/>
      <c r="N1685" s="39"/>
      <c r="O1685" s="39"/>
      <c r="P1685" s="39"/>
      <c r="Q1685" s="36"/>
    </row>
    <row r="1686" spans="1:17" x14ac:dyDescent="0.2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K1686" s="39"/>
      <c r="L1686" s="39"/>
      <c r="M1686" s="39"/>
      <c r="N1686" s="39"/>
      <c r="O1686" s="39"/>
      <c r="P1686" s="39"/>
      <c r="Q1686" s="36"/>
    </row>
    <row r="1687" spans="1:17" x14ac:dyDescent="0.2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K1687" s="39"/>
      <c r="L1687" s="39"/>
      <c r="M1687" s="39"/>
      <c r="N1687" s="39"/>
      <c r="O1687" s="39"/>
      <c r="P1687" s="39"/>
      <c r="Q1687" s="36"/>
    </row>
    <row r="1688" spans="1:17" x14ac:dyDescent="0.2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K1688" s="39"/>
      <c r="L1688" s="39"/>
      <c r="M1688" s="39"/>
      <c r="N1688" s="39"/>
      <c r="O1688" s="39"/>
      <c r="P1688" s="39"/>
      <c r="Q1688" s="36"/>
    </row>
    <row r="1689" spans="1:17" x14ac:dyDescent="0.2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K1689" s="39"/>
      <c r="L1689" s="39"/>
      <c r="M1689" s="39"/>
      <c r="N1689" s="39"/>
      <c r="O1689" s="39"/>
      <c r="P1689" s="39"/>
      <c r="Q1689" s="36"/>
    </row>
    <row r="1690" spans="1:17" x14ac:dyDescent="0.2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K1690" s="39"/>
      <c r="L1690" s="39"/>
      <c r="M1690" s="39"/>
      <c r="N1690" s="39"/>
      <c r="O1690" s="39"/>
      <c r="P1690" s="39"/>
      <c r="Q1690" s="36"/>
    </row>
    <row r="1691" spans="1:17" x14ac:dyDescent="0.2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K1691" s="39"/>
      <c r="L1691" s="39"/>
      <c r="M1691" s="39"/>
      <c r="N1691" s="39"/>
      <c r="O1691" s="39"/>
      <c r="P1691" s="39"/>
      <c r="Q1691" s="36"/>
    </row>
    <row r="1692" spans="1:17" x14ac:dyDescent="0.2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K1692" s="39"/>
      <c r="L1692" s="39"/>
      <c r="M1692" s="39"/>
      <c r="N1692" s="39"/>
      <c r="O1692" s="39"/>
      <c r="P1692" s="39"/>
      <c r="Q1692" s="36"/>
    </row>
    <row r="1693" spans="1:17" x14ac:dyDescent="0.2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K1693" s="39"/>
      <c r="L1693" s="39"/>
      <c r="M1693" s="39"/>
      <c r="N1693" s="39"/>
      <c r="O1693" s="39"/>
      <c r="P1693" s="39"/>
      <c r="Q1693" s="36"/>
    </row>
    <row r="1694" spans="1:17" x14ac:dyDescent="0.2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K1694" s="39"/>
      <c r="L1694" s="39"/>
      <c r="M1694" s="39"/>
      <c r="N1694" s="39"/>
      <c r="O1694" s="39"/>
      <c r="P1694" s="39"/>
      <c r="Q1694" s="36"/>
    </row>
    <row r="1695" spans="1:17" x14ac:dyDescent="0.2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K1695" s="39"/>
      <c r="L1695" s="39"/>
      <c r="M1695" s="39"/>
      <c r="N1695" s="39"/>
      <c r="O1695" s="39"/>
      <c r="P1695" s="39"/>
      <c r="Q1695" s="36"/>
    </row>
    <row r="1696" spans="1:17" x14ac:dyDescent="0.2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K1696" s="39"/>
      <c r="L1696" s="39"/>
      <c r="M1696" s="39"/>
      <c r="N1696" s="39"/>
      <c r="O1696" s="39"/>
      <c r="P1696" s="39"/>
      <c r="Q1696" s="36"/>
    </row>
    <row r="1697" spans="1:17" x14ac:dyDescent="0.2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K1697" s="39"/>
      <c r="L1697" s="39"/>
      <c r="M1697" s="39"/>
      <c r="N1697" s="39"/>
      <c r="O1697" s="39"/>
      <c r="P1697" s="39"/>
      <c r="Q1697" s="36"/>
    </row>
    <row r="1698" spans="1:17" x14ac:dyDescent="0.2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K1698" s="39"/>
      <c r="L1698" s="39"/>
      <c r="M1698" s="39"/>
      <c r="N1698" s="39"/>
      <c r="O1698" s="39"/>
      <c r="P1698" s="39"/>
      <c r="Q1698" s="36"/>
    </row>
    <row r="1699" spans="1:17" x14ac:dyDescent="0.2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K1699" s="39"/>
      <c r="L1699" s="39"/>
      <c r="M1699" s="39"/>
      <c r="N1699" s="39"/>
      <c r="O1699" s="39"/>
      <c r="P1699" s="39"/>
      <c r="Q1699" s="36"/>
    </row>
    <row r="1700" spans="1:17" x14ac:dyDescent="0.2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K1700" s="39"/>
      <c r="L1700" s="39"/>
      <c r="M1700" s="39"/>
      <c r="N1700" s="39"/>
      <c r="O1700" s="39"/>
      <c r="P1700" s="39"/>
      <c r="Q1700" s="36"/>
    </row>
    <row r="1701" spans="1:17" x14ac:dyDescent="0.2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K1701" s="39"/>
      <c r="L1701" s="39"/>
      <c r="M1701" s="39"/>
      <c r="N1701" s="39"/>
      <c r="O1701" s="39"/>
      <c r="P1701" s="39"/>
      <c r="Q1701" s="36"/>
    </row>
    <row r="1702" spans="1:17" x14ac:dyDescent="0.2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K1702" s="39"/>
      <c r="L1702" s="39"/>
      <c r="M1702" s="39"/>
      <c r="N1702" s="39"/>
      <c r="O1702" s="39"/>
      <c r="P1702" s="39"/>
      <c r="Q1702" s="36"/>
    </row>
    <row r="1703" spans="1:17" x14ac:dyDescent="0.2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K1703" s="39"/>
      <c r="L1703" s="39"/>
      <c r="M1703" s="39"/>
      <c r="N1703" s="39"/>
      <c r="O1703" s="39"/>
      <c r="P1703" s="39"/>
      <c r="Q1703" s="36"/>
    </row>
    <row r="1704" spans="1:17" x14ac:dyDescent="0.2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K1704" s="39"/>
      <c r="L1704" s="39"/>
      <c r="M1704" s="39"/>
      <c r="N1704" s="39"/>
      <c r="O1704" s="39"/>
      <c r="P1704" s="39"/>
      <c r="Q1704" s="36"/>
    </row>
    <row r="1705" spans="1:17" x14ac:dyDescent="0.2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K1705" s="39"/>
      <c r="L1705" s="39"/>
      <c r="M1705" s="39"/>
      <c r="N1705" s="39"/>
      <c r="O1705" s="39"/>
      <c r="P1705" s="39"/>
      <c r="Q1705" s="36"/>
    </row>
    <row r="1706" spans="1:17" x14ac:dyDescent="0.2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K1706" s="39"/>
      <c r="L1706" s="39"/>
      <c r="M1706" s="39"/>
      <c r="N1706" s="39"/>
      <c r="O1706" s="39"/>
      <c r="P1706" s="39"/>
      <c r="Q1706" s="36"/>
    </row>
    <row r="1707" spans="1:17" x14ac:dyDescent="0.2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K1707" s="39"/>
      <c r="L1707" s="39"/>
      <c r="M1707" s="39"/>
      <c r="N1707" s="39"/>
      <c r="O1707" s="39"/>
      <c r="P1707" s="39"/>
      <c r="Q1707" s="36"/>
    </row>
    <row r="1708" spans="1:17" x14ac:dyDescent="0.2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K1708" s="39"/>
      <c r="L1708" s="39"/>
      <c r="M1708" s="39"/>
      <c r="N1708" s="39"/>
      <c r="O1708" s="39"/>
      <c r="P1708" s="39"/>
      <c r="Q1708" s="36"/>
    </row>
    <row r="1709" spans="1:17" x14ac:dyDescent="0.2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K1709" s="39"/>
      <c r="L1709" s="39"/>
      <c r="M1709" s="39"/>
      <c r="N1709" s="39"/>
      <c r="O1709" s="39"/>
      <c r="P1709" s="39"/>
      <c r="Q1709" s="36"/>
    </row>
    <row r="1710" spans="1:17" x14ac:dyDescent="0.2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K1710" s="39"/>
      <c r="L1710" s="39"/>
      <c r="M1710" s="39"/>
      <c r="N1710" s="39"/>
      <c r="O1710" s="39"/>
      <c r="P1710" s="39"/>
      <c r="Q1710" s="36"/>
    </row>
    <row r="1711" spans="1:17" x14ac:dyDescent="0.2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K1711" s="39"/>
      <c r="L1711" s="39"/>
      <c r="M1711" s="39"/>
      <c r="N1711" s="39"/>
      <c r="O1711" s="39"/>
      <c r="P1711" s="39"/>
      <c r="Q1711" s="36"/>
    </row>
    <row r="1712" spans="1:17" x14ac:dyDescent="0.2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K1712" s="39"/>
      <c r="L1712" s="39"/>
      <c r="M1712" s="39"/>
      <c r="N1712" s="39"/>
      <c r="O1712" s="39"/>
      <c r="P1712" s="39"/>
      <c r="Q1712" s="36"/>
    </row>
    <row r="1713" spans="1:17" x14ac:dyDescent="0.2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K1713" s="39"/>
      <c r="L1713" s="39"/>
      <c r="M1713" s="39"/>
      <c r="N1713" s="39"/>
      <c r="O1713" s="39"/>
      <c r="P1713" s="39"/>
      <c r="Q1713" s="36"/>
    </row>
    <row r="1714" spans="1:17" x14ac:dyDescent="0.2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K1714" s="39"/>
      <c r="L1714" s="39"/>
      <c r="M1714" s="39"/>
      <c r="N1714" s="39"/>
      <c r="O1714" s="39"/>
      <c r="P1714" s="39"/>
      <c r="Q1714" s="36"/>
    </row>
    <row r="1715" spans="1:17" x14ac:dyDescent="0.2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K1715" s="39"/>
      <c r="L1715" s="39"/>
      <c r="M1715" s="39"/>
      <c r="N1715" s="39"/>
      <c r="O1715" s="39"/>
      <c r="P1715" s="39"/>
      <c r="Q1715" s="36"/>
    </row>
    <row r="1716" spans="1:17" x14ac:dyDescent="0.2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K1716" s="39"/>
      <c r="L1716" s="39"/>
      <c r="M1716" s="39"/>
      <c r="N1716" s="39"/>
      <c r="O1716" s="39"/>
      <c r="P1716" s="39"/>
      <c r="Q1716" s="36"/>
    </row>
    <row r="1717" spans="1:17" x14ac:dyDescent="0.2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K1717" s="39"/>
      <c r="L1717" s="39"/>
      <c r="M1717" s="39"/>
      <c r="N1717" s="39"/>
      <c r="O1717" s="39"/>
      <c r="P1717" s="39"/>
      <c r="Q1717" s="36"/>
    </row>
    <row r="1718" spans="1:17" x14ac:dyDescent="0.2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K1718" s="39"/>
      <c r="L1718" s="39"/>
      <c r="M1718" s="39"/>
      <c r="N1718" s="39"/>
      <c r="O1718" s="39"/>
      <c r="P1718" s="39"/>
      <c r="Q1718" s="36"/>
    </row>
    <row r="1719" spans="1:17" x14ac:dyDescent="0.2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K1719" s="39"/>
      <c r="L1719" s="39"/>
      <c r="M1719" s="39"/>
      <c r="N1719" s="39"/>
      <c r="O1719" s="39"/>
      <c r="P1719" s="39"/>
      <c r="Q1719" s="36"/>
    </row>
    <row r="1720" spans="1:17" x14ac:dyDescent="0.2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K1720" s="39"/>
      <c r="L1720" s="39"/>
      <c r="M1720" s="39"/>
      <c r="N1720" s="39"/>
      <c r="O1720" s="39"/>
      <c r="P1720" s="39"/>
      <c r="Q1720" s="36"/>
    </row>
    <row r="1721" spans="1:17" x14ac:dyDescent="0.2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K1721" s="39"/>
      <c r="L1721" s="39"/>
      <c r="M1721" s="39"/>
      <c r="N1721" s="39"/>
      <c r="O1721" s="39"/>
      <c r="P1721" s="39"/>
      <c r="Q1721" s="36"/>
    </row>
    <row r="1722" spans="1:17" x14ac:dyDescent="0.2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K1722" s="39"/>
      <c r="L1722" s="39"/>
      <c r="M1722" s="39"/>
      <c r="N1722" s="39"/>
      <c r="O1722" s="39"/>
      <c r="P1722" s="39"/>
      <c r="Q1722" s="36"/>
    </row>
    <row r="1723" spans="1:17" x14ac:dyDescent="0.2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K1723" s="39"/>
      <c r="L1723" s="39"/>
      <c r="M1723" s="39"/>
      <c r="N1723" s="39"/>
      <c r="O1723" s="39"/>
      <c r="P1723" s="39"/>
      <c r="Q1723" s="36"/>
    </row>
    <row r="1724" spans="1:17" x14ac:dyDescent="0.2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K1724" s="39"/>
      <c r="L1724" s="39"/>
      <c r="M1724" s="39"/>
      <c r="N1724" s="39"/>
      <c r="O1724" s="39"/>
      <c r="P1724" s="39"/>
      <c r="Q1724" s="36"/>
    </row>
    <row r="1725" spans="1:17" x14ac:dyDescent="0.2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K1725" s="39"/>
      <c r="L1725" s="39"/>
      <c r="M1725" s="39"/>
      <c r="N1725" s="39"/>
      <c r="O1725" s="39"/>
      <c r="P1725" s="39"/>
      <c r="Q1725" s="36"/>
    </row>
    <row r="1726" spans="1:17" x14ac:dyDescent="0.2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K1726" s="39"/>
      <c r="L1726" s="39"/>
      <c r="M1726" s="39"/>
      <c r="N1726" s="39"/>
      <c r="O1726" s="39"/>
      <c r="P1726" s="39"/>
      <c r="Q1726" s="36"/>
    </row>
    <row r="1727" spans="1:17" x14ac:dyDescent="0.2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K1727" s="39"/>
      <c r="L1727" s="39"/>
      <c r="M1727" s="39"/>
      <c r="N1727" s="39"/>
      <c r="O1727" s="39"/>
      <c r="P1727" s="39"/>
      <c r="Q1727" s="36"/>
    </row>
    <row r="1728" spans="1:17" x14ac:dyDescent="0.2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K1728" s="39"/>
      <c r="L1728" s="39"/>
      <c r="M1728" s="39"/>
      <c r="N1728" s="39"/>
      <c r="O1728" s="39"/>
      <c r="P1728" s="39"/>
      <c r="Q1728" s="36"/>
    </row>
    <row r="1729" spans="1:17" x14ac:dyDescent="0.2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K1729" s="39"/>
      <c r="L1729" s="39"/>
      <c r="M1729" s="39"/>
      <c r="N1729" s="39"/>
      <c r="O1729" s="39"/>
      <c r="P1729" s="39"/>
      <c r="Q1729" s="36"/>
    </row>
    <row r="1730" spans="1:17" x14ac:dyDescent="0.2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K1730" s="39"/>
      <c r="L1730" s="39"/>
      <c r="M1730" s="39"/>
      <c r="N1730" s="39"/>
      <c r="O1730" s="39"/>
      <c r="P1730" s="39"/>
      <c r="Q1730" s="36"/>
    </row>
    <row r="1731" spans="1:17" x14ac:dyDescent="0.2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K1731" s="39"/>
      <c r="L1731" s="39"/>
      <c r="M1731" s="39"/>
      <c r="N1731" s="39"/>
      <c r="O1731" s="39"/>
      <c r="P1731" s="39"/>
      <c r="Q1731" s="36"/>
    </row>
    <row r="1732" spans="1:17" x14ac:dyDescent="0.2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K1732" s="39"/>
      <c r="L1732" s="39"/>
      <c r="M1732" s="39"/>
      <c r="N1732" s="39"/>
      <c r="O1732" s="39"/>
      <c r="P1732" s="39"/>
      <c r="Q1732" s="36"/>
    </row>
    <row r="1733" spans="1:17" x14ac:dyDescent="0.2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K1733" s="39"/>
      <c r="L1733" s="39"/>
      <c r="M1733" s="39"/>
      <c r="N1733" s="39"/>
      <c r="O1733" s="39"/>
      <c r="P1733" s="39"/>
      <c r="Q1733" s="36"/>
    </row>
    <row r="1734" spans="1:17" x14ac:dyDescent="0.2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K1734" s="39"/>
      <c r="L1734" s="39"/>
      <c r="M1734" s="39"/>
      <c r="N1734" s="39"/>
      <c r="O1734" s="39"/>
      <c r="P1734" s="39"/>
      <c r="Q1734" s="36"/>
    </row>
    <row r="1735" spans="1:17" x14ac:dyDescent="0.2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K1735" s="39"/>
      <c r="L1735" s="39"/>
      <c r="M1735" s="39"/>
      <c r="N1735" s="39"/>
      <c r="O1735" s="39"/>
      <c r="P1735" s="39"/>
      <c r="Q1735" s="36"/>
    </row>
    <row r="1736" spans="1:17" x14ac:dyDescent="0.2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K1736" s="39"/>
      <c r="L1736" s="39"/>
      <c r="M1736" s="39"/>
      <c r="N1736" s="39"/>
      <c r="O1736" s="39"/>
      <c r="P1736" s="39"/>
      <c r="Q1736" s="36"/>
    </row>
    <row r="1737" spans="1:17" x14ac:dyDescent="0.2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K1737" s="39"/>
      <c r="L1737" s="39"/>
      <c r="M1737" s="39"/>
      <c r="N1737" s="39"/>
      <c r="O1737" s="39"/>
      <c r="P1737" s="39"/>
      <c r="Q1737" s="36"/>
    </row>
    <row r="1738" spans="1:17" x14ac:dyDescent="0.2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K1738" s="39"/>
      <c r="L1738" s="39"/>
      <c r="M1738" s="39"/>
      <c r="N1738" s="39"/>
      <c r="O1738" s="39"/>
      <c r="P1738" s="39"/>
      <c r="Q1738" s="36"/>
    </row>
    <row r="1739" spans="1:17" x14ac:dyDescent="0.2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K1739" s="39"/>
      <c r="L1739" s="39"/>
      <c r="M1739" s="39"/>
      <c r="N1739" s="39"/>
      <c r="O1739" s="39"/>
      <c r="P1739" s="39"/>
      <c r="Q1739" s="36"/>
    </row>
    <row r="1740" spans="1:17" x14ac:dyDescent="0.2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K1740" s="39"/>
      <c r="L1740" s="39"/>
      <c r="M1740" s="39"/>
      <c r="N1740" s="39"/>
      <c r="O1740" s="39"/>
      <c r="P1740" s="39"/>
      <c r="Q1740" s="36"/>
    </row>
    <row r="1741" spans="1:17" x14ac:dyDescent="0.2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K1741" s="39"/>
      <c r="L1741" s="39"/>
      <c r="M1741" s="39"/>
      <c r="N1741" s="39"/>
      <c r="O1741" s="39"/>
      <c r="P1741" s="39"/>
      <c r="Q1741" s="36"/>
    </row>
    <row r="1742" spans="1:17" x14ac:dyDescent="0.2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K1742" s="39"/>
      <c r="L1742" s="39"/>
      <c r="M1742" s="39"/>
      <c r="N1742" s="39"/>
      <c r="O1742" s="39"/>
      <c r="P1742" s="39"/>
      <c r="Q1742" s="36"/>
    </row>
    <row r="1743" spans="1:17" x14ac:dyDescent="0.2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K1743" s="39"/>
      <c r="L1743" s="39"/>
      <c r="M1743" s="39"/>
      <c r="N1743" s="39"/>
      <c r="O1743" s="39"/>
      <c r="P1743" s="39"/>
      <c r="Q1743" s="36"/>
    </row>
    <row r="1744" spans="1:17" x14ac:dyDescent="0.2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K1744" s="39"/>
      <c r="L1744" s="39"/>
      <c r="M1744" s="39"/>
      <c r="N1744" s="39"/>
      <c r="O1744" s="39"/>
      <c r="P1744" s="39"/>
      <c r="Q1744" s="36"/>
    </row>
    <row r="1745" spans="1:17" x14ac:dyDescent="0.2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K1745" s="39"/>
      <c r="L1745" s="39"/>
      <c r="M1745" s="39"/>
      <c r="N1745" s="39"/>
      <c r="O1745" s="39"/>
      <c r="P1745" s="39"/>
      <c r="Q1745" s="36"/>
    </row>
    <row r="1746" spans="1:17" x14ac:dyDescent="0.2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K1746" s="39"/>
      <c r="L1746" s="39"/>
      <c r="M1746" s="39"/>
      <c r="N1746" s="39"/>
      <c r="O1746" s="39"/>
      <c r="P1746" s="39"/>
      <c r="Q1746" s="36"/>
    </row>
    <row r="1747" spans="1:17" x14ac:dyDescent="0.2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K1747" s="39"/>
      <c r="L1747" s="39"/>
      <c r="M1747" s="39"/>
      <c r="N1747" s="39"/>
      <c r="O1747" s="39"/>
      <c r="P1747" s="39"/>
      <c r="Q1747" s="36"/>
    </row>
    <row r="1748" spans="1:17" x14ac:dyDescent="0.2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K1748" s="39"/>
      <c r="L1748" s="39"/>
      <c r="M1748" s="39"/>
      <c r="N1748" s="39"/>
      <c r="O1748" s="39"/>
      <c r="P1748" s="39"/>
      <c r="Q1748" s="36"/>
    </row>
    <row r="1749" spans="1:17" x14ac:dyDescent="0.2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K1749" s="39"/>
      <c r="L1749" s="39"/>
      <c r="M1749" s="39"/>
      <c r="N1749" s="39"/>
      <c r="O1749" s="39"/>
      <c r="P1749" s="39"/>
      <c r="Q1749" s="36"/>
    </row>
    <row r="1750" spans="1:17" x14ac:dyDescent="0.2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K1750" s="39"/>
      <c r="L1750" s="39"/>
      <c r="M1750" s="39"/>
      <c r="N1750" s="39"/>
      <c r="O1750" s="39"/>
      <c r="P1750" s="39"/>
      <c r="Q1750" s="36"/>
    </row>
    <row r="1751" spans="1:17" x14ac:dyDescent="0.2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K1751" s="39"/>
      <c r="L1751" s="39"/>
      <c r="M1751" s="39"/>
      <c r="N1751" s="39"/>
      <c r="O1751" s="39"/>
      <c r="P1751" s="39"/>
      <c r="Q1751" s="36"/>
    </row>
    <row r="1752" spans="1:17" x14ac:dyDescent="0.2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K1752" s="39"/>
      <c r="L1752" s="39"/>
      <c r="M1752" s="39"/>
      <c r="N1752" s="39"/>
      <c r="O1752" s="39"/>
      <c r="P1752" s="39"/>
      <c r="Q1752" s="36"/>
    </row>
    <row r="1753" spans="1:17" x14ac:dyDescent="0.2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K1753" s="39"/>
      <c r="L1753" s="39"/>
      <c r="M1753" s="39"/>
      <c r="N1753" s="39"/>
      <c r="O1753" s="39"/>
      <c r="P1753" s="39"/>
      <c r="Q1753" s="36"/>
    </row>
    <row r="1754" spans="1:17" x14ac:dyDescent="0.2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K1754" s="39"/>
      <c r="L1754" s="39"/>
      <c r="M1754" s="39"/>
      <c r="N1754" s="39"/>
      <c r="O1754" s="39"/>
      <c r="P1754" s="39"/>
      <c r="Q1754" s="36"/>
    </row>
    <row r="1755" spans="1:17" x14ac:dyDescent="0.2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K1755" s="39"/>
      <c r="L1755" s="39"/>
      <c r="M1755" s="39"/>
      <c r="N1755" s="39"/>
      <c r="O1755" s="39"/>
      <c r="P1755" s="39"/>
      <c r="Q1755" s="36"/>
    </row>
    <row r="1756" spans="1:17" x14ac:dyDescent="0.2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K1756" s="39"/>
      <c r="L1756" s="39"/>
      <c r="M1756" s="39"/>
      <c r="N1756" s="39"/>
      <c r="O1756" s="39"/>
      <c r="P1756" s="39"/>
      <c r="Q1756" s="36"/>
    </row>
    <row r="1757" spans="1:17" x14ac:dyDescent="0.2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K1757" s="39"/>
      <c r="L1757" s="39"/>
      <c r="M1757" s="39"/>
      <c r="N1757" s="39"/>
      <c r="O1757" s="39"/>
      <c r="P1757" s="39"/>
      <c r="Q1757" s="36"/>
    </row>
    <row r="1758" spans="1:17" x14ac:dyDescent="0.2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K1758" s="39"/>
      <c r="L1758" s="39"/>
      <c r="M1758" s="39"/>
      <c r="N1758" s="39"/>
      <c r="O1758" s="39"/>
      <c r="P1758" s="39"/>
      <c r="Q1758" s="36"/>
    </row>
    <row r="1759" spans="1:17" x14ac:dyDescent="0.2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K1759" s="39"/>
      <c r="L1759" s="39"/>
      <c r="M1759" s="39"/>
      <c r="N1759" s="39"/>
      <c r="O1759" s="39"/>
      <c r="P1759" s="39"/>
      <c r="Q1759" s="36"/>
    </row>
    <row r="1760" spans="1:17" x14ac:dyDescent="0.2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K1760" s="39"/>
      <c r="L1760" s="39"/>
      <c r="M1760" s="39"/>
      <c r="N1760" s="39"/>
      <c r="O1760" s="39"/>
      <c r="P1760" s="39"/>
      <c r="Q1760" s="36"/>
    </row>
    <row r="1761" spans="1:17" x14ac:dyDescent="0.2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K1761" s="39"/>
      <c r="L1761" s="39"/>
      <c r="M1761" s="39"/>
      <c r="N1761" s="39"/>
      <c r="O1761" s="39"/>
      <c r="P1761" s="39"/>
      <c r="Q1761" s="36"/>
    </row>
    <row r="1762" spans="1:17" x14ac:dyDescent="0.2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K1762" s="39"/>
      <c r="L1762" s="39"/>
      <c r="M1762" s="39"/>
      <c r="N1762" s="39"/>
      <c r="O1762" s="39"/>
      <c r="P1762" s="39"/>
      <c r="Q1762" s="36"/>
    </row>
    <row r="1763" spans="1:17" x14ac:dyDescent="0.2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K1763" s="39"/>
      <c r="L1763" s="39"/>
      <c r="M1763" s="39"/>
      <c r="N1763" s="39"/>
      <c r="O1763" s="39"/>
      <c r="P1763" s="39"/>
      <c r="Q1763" s="36"/>
    </row>
    <row r="1764" spans="1:17" x14ac:dyDescent="0.2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K1764" s="39"/>
      <c r="L1764" s="39"/>
      <c r="M1764" s="39"/>
      <c r="N1764" s="39"/>
      <c r="O1764" s="39"/>
      <c r="P1764" s="39"/>
      <c r="Q1764" s="36"/>
    </row>
    <row r="1765" spans="1:17" x14ac:dyDescent="0.2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K1765" s="39"/>
      <c r="L1765" s="39"/>
      <c r="M1765" s="39"/>
      <c r="N1765" s="39"/>
      <c r="O1765" s="39"/>
      <c r="P1765" s="39"/>
      <c r="Q1765" s="36"/>
    </row>
    <row r="1766" spans="1:17" x14ac:dyDescent="0.2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K1766" s="39"/>
      <c r="L1766" s="39"/>
      <c r="M1766" s="39"/>
      <c r="N1766" s="39"/>
      <c r="O1766" s="39"/>
      <c r="P1766" s="39"/>
      <c r="Q1766" s="36"/>
    </row>
    <row r="1767" spans="1:17" x14ac:dyDescent="0.2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K1767" s="39"/>
      <c r="L1767" s="39"/>
      <c r="M1767" s="39"/>
      <c r="N1767" s="39"/>
      <c r="O1767" s="39"/>
      <c r="P1767" s="39"/>
      <c r="Q1767" s="36"/>
    </row>
    <row r="1768" spans="1:17" x14ac:dyDescent="0.2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K1768" s="39"/>
      <c r="L1768" s="39"/>
      <c r="M1768" s="39"/>
      <c r="N1768" s="39"/>
      <c r="O1768" s="39"/>
      <c r="P1768" s="39"/>
      <c r="Q1768" s="36"/>
    </row>
    <row r="1769" spans="1:17" x14ac:dyDescent="0.2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K1769" s="39"/>
      <c r="L1769" s="39"/>
      <c r="M1769" s="39"/>
      <c r="N1769" s="39"/>
      <c r="O1769" s="39"/>
      <c r="P1769" s="39"/>
      <c r="Q1769" s="36"/>
    </row>
    <row r="1770" spans="1:17" x14ac:dyDescent="0.2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K1770" s="39"/>
      <c r="L1770" s="39"/>
      <c r="M1770" s="39"/>
      <c r="N1770" s="39"/>
      <c r="O1770" s="39"/>
      <c r="P1770" s="39"/>
      <c r="Q1770" s="36"/>
    </row>
    <row r="1771" spans="1:17" x14ac:dyDescent="0.2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K1771" s="39"/>
      <c r="L1771" s="39"/>
      <c r="M1771" s="39"/>
      <c r="N1771" s="39"/>
      <c r="O1771" s="39"/>
      <c r="P1771" s="39"/>
      <c r="Q1771" s="36"/>
    </row>
    <row r="1772" spans="1:17" x14ac:dyDescent="0.2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K1772" s="39"/>
      <c r="L1772" s="39"/>
      <c r="M1772" s="39"/>
      <c r="N1772" s="39"/>
      <c r="O1772" s="39"/>
      <c r="P1772" s="39"/>
      <c r="Q1772" s="36"/>
    </row>
    <row r="1773" spans="1:17" x14ac:dyDescent="0.2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K1773" s="39"/>
      <c r="L1773" s="39"/>
      <c r="M1773" s="39"/>
      <c r="N1773" s="39"/>
      <c r="O1773" s="39"/>
      <c r="P1773" s="39"/>
      <c r="Q1773" s="36"/>
    </row>
    <row r="1774" spans="1:17" x14ac:dyDescent="0.2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K1774" s="39"/>
      <c r="L1774" s="39"/>
      <c r="M1774" s="39"/>
      <c r="N1774" s="39"/>
      <c r="O1774" s="39"/>
      <c r="P1774" s="39"/>
      <c r="Q1774" s="36"/>
    </row>
    <row r="1775" spans="1:17" x14ac:dyDescent="0.2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K1775" s="39"/>
      <c r="L1775" s="39"/>
      <c r="M1775" s="39"/>
      <c r="N1775" s="39"/>
      <c r="O1775" s="39"/>
      <c r="P1775" s="39"/>
      <c r="Q1775" s="36"/>
    </row>
    <row r="1776" spans="1:17" x14ac:dyDescent="0.2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K1776" s="39"/>
      <c r="L1776" s="39"/>
      <c r="M1776" s="39"/>
      <c r="N1776" s="39"/>
      <c r="O1776" s="39"/>
      <c r="P1776" s="39"/>
      <c r="Q1776" s="36"/>
    </row>
    <row r="1777" spans="1:17" x14ac:dyDescent="0.2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K1777" s="39"/>
      <c r="L1777" s="39"/>
      <c r="M1777" s="39"/>
      <c r="N1777" s="39"/>
      <c r="O1777" s="39"/>
      <c r="P1777" s="39"/>
      <c r="Q1777" s="36"/>
    </row>
    <row r="1778" spans="1:17" x14ac:dyDescent="0.2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K1778" s="39"/>
      <c r="L1778" s="39"/>
      <c r="M1778" s="39"/>
      <c r="N1778" s="39"/>
      <c r="O1778" s="39"/>
      <c r="P1778" s="39"/>
      <c r="Q1778" s="36"/>
    </row>
    <row r="1779" spans="1:17" x14ac:dyDescent="0.2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K1779" s="39"/>
      <c r="L1779" s="39"/>
      <c r="M1779" s="39"/>
      <c r="N1779" s="39"/>
      <c r="O1779" s="39"/>
      <c r="P1779" s="39"/>
      <c r="Q1779" s="36"/>
    </row>
    <row r="1780" spans="1:17" x14ac:dyDescent="0.2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K1780" s="39"/>
      <c r="L1780" s="39"/>
      <c r="M1780" s="39"/>
      <c r="N1780" s="39"/>
      <c r="O1780" s="39"/>
      <c r="P1780" s="39"/>
      <c r="Q1780" s="36"/>
    </row>
    <row r="1781" spans="1:17" x14ac:dyDescent="0.2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K1781" s="39"/>
      <c r="L1781" s="39"/>
      <c r="M1781" s="39"/>
      <c r="N1781" s="39"/>
      <c r="O1781" s="39"/>
      <c r="P1781" s="39"/>
      <c r="Q1781" s="36"/>
    </row>
    <row r="1782" spans="1:17" x14ac:dyDescent="0.2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K1782" s="39"/>
      <c r="L1782" s="39"/>
      <c r="M1782" s="39"/>
      <c r="N1782" s="39"/>
      <c r="O1782" s="39"/>
      <c r="P1782" s="39"/>
      <c r="Q1782" s="36"/>
    </row>
    <row r="1783" spans="1:17" x14ac:dyDescent="0.2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K1783" s="39"/>
      <c r="L1783" s="39"/>
      <c r="M1783" s="39"/>
      <c r="N1783" s="39"/>
      <c r="O1783" s="39"/>
      <c r="P1783" s="39"/>
      <c r="Q1783" s="36"/>
    </row>
    <row r="1784" spans="1:17" x14ac:dyDescent="0.2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K1784" s="39"/>
      <c r="L1784" s="39"/>
      <c r="M1784" s="39"/>
      <c r="N1784" s="39"/>
      <c r="O1784" s="39"/>
      <c r="P1784" s="39"/>
      <c r="Q1784" s="36"/>
    </row>
    <row r="1785" spans="1:17" x14ac:dyDescent="0.2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K1785" s="39"/>
      <c r="L1785" s="39"/>
      <c r="M1785" s="39"/>
      <c r="N1785" s="39"/>
      <c r="O1785" s="39"/>
      <c r="P1785" s="39"/>
      <c r="Q1785" s="36"/>
    </row>
    <row r="1786" spans="1:17" x14ac:dyDescent="0.2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K1786" s="39"/>
      <c r="L1786" s="39"/>
      <c r="M1786" s="39"/>
      <c r="N1786" s="39"/>
      <c r="O1786" s="39"/>
      <c r="P1786" s="39"/>
      <c r="Q1786" s="36"/>
    </row>
    <row r="1787" spans="1:17" x14ac:dyDescent="0.2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K1787" s="39"/>
      <c r="L1787" s="39"/>
      <c r="M1787" s="39"/>
      <c r="N1787" s="39"/>
      <c r="O1787" s="39"/>
      <c r="P1787" s="39"/>
      <c r="Q1787" s="36"/>
    </row>
    <row r="1788" spans="1:17" x14ac:dyDescent="0.2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K1788" s="39"/>
      <c r="L1788" s="39"/>
      <c r="M1788" s="39"/>
      <c r="N1788" s="39"/>
      <c r="O1788" s="39"/>
      <c r="P1788" s="39"/>
      <c r="Q1788" s="36"/>
    </row>
    <row r="1789" spans="1:17" x14ac:dyDescent="0.2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K1789" s="39"/>
      <c r="L1789" s="39"/>
      <c r="M1789" s="39"/>
      <c r="N1789" s="39"/>
      <c r="O1789" s="39"/>
      <c r="P1789" s="39"/>
      <c r="Q1789" s="36"/>
    </row>
    <row r="1790" spans="1:17" x14ac:dyDescent="0.2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K1790" s="39"/>
      <c r="L1790" s="39"/>
      <c r="M1790" s="39"/>
      <c r="N1790" s="39"/>
      <c r="O1790" s="39"/>
      <c r="P1790" s="39"/>
      <c r="Q1790" s="36"/>
    </row>
    <row r="1791" spans="1:17" x14ac:dyDescent="0.2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K1791" s="39"/>
      <c r="L1791" s="39"/>
      <c r="M1791" s="39"/>
      <c r="N1791" s="39"/>
      <c r="O1791" s="39"/>
      <c r="P1791" s="39"/>
      <c r="Q1791" s="36"/>
    </row>
    <row r="1792" spans="1:17" x14ac:dyDescent="0.2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K1792" s="39"/>
      <c r="L1792" s="39"/>
      <c r="M1792" s="39"/>
      <c r="N1792" s="39"/>
      <c r="O1792" s="39"/>
      <c r="P1792" s="39"/>
      <c r="Q1792" s="36"/>
    </row>
    <row r="1793" spans="1:17" x14ac:dyDescent="0.2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K1793" s="39"/>
      <c r="L1793" s="39"/>
      <c r="M1793" s="39"/>
      <c r="N1793" s="39"/>
      <c r="O1793" s="39"/>
      <c r="P1793" s="39"/>
      <c r="Q1793" s="36"/>
    </row>
    <row r="1794" spans="1:17" x14ac:dyDescent="0.2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K1794" s="39"/>
      <c r="L1794" s="39"/>
      <c r="M1794" s="39"/>
      <c r="N1794" s="39"/>
      <c r="O1794" s="39"/>
      <c r="P1794" s="39"/>
      <c r="Q1794" s="36"/>
    </row>
    <row r="1795" spans="1:17" x14ac:dyDescent="0.2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K1795" s="39"/>
      <c r="L1795" s="39"/>
      <c r="M1795" s="39"/>
      <c r="N1795" s="39"/>
      <c r="O1795" s="39"/>
      <c r="P1795" s="39"/>
      <c r="Q1795" s="36"/>
    </row>
    <row r="1796" spans="1:17" x14ac:dyDescent="0.2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K1796" s="39"/>
      <c r="L1796" s="39"/>
      <c r="M1796" s="39"/>
      <c r="N1796" s="39"/>
      <c r="O1796" s="39"/>
      <c r="P1796" s="39"/>
      <c r="Q1796" s="36"/>
    </row>
    <row r="1797" spans="1:17" x14ac:dyDescent="0.2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K1797" s="39"/>
      <c r="L1797" s="39"/>
      <c r="M1797" s="39"/>
      <c r="N1797" s="39"/>
      <c r="O1797" s="39"/>
      <c r="P1797" s="39"/>
      <c r="Q1797" s="36"/>
    </row>
    <row r="1798" spans="1:17" x14ac:dyDescent="0.2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K1798" s="39"/>
      <c r="L1798" s="39"/>
      <c r="M1798" s="39"/>
      <c r="N1798" s="39"/>
      <c r="O1798" s="39"/>
      <c r="P1798" s="39"/>
      <c r="Q1798" s="36"/>
    </row>
    <row r="1799" spans="1:17" x14ac:dyDescent="0.2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K1799" s="39"/>
      <c r="L1799" s="39"/>
      <c r="M1799" s="39"/>
      <c r="N1799" s="39"/>
      <c r="O1799" s="39"/>
      <c r="P1799" s="39"/>
      <c r="Q1799" s="36"/>
    </row>
    <row r="1800" spans="1:17" x14ac:dyDescent="0.2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K1800" s="39"/>
      <c r="L1800" s="39"/>
      <c r="M1800" s="39"/>
      <c r="N1800" s="39"/>
      <c r="O1800" s="39"/>
      <c r="P1800" s="39"/>
      <c r="Q1800" s="36"/>
    </row>
    <row r="1801" spans="1:17" x14ac:dyDescent="0.2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K1801" s="39"/>
      <c r="L1801" s="39"/>
      <c r="M1801" s="39"/>
      <c r="N1801" s="39"/>
      <c r="O1801" s="39"/>
      <c r="P1801" s="39"/>
      <c r="Q1801" s="36"/>
    </row>
    <row r="1802" spans="1:17" x14ac:dyDescent="0.2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K1802" s="39"/>
      <c r="L1802" s="39"/>
      <c r="M1802" s="39"/>
      <c r="N1802" s="39"/>
      <c r="O1802" s="39"/>
      <c r="P1802" s="39"/>
      <c r="Q1802" s="36"/>
    </row>
    <row r="1803" spans="1:17" x14ac:dyDescent="0.2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K1803" s="39"/>
      <c r="L1803" s="39"/>
      <c r="M1803" s="39"/>
      <c r="N1803" s="39"/>
      <c r="O1803" s="39"/>
      <c r="P1803" s="39"/>
      <c r="Q1803" s="36"/>
    </row>
    <row r="1804" spans="1:17" x14ac:dyDescent="0.2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K1804" s="39"/>
      <c r="L1804" s="39"/>
      <c r="M1804" s="39"/>
      <c r="N1804" s="39"/>
      <c r="O1804" s="39"/>
      <c r="P1804" s="39"/>
      <c r="Q1804" s="36"/>
    </row>
    <row r="1805" spans="1:17" x14ac:dyDescent="0.2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K1805" s="39"/>
      <c r="L1805" s="39"/>
      <c r="M1805" s="39"/>
      <c r="N1805" s="39"/>
      <c r="O1805" s="39"/>
      <c r="P1805" s="39"/>
      <c r="Q1805" s="36"/>
    </row>
    <row r="1806" spans="1:17" x14ac:dyDescent="0.2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K1806" s="39"/>
      <c r="L1806" s="39"/>
      <c r="M1806" s="39"/>
      <c r="N1806" s="39"/>
      <c r="O1806" s="39"/>
      <c r="P1806" s="39"/>
      <c r="Q1806" s="36"/>
    </row>
    <row r="1807" spans="1:17" x14ac:dyDescent="0.2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K1807" s="39"/>
      <c r="L1807" s="39"/>
      <c r="M1807" s="39"/>
      <c r="N1807" s="39"/>
      <c r="O1807" s="39"/>
      <c r="P1807" s="39"/>
      <c r="Q1807" s="36"/>
    </row>
    <row r="1808" spans="1:17" x14ac:dyDescent="0.2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K1808" s="39"/>
      <c r="L1808" s="39"/>
      <c r="M1808" s="39"/>
      <c r="N1808" s="39"/>
      <c r="O1808" s="39"/>
      <c r="P1808" s="39"/>
      <c r="Q1808" s="36"/>
    </row>
    <row r="1809" spans="1:17" x14ac:dyDescent="0.2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K1809" s="39"/>
      <c r="L1809" s="39"/>
      <c r="M1809" s="39"/>
      <c r="N1809" s="39"/>
      <c r="O1809" s="39"/>
      <c r="P1809" s="39"/>
      <c r="Q1809" s="36"/>
    </row>
    <row r="1810" spans="1:17" x14ac:dyDescent="0.2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K1810" s="39"/>
      <c r="L1810" s="39"/>
      <c r="M1810" s="39"/>
      <c r="N1810" s="39"/>
      <c r="O1810" s="39"/>
      <c r="P1810" s="39"/>
      <c r="Q1810" s="36"/>
    </row>
    <row r="1811" spans="1:17" x14ac:dyDescent="0.2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K1811" s="39"/>
      <c r="L1811" s="39"/>
      <c r="M1811" s="39"/>
      <c r="N1811" s="39"/>
      <c r="O1811" s="39"/>
      <c r="P1811" s="39"/>
      <c r="Q1811" s="36"/>
    </row>
    <row r="1812" spans="1:17" x14ac:dyDescent="0.2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K1812" s="39"/>
      <c r="L1812" s="39"/>
      <c r="M1812" s="39"/>
      <c r="N1812" s="39"/>
      <c r="O1812" s="39"/>
      <c r="P1812" s="39"/>
      <c r="Q1812" s="36"/>
    </row>
    <row r="1813" spans="1:17" x14ac:dyDescent="0.2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K1813" s="39"/>
      <c r="L1813" s="39"/>
      <c r="M1813" s="39"/>
      <c r="N1813" s="39"/>
      <c r="O1813" s="39"/>
      <c r="P1813" s="39"/>
      <c r="Q1813" s="36"/>
    </row>
    <row r="1814" spans="1:17" x14ac:dyDescent="0.2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K1814" s="39"/>
      <c r="L1814" s="39"/>
      <c r="M1814" s="39"/>
      <c r="N1814" s="39"/>
      <c r="O1814" s="39"/>
      <c r="P1814" s="39"/>
      <c r="Q1814" s="36"/>
    </row>
    <row r="1815" spans="1:17" x14ac:dyDescent="0.2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K1815" s="39"/>
      <c r="L1815" s="39"/>
      <c r="M1815" s="39"/>
      <c r="N1815" s="39"/>
      <c r="O1815" s="39"/>
      <c r="P1815" s="39"/>
      <c r="Q1815" s="36"/>
    </row>
    <row r="1816" spans="1:17" x14ac:dyDescent="0.2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K1816" s="39"/>
      <c r="L1816" s="39"/>
      <c r="M1816" s="39"/>
      <c r="N1816" s="39"/>
      <c r="O1816" s="39"/>
      <c r="P1816" s="39"/>
      <c r="Q1816" s="36"/>
    </row>
    <row r="1817" spans="1:17" x14ac:dyDescent="0.2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K1817" s="39"/>
      <c r="L1817" s="39"/>
      <c r="M1817" s="39"/>
      <c r="N1817" s="39"/>
      <c r="O1817" s="39"/>
      <c r="P1817" s="39"/>
      <c r="Q1817" s="36"/>
    </row>
    <row r="1818" spans="1:17" x14ac:dyDescent="0.2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K1818" s="39"/>
      <c r="L1818" s="39"/>
      <c r="M1818" s="39"/>
      <c r="N1818" s="39"/>
      <c r="O1818" s="39"/>
      <c r="P1818" s="39"/>
      <c r="Q1818" s="36"/>
    </row>
    <row r="1819" spans="1:17" x14ac:dyDescent="0.2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K1819" s="39"/>
      <c r="L1819" s="39"/>
      <c r="M1819" s="39"/>
      <c r="N1819" s="39"/>
      <c r="O1819" s="39"/>
      <c r="P1819" s="39"/>
      <c r="Q1819" s="36"/>
    </row>
    <row r="1820" spans="1:17" x14ac:dyDescent="0.2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K1820" s="39"/>
      <c r="L1820" s="39"/>
      <c r="M1820" s="39"/>
      <c r="N1820" s="39"/>
      <c r="O1820" s="39"/>
      <c r="P1820" s="39"/>
      <c r="Q1820" s="36"/>
    </row>
    <row r="1821" spans="1:17" x14ac:dyDescent="0.2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K1821" s="39"/>
      <c r="L1821" s="39"/>
      <c r="M1821" s="39"/>
      <c r="N1821" s="39"/>
      <c r="O1821" s="39"/>
      <c r="P1821" s="39"/>
      <c r="Q1821" s="36"/>
    </row>
    <row r="1822" spans="1:17" x14ac:dyDescent="0.2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K1822" s="39"/>
      <c r="L1822" s="39"/>
      <c r="M1822" s="39"/>
      <c r="N1822" s="39"/>
      <c r="O1822" s="39"/>
      <c r="P1822" s="39"/>
      <c r="Q1822" s="36"/>
    </row>
    <row r="1823" spans="1:17" x14ac:dyDescent="0.2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K1823" s="39"/>
      <c r="L1823" s="39"/>
      <c r="M1823" s="39"/>
      <c r="N1823" s="39"/>
      <c r="O1823" s="39"/>
      <c r="P1823" s="39"/>
      <c r="Q1823" s="36"/>
    </row>
    <row r="1824" spans="1:17" x14ac:dyDescent="0.2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K1824" s="39"/>
      <c r="L1824" s="39"/>
      <c r="M1824" s="39"/>
      <c r="N1824" s="39"/>
      <c r="O1824" s="39"/>
      <c r="P1824" s="39"/>
      <c r="Q1824" s="36"/>
    </row>
    <row r="1825" spans="1:17" x14ac:dyDescent="0.2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K1825" s="39"/>
      <c r="L1825" s="39"/>
      <c r="M1825" s="39"/>
      <c r="N1825" s="39"/>
      <c r="O1825" s="39"/>
      <c r="P1825" s="39"/>
      <c r="Q1825" s="36"/>
    </row>
    <row r="1826" spans="1:17" x14ac:dyDescent="0.2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K1826" s="39"/>
      <c r="L1826" s="39"/>
      <c r="M1826" s="39"/>
      <c r="N1826" s="39"/>
      <c r="O1826" s="39"/>
      <c r="P1826" s="39"/>
      <c r="Q1826" s="36"/>
    </row>
    <row r="1827" spans="1:17" x14ac:dyDescent="0.2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K1827" s="39"/>
      <c r="L1827" s="39"/>
      <c r="M1827" s="39"/>
      <c r="N1827" s="39"/>
      <c r="O1827" s="39"/>
      <c r="P1827" s="39"/>
      <c r="Q1827" s="36"/>
    </row>
    <row r="1828" spans="1:17" x14ac:dyDescent="0.2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K1828" s="39"/>
      <c r="L1828" s="39"/>
      <c r="M1828" s="39"/>
      <c r="N1828" s="39"/>
      <c r="O1828" s="39"/>
      <c r="P1828" s="39"/>
      <c r="Q1828" s="36"/>
    </row>
    <row r="1829" spans="1:17" x14ac:dyDescent="0.2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K1829" s="39"/>
      <c r="L1829" s="39"/>
      <c r="M1829" s="39"/>
      <c r="N1829" s="39"/>
      <c r="O1829" s="39"/>
      <c r="P1829" s="39"/>
      <c r="Q1829" s="36"/>
    </row>
    <row r="1830" spans="1:17" x14ac:dyDescent="0.2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K1830" s="39"/>
      <c r="L1830" s="39"/>
      <c r="M1830" s="39"/>
      <c r="N1830" s="39"/>
      <c r="O1830" s="39"/>
      <c r="P1830" s="39"/>
      <c r="Q1830" s="36"/>
    </row>
    <row r="1831" spans="1:17" x14ac:dyDescent="0.2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K1831" s="39"/>
      <c r="L1831" s="39"/>
      <c r="M1831" s="39"/>
      <c r="N1831" s="39"/>
      <c r="O1831" s="39"/>
      <c r="P1831" s="39"/>
      <c r="Q1831" s="36"/>
    </row>
    <row r="1832" spans="1:17" x14ac:dyDescent="0.2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K1832" s="39"/>
      <c r="L1832" s="39"/>
      <c r="M1832" s="39"/>
      <c r="N1832" s="39"/>
      <c r="O1832" s="39"/>
      <c r="P1832" s="39"/>
      <c r="Q1832" s="36"/>
    </row>
    <row r="1833" spans="1:17" x14ac:dyDescent="0.2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K1833" s="39"/>
      <c r="L1833" s="39"/>
      <c r="M1833" s="39"/>
      <c r="N1833" s="39"/>
      <c r="O1833" s="39"/>
      <c r="P1833" s="39"/>
      <c r="Q1833" s="36"/>
    </row>
    <row r="1834" spans="1:17" x14ac:dyDescent="0.2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K1834" s="39"/>
      <c r="L1834" s="39"/>
      <c r="M1834" s="39"/>
      <c r="N1834" s="39"/>
      <c r="O1834" s="39"/>
      <c r="P1834" s="39"/>
      <c r="Q1834" s="36"/>
    </row>
    <row r="1835" spans="1:17" x14ac:dyDescent="0.2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K1835" s="39"/>
      <c r="L1835" s="39"/>
      <c r="M1835" s="39"/>
      <c r="N1835" s="39"/>
      <c r="O1835" s="39"/>
      <c r="P1835" s="39"/>
      <c r="Q1835" s="36"/>
    </row>
    <row r="1836" spans="1:17" x14ac:dyDescent="0.2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K1836" s="39"/>
      <c r="L1836" s="39"/>
      <c r="M1836" s="39"/>
      <c r="N1836" s="39"/>
      <c r="O1836" s="39"/>
      <c r="P1836" s="39"/>
      <c r="Q1836" s="36"/>
    </row>
    <row r="1837" spans="1:17" x14ac:dyDescent="0.2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K1837" s="39"/>
      <c r="L1837" s="39"/>
      <c r="M1837" s="39"/>
      <c r="N1837" s="39"/>
      <c r="O1837" s="39"/>
      <c r="P1837" s="39"/>
      <c r="Q1837" s="36"/>
    </row>
    <row r="1838" spans="1:17" x14ac:dyDescent="0.2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K1838" s="39"/>
      <c r="L1838" s="39"/>
      <c r="M1838" s="39"/>
      <c r="N1838" s="39"/>
      <c r="O1838" s="39"/>
      <c r="P1838" s="39"/>
      <c r="Q1838" s="36"/>
    </row>
    <row r="1839" spans="1:17" x14ac:dyDescent="0.2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K1839" s="39"/>
      <c r="L1839" s="39"/>
      <c r="M1839" s="39"/>
      <c r="N1839" s="39"/>
      <c r="O1839" s="39"/>
      <c r="P1839" s="39"/>
      <c r="Q1839" s="36"/>
    </row>
    <row r="1840" spans="1:17" x14ac:dyDescent="0.2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K1840" s="39"/>
      <c r="L1840" s="39"/>
      <c r="M1840" s="39"/>
      <c r="N1840" s="39"/>
      <c r="O1840" s="39"/>
      <c r="P1840" s="39"/>
      <c r="Q1840" s="36"/>
    </row>
    <row r="1841" spans="1:17" x14ac:dyDescent="0.2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K1841" s="39"/>
      <c r="L1841" s="39"/>
      <c r="M1841" s="39"/>
      <c r="N1841" s="39"/>
      <c r="O1841" s="39"/>
      <c r="P1841" s="39"/>
      <c r="Q1841" s="36"/>
    </row>
    <row r="1842" spans="1:17" x14ac:dyDescent="0.2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K1842" s="39"/>
      <c r="L1842" s="39"/>
      <c r="M1842" s="39"/>
      <c r="N1842" s="39"/>
      <c r="O1842" s="39"/>
      <c r="P1842" s="39"/>
      <c r="Q1842" s="36"/>
    </row>
    <row r="1843" spans="1:17" x14ac:dyDescent="0.2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K1843" s="39"/>
      <c r="L1843" s="39"/>
      <c r="M1843" s="39"/>
      <c r="N1843" s="39"/>
      <c r="O1843" s="39"/>
      <c r="P1843" s="39"/>
      <c r="Q1843" s="36"/>
    </row>
    <row r="1844" spans="1:17" x14ac:dyDescent="0.2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K1844" s="39"/>
      <c r="L1844" s="39"/>
      <c r="M1844" s="39"/>
      <c r="N1844" s="39"/>
      <c r="O1844" s="39"/>
      <c r="P1844" s="39"/>
      <c r="Q1844" s="36"/>
    </row>
    <row r="1845" spans="1:17" x14ac:dyDescent="0.2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K1845" s="39"/>
      <c r="L1845" s="39"/>
      <c r="M1845" s="39"/>
      <c r="N1845" s="39"/>
      <c r="O1845" s="39"/>
      <c r="P1845" s="39"/>
      <c r="Q1845" s="36"/>
    </row>
    <row r="1846" spans="1:17" x14ac:dyDescent="0.2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K1846" s="39"/>
      <c r="L1846" s="39"/>
      <c r="M1846" s="39"/>
      <c r="N1846" s="39"/>
      <c r="O1846" s="39"/>
      <c r="P1846" s="39"/>
      <c r="Q1846" s="36"/>
    </row>
    <row r="1847" spans="1:17" x14ac:dyDescent="0.2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K1847" s="39"/>
      <c r="L1847" s="39"/>
      <c r="M1847" s="39"/>
      <c r="N1847" s="39"/>
      <c r="O1847" s="39"/>
      <c r="P1847" s="39"/>
      <c r="Q1847" s="36"/>
    </row>
    <row r="1848" spans="1:17" x14ac:dyDescent="0.2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K1848" s="39"/>
      <c r="L1848" s="39"/>
      <c r="M1848" s="39"/>
      <c r="N1848" s="39"/>
      <c r="O1848" s="39"/>
      <c r="P1848" s="39"/>
      <c r="Q1848" s="36"/>
    </row>
    <row r="1849" spans="1:17" x14ac:dyDescent="0.2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K1849" s="39"/>
      <c r="L1849" s="39"/>
      <c r="M1849" s="39"/>
      <c r="N1849" s="39"/>
      <c r="O1849" s="39"/>
      <c r="P1849" s="39"/>
      <c r="Q1849" s="36"/>
    </row>
    <row r="1850" spans="1:17" x14ac:dyDescent="0.2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K1850" s="39"/>
      <c r="L1850" s="39"/>
      <c r="M1850" s="39"/>
      <c r="N1850" s="39"/>
      <c r="O1850" s="39"/>
      <c r="P1850" s="39"/>
      <c r="Q1850" s="36"/>
    </row>
    <row r="1851" spans="1:17" x14ac:dyDescent="0.2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K1851" s="39"/>
      <c r="L1851" s="39"/>
      <c r="M1851" s="39"/>
      <c r="N1851" s="39"/>
      <c r="O1851" s="39"/>
      <c r="P1851" s="39"/>
      <c r="Q1851" s="36"/>
    </row>
    <row r="1852" spans="1:17" x14ac:dyDescent="0.2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K1852" s="39"/>
      <c r="L1852" s="39"/>
      <c r="M1852" s="39"/>
      <c r="N1852" s="39"/>
      <c r="O1852" s="39"/>
      <c r="P1852" s="39"/>
      <c r="Q1852" s="36"/>
    </row>
    <row r="1853" spans="1:17" x14ac:dyDescent="0.2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K1853" s="39"/>
      <c r="L1853" s="39"/>
      <c r="M1853" s="39"/>
      <c r="N1853" s="39"/>
      <c r="O1853" s="39"/>
      <c r="P1853" s="39"/>
      <c r="Q1853" s="36"/>
    </row>
    <row r="1854" spans="1:17" x14ac:dyDescent="0.2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K1854" s="39"/>
      <c r="L1854" s="39"/>
      <c r="M1854" s="39"/>
      <c r="N1854" s="39"/>
      <c r="O1854" s="39"/>
      <c r="P1854" s="39"/>
      <c r="Q1854" s="36"/>
    </row>
    <row r="1855" spans="1:17" x14ac:dyDescent="0.2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K1855" s="39"/>
      <c r="L1855" s="39"/>
      <c r="M1855" s="39"/>
      <c r="N1855" s="39"/>
      <c r="O1855" s="39"/>
      <c r="P1855" s="39"/>
      <c r="Q1855" s="36"/>
    </row>
    <row r="1856" spans="1:17" x14ac:dyDescent="0.2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K1856" s="39"/>
      <c r="L1856" s="39"/>
      <c r="M1856" s="39"/>
      <c r="N1856" s="39"/>
      <c r="O1856" s="39"/>
      <c r="P1856" s="39"/>
      <c r="Q1856" s="36"/>
    </row>
    <row r="1857" spans="1:17" x14ac:dyDescent="0.2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K1857" s="39"/>
      <c r="L1857" s="39"/>
      <c r="M1857" s="39"/>
      <c r="N1857" s="39"/>
      <c r="O1857" s="39"/>
      <c r="P1857" s="39"/>
      <c r="Q1857" s="36"/>
    </row>
    <row r="1858" spans="1:17" x14ac:dyDescent="0.2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K1858" s="39"/>
      <c r="L1858" s="39"/>
      <c r="M1858" s="39"/>
      <c r="N1858" s="39"/>
      <c r="O1858" s="39"/>
      <c r="P1858" s="39"/>
      <c r="Q1858" s="36"/>
    </row>
    <row r="1859" spans="1:17" x14ac:dyDescent="0.2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K1859" s="39"/>
      <c r="L1859" s="39"/>
      <c r="M1859" s="39"/>
      <c r="N1859" s="39"/>
      <c r="O1859" s="39"/>
      <c r="P1859" s="39"/>
      <c r="Q1859" s="36"/>
    </row>
    <row r="1860" spans="1:17" x14ac:dyDescent="0.2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K1860" s="39"/>
      <c r="L1860" s="39"/>
      <c r="M1860" s="39"/>
      <c r="N1860" s="39"/>
      <c r="O1860" s="39"/>
      <c r="P1860" s="39"/>
      <c r="Q1860" s="36"/>
    </row>
    <row r="1861" spans="1:17" x14ac:dyDescent="0.2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K1861" s="39"/>
      <c r="L1861" s="39"/>
      <c r="M1861" s="39"/>
      <c r="N1861" s="39"/>
      <c r="O1861" s="39"/>
      <c r="P1861" s="39"/>
      <c r="Q1861" s="36"/>
    </row>
    <row r="1862" spans="1:17" x14ac:dyDescent="0.2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K1862" s="39"/>
      <c r="L1862" s="39"/>
      <c r="M1862" s="39"/>
      <c r="N1862" s="39"/>
      <c r="O1862" s="39"/>
      <c r="P1862" s="39"/>
      <c r="Q1862" s="36"/>
    </row>
    <row r="1863" spans="1:17" x14ac:dyDescent="0.2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K1863" s="39"/>
      <c r="L1863" s="39"/>
      <c r="M1863" s="39"/>
      <c r="N1863" s="39"/>
      <c r="O1863" s="39"/>
      <c r="P1863" s="39"/>
      <c r="Q1863" s="36"/>
    </row>
    <row r="1864" spans="1:17" x14ac:dyDescent="0.2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K1864" s="39"/>
      <c r="L1864" s="39"/>
      <c r="M1864" s="39"/>
      <c r="N1864" s="39"/>
      <c r="O1864" s="39"/>
      <c r="P1864" s="39"/>
      <c r="Q1864" s="36"/>
    </row>
    <row r="1865" spans="1:17" x14ac:dyDescent="0.2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K1865" s="39"/>
      <c r="L1865" s="39"/>
      <c r="M1865" s="39"/>
      <c r="N1865" s="39"/>
      <c r="O1865" s="39"/>
      <c r="P1865" s="39"/>
      <c r="Q1865" s="36"/>
    </row>
    <row r="1866" spans="1:17" x14ac:dyDescent="0.2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K1866" s="39"/>
      <c r="L1866" s="39"/>
      <c r="M1866" s="39"/>
      <c r="N1866" s="39"/>
      <c r="O1866" s="39"/>
      <c r="P1866" s="39"/>
      <c r="Q1866" s="36"/>
    </row>
    <row r="1867" spans="1:17" x14ac:dyDescent="0.2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K1867" s="39"/>
      <c r="L1867" s="39"/>
      <c r="M1867" s="39"/>
      <c r="N1867" s="39"/>
      <c r="O1867" s="39"/>
      <c r="P1867" s="39"/>
      <c r="Q1867" s="36"/>
    </row>
    <row r="1868" spans="1:17" x14ac:dyDescent="0.2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K1868" s="39"/>
      <c r="L1868" s="39"/>
      <c r="M1868" s="39"/>
      <c r="N1868" s="39"/>
      <c r="O1868" s="39"/>
      <c r="P1868" s="39"/>
      <c r="Q1868" s="36"/>
    </row>
    <row r="1869" spans="1:17" x14ac:dyDescent="0.2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K1869" s="39"/>
      <c r="L1869" s="39"/>
      <c r="M1869" s="39"/>
      <c r="N1869" s="39"/>
      <c r="O1869" s="39"/>
      <c r="P1869" s="39"/>
      <c r="Q1869" s="36"/>
    </row>
    <row r="1870" spans="1:17" x14ac:dyDescent="0.2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K1870" s="39"/>
      <c r="L1870" s="39"/>
      <c r="M1870" s="39"/>
      <c r="N1870" s="39"/>
      <c r="O1870" s="39"/>
      <c r="P1870" s="39"/>
      <c r="Q1870" s="36"/>
    </row>
    <row r="1871" spans="1:17" x14ac:dyDescent="0.2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K1871" s="39"/>
      <c r="L1871" s="39"/>
      <c r="M1871" s="39"/>
      <c r="N1871" s="39"/>
      <c r="O1871" s="39"/>
      <c r="P1871" s="39"/>
      <c r="Q1871" s="36"/>
    </row>
    <row r="1872" spans="1:17" x14ac:dyDescent="0.2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K1872" s="39"/>
      <c r="L1872" s="39"/>
      <c r="M1872" s="39"/>
      <c r="N1872" s="39"/>
      <c r="O1872" s="39"/>
      <c r="P1872" s="39"/>
      <c r="Q1872" s="36"/>
    </row>
    <row r="1873" spans="1:17" x14ac:dyDescent="0.2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K1873" s="39"/>
      <c r="L1873" s="39"/>
      <c r="M1873" s="39"/>
      <c r="N1873" s="39"/>
      <c r="O1873" s="39"/>
      <c r="P1873" s="39"/>
      <c r="Q1873" s="36"/>
    </row>
    <row r="1874" spans="1:17" x14ac:dyDescent="0.2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K1874" s="39"/>
      <c r="L1874" s="39"/>
      <c r="M1874" s="39"/>
      <c r="N1874" s="39"/>
      <c r="O1874" s="39"/>
      <c r="P1874" s="39"/>
      <c r="Q1874" s="36"/>
    </row>
    <row r="1875" spans="1:17" x14ac:dyDescent="0.2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K1875" s="39"/>
      <c r="L1875" s="39"/>
      <c r="M1875" s="39"/>
      <c r="N1875" s="39"/>
      <c r="O1875" s="39"/>
      <c r="P1875" s="39"/>
      <c r="Q1875" s="36"/>
    </row>
    <row r="1876" spans="1:17" x14ac:dyDescent="0.2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K1876" s="39"/>
      <c r="L1876" s="39"/>
      <c r="M1876" s="39"/>
      <c r="N1876" s="39"/>
      <c r="O1876" s="39"/>
      <c r="P1876" s="39"/>
      <c r="Q1876" s="36"/>
    </row>
    <row r="1877" spans="1:17" x14ac:dyDescent="0.2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K1877" s="39"/>
      <c r="L1877" s="39"/>
      <c r="M1877" s="39"/>
      <c r="N1877" s="39"/>
      <c r="O1877" s="39"/>
      <c r="P1877" s="39"/>
      <c r="Q1877" s="36"/>
    </row>
    <row r="1878" spans="1:17" x14ac:dyDescent="0.2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K1878" s="39"/>
      <c r="L1878" s="39"/>
      <c r="M1878" s="39"/>
      <c r="N1878" s="39"/>
      <c r="O1878" s="39"/>
      <c r="P1878" s="39"/>
      <c r="Q1878" s="36"/>
    </row>
    <row r="1879" spans="1:17" x14ac:dyDescent="0.2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K1879" s="39"/>
      <c r="L1879" s="39"/>
      <c r="M1879" s="39"/>
      <c r="N1879" s="39"/>
      <c r="O1879" s="39"/>
      <c r="P1879" s="39"/>
      <c r="Q1879" s="36"/>
    </row>
    <row r="1880" spans="1:17" x14ac:dyDescent="0.2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K1880" s="39"/>
      <c r="L1880" s="39"/>
      <c r="M1880" s="39"/>
      <c r="N1880" s="39"/>
      <c r="O1880" s="39"/>
      <c r="P1880" s="39"/>
      <c r="Q1880" s="36"/>
    </row>
    <row r="1881" spans="1:17" x14ac:dyDescent="0.2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K1881" s="39"/>
      <c r="L1881" s="39"/>
      <c r="M1881" s="39"/>
      <c r="N1881" s="39"/>
      <c r="O1881" s="39"/>
      <c r="P1881" s="39"/>
      <c r="Q1881" s="36"/>
    </row>
    <row r="1882" spans="1:17" x14ac:dyDescent="0.2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K1882" s="39"/>
      <c r="L1882" s="39"/>
      <c r="M1882" s="39"/>
      <c r="N1882" s="39"/>
      <c r="O1882" s="39"/>
      <c r="P1882" s="39"/>
      <c r="Q1882" s="36"/>
    </row>
    <row r="1883" spans="1:17" x14ac:dyDescent="0.2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K1883" s="39"/>
      <c r="L1883" s="39"/>
      <c r="M1883" s="39"/>
      <c r="N1883" s="39"/>
      <c r="O1883" s="39"/>
      <c r="P1883" s="39"/>
      <c r="Q1883" s="36"/>
    </row>
    <row r="1884" spans="1:17" x14ac:dyDescent="0.2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K1884" s="39"/>
      <c r="L1884" s="39"/>
      <c r="M1884" s="39"/>
      <c r="N1884" s="39"/>
      <c r="O1884" s="39"/>
      <c r="P1884" s="39"/>
      <c r="Q1884" s="36"/>
    </row>
    <row r="1885" spans="1:17" x14ac:dyDescent="0.2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K1885" s="39"/>
      <c r="L1885" s="39"/>
      <c r="M1885" s="39"/>
      <c r="N1885" s="39"/>
      <c r="O1885" s="39"/>
      <c r="P1885" s="39"/>
      <c r="Q1885" s="36"/>
    </row>
    <row r="1886" spans="1:17" x14ac:dyDescent="0.2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K1886" s="39"/>
      <c r="L1886" s="39"/>
      <c r="M1886" s="39"/>
      <c r="N1886" s="39"/>
      <c r="O1886" s="39"/>
      <c r="P1886" s="39"/>
      <c r="Q1886" s="36"/>
    </row>
    <row r="1887" spans="1:17" x14ac:dyDescent="0.2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K1887" s="39"/>
      <c r="L1887" s="39"/>
      <c r="M1887" s="39"/>
      <c r="N1887" s="39"/>
      <c r="O1887" s="39"/>
      <c r="P1887" s="39"/>
      <c r="Q1887" s="36"/>
    </row>
    <row r="1888" spans="1:17" x14ac:dyDescent="0.2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K1888" s="39"/>
      <c r="L1888" s="39"/>
      <c r="M1888" s="39"/>
      <c r="N1888" s="39"/>
      <c r="O1888" s="39"/>
      <c r="P1888" s="39"/>
      <c r="Q1888" s="36"/>
    </row>
    <row r="1889" spans="1:17" x14ac:dyDescent="0.2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K1889" s="39"/>
      <c r="L1889" s="39"/>
      <c r="M1889" s="39"/>
      <c r="N1889" s="39"/>
      <c r="O1889" s="39"/>
      <c r="P1889" s="39"/>
      <c r="Q1889" s="36"/>
    </row>
    <row r="1890" spans="1:17" x14ac:dyDescent="0.2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K1890" s="39"/>
      <c r="L1890" s="39"/>
      <c r="M1890" s="39"/>
      <c r="N1890" s="39"/>
      <c r="O1890" s="39"/>
      <c r="P1890" s="39"/>
      <c r="Q1890" s="36"/>
    </row>
    <row r="1891" spans="1:17" x14ac:dyDescent="0.2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K1891" s="39"/>
      <c r="L1891" s="39"/>
      <c r="M1891" s="39"/>
      <c r="N1891" s="39"/>
      <c r="O1891" s="39"/>
      <c r="P1891" s="39"/>
      <c r="Q1891" s="36"/>
    </row>
    <row r="1892" spans="1:17" x14ac:dyDescent="0.2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K1892" s="39"/>
      <c r="L1892" s="39"/>
      <c r="M1892" s="39"/>
      <c r="N1892" s="39"/>
      <c r="O1892" s="39"/>
      <c r="P1892" s="39"/>
      <c r="Q1892" s="36"/>
    </row>
    <row r="1893" spans="1:17" x14ac:dyDescent="0.2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K1893" s="39"/>
      <c r="L1893" s="39"/>
      <c r="M1893" s="39"/>
      <c r="N1893" s="39"/>
      <c r="O1893" s="39"/>
      <c r="P1893" s="39"/>
      <c r="Q1893" s="36"/>
    </row>
    <row r="1894" spans="1:17" x14ac:dyDescent="0.2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K1894" s="39"/>
      <c r="L1894" s="39"/>
      <c r="M1894" s="39"/>
      <c r="N1894" s="39"/>
      <c r="O1894" s="39"/>
      <c r="P1894" s="39"/>
      <c r="Q1894" s="36"/>
    </row>
    <row r="1895" spans="1:17" x14ac:dyDescent="0.2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K1895" s="39"/>
      <c r="L1895" s="39"/>
      <c r="M1895" s="39"/>
      <c r="N1895" s="39"/>
      <c r="O1895" s="39"/>
      <c r="P1895" s="39"/>
      <c r="Q1895" s="36"/>
    </row>
    <row r="1896" spans="1:17" x14ac:dyDescent="0.2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K1896" s="39"/>
      <c r="L1896" s="39"/>
      <c r="M1896" s="39"/>
      <c r="N1896" s="39"/>
      <c r="O1896" s="39"/>
      <c r="P1896" s="39"/>
      <c r="Q1896" s="36"/>
    </row>
    <row r="1897" spans="1:17" x14ac:dyDescent="0.2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K1897" s="39"/>
      <c r="L1897" s="39"/>
      <c r="M1897" s="39"/>
      <c r="N1897" s="39"/>
      <c r="O1897" s="39"/>
      <c r="P1897" s="39"/>
      <c r="Q1897" s="36"/>
    </row>
    <row r="1898" spans="1:17" x14ac:dyDescent="0.2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K1898" s="39"/>
      <c r="L1898" s="39"/>
      <c r="M1898" s="39"/>
      <c r="N1898" s="39"/>
      <c r="O1898" s="39"/>
      <c r="P1898" s="39"/>
      <c r="Q1898" s="36"/>
    </row>
    <row r="1899" spans="1:17" x14ac:dyDescent="0.2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K1899" s="39"/>
      <c r="L1899" s="39"/>
      <c r="M1899" s="39"/>
      <c r="N1899" s="39"/>
      <c r="O1899" s="39"/>
      <c r="P1899" s="39"/>
      <c r="Q1899" s="36"/>
    </row>
    <row r="1900" spans="1:17" x14ac:dyDescent="0.2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K1900" s="39"/>
      <c r="L1900" s="39"/>
      <c r="M1900" s="39"/>
      <c r="N1900" s="39"/>
      <c r="O1900" s="39"/>
      <c r="P1900" s="39"/>
      <c r="Q1900" s="36"/>
    </row>
    <row r="1901" spans="1:17" x14ac:dyDescent="0.2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K1901" s="39"/>
      <c r="L1901" s="39"/>
      <c r="M1901" s="39"/>
      <c r="N1901" s="39"/>
      <c r="O1901" s="39"/>
      <c r="P1901" s="39"/>
      <c r="Q1901" s="36"/>
    </row>
    <row r="1902" spans="1:17" x14ac:dyDescent="0.2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K1902" s="39"/>
      <c r="L1902" s="39"/>
      <c r="M1902" s="39"/>
      <c r="N1902" s="39"/>
      <c r="O1902" s="39"/>
      <c r="P1902" s="39"/>
      <c r="Q1902" s="36"/>
    </row>
    <row r="1903" spans="1:17" x14ac:dyDescent="0.2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K1903" s="39"/>
      <c r="L1903" s="39"/>
      <c r="M1903" s="39"/>
      <c r="N1903" s="39"/>
      <c r="O1903" s="39"/>
      <c r="P1903" s="39"/>
      <c r="Q1903" s="36"/>
    </row>
    <row r="1904" spans="1:17" x14ac:dyDescent="0.2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6"/>
    </row>
    <row r="1905" spans="1:17" x14ac:dyDescent="0.2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K1905" s="39"/>
      <c r="L1905" s="39"/>
      <c r="M1905" s="39"/>
      <c r="N1905" s="39"/>
      <c r="O1905" s="39"/>
      <c r="P1905" s="39"/>
      <c r="Q1905" s="36"/>
    </row>
    <row r="1906" spans="1:17" x14ac:dyDescent="0.2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K1906" s="39"/>
      <c r="L1906" s="39"/>
      <c r="M1906" s="39"/>
      <c r="N1906" s="39"/>
      <c r="O1906" s="39"/>
      <c r="P1906" s="39"/>
      <c r="Q1906" s="36"/>
    </row>
    <row r="1907" spans="1:17" x14ac:dyDescent="0.2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K1907" s="39"/>
      <c r="L1907" s="39"/>
      <c r="M1907" s="39"/>
      <c r="N1907" s="39"/>
      <c r="O1907" s="39"/>
      <c r="P1907" s="39"/>
      <c r="Q1907" s="36"/>
    </row>
    <row r="1908" spans="1:17" x14ac:dyDescent="0.2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K1908" s="39"/>
      <c r="L1908" s="39"/>
      <c r="M1908" s="39"/>
      <c r="N1908" s="39"/>
      <c r="O1908" s="39"/>
      <c r="P1908" s="39"/>
      <c r="Q1908" s="36"/>
    </row>
    <row r="1909" spans="1:17" x14ac:dyDescent="0.2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K1909" s="39"/>
      <c r="L1909" s="39"/>
      <c r="M1909" s="39"/>
      <c r="N1909" s="39"/>
      <c r="O1909" s="39"/>
      <c r="P1909" s="39"/>
      <c r="Q1909" s="36"/>
    </row>
    <row r="1910" spans="1:17" x14ac:dyDescent="0.2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K1910" s="39"/>
      <c r="L1910" s="39"/>
      <c r="M1910" s="39"/>
      <c r="N1910" s="39"/>
      <c r="O1910" s="39"/>
      <c r="P1910" s="39"/>
      <c r="Q1910" s="36"/>
    </row>
    <row r="1911" spans="1:17" x14ac:dyDescent="0.2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K1911" s="39"/>
      <c r="L1911" s="39"/>
      <c r="M1911" s="39"/>
      <c r="N1911" s="39"/>
      <c r="O1911" s="39"/>
      <c r="P1911" s="39"/>
      <c r="Q1911" s="36"/>
    </row>
    <row r="1912" spans="1:17" x14ac:dyDescent="0.2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6"/>
    </row>
    <row r="1913" spans="1:17" x14ac:dyDescent="0.2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K1913" s="39"/>
      <c r="L1913" s="39"/>
      <c r="M1913" s="39"/>
      <c r="N1913" s="39"/>
      <c r="O1913" s="39"/>
      <c r="P1913" s="39"/>
      <c r="Q1913" s="36"/>
    </row>
    <row r="1914" spans="1:17" x14ac:dyDescent="0.2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K1914" s="39"/>
      <c r="L1914" s="39"/>
      <c r="M1914" s="39"/>
      <c r="N1914" s="39"/>
      <c r="O1914" s="39"/>
      <c r="P1914" s="39"/>
      <c r="Q1914" s="36"/>
    </row>
    <row r="1915" spans="1:17" x14ac:dyDescent="0.2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K1915" s="39"/>
      <c r="L1915" s="39"/>
      <c r="M1915" s="39"/>
      <c r="N1915" s="39"/>
      <c r="O1915" s="39"/>
      <c r="P1915" s="39"/>
      <c r="Q1915" s="36"/>
    </row>
    <row r="1916" spans="1:17" x14ac:dyDescent="0.2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K1916" s="39"/>
      <c r="L1916" s="39"/>
      <c r="M1916" s="39"/>
      <c r="N1916" s="39"/>
      <c r="O1916" s="39"/>
      <c r="P1916" s="39"/>
      <c r="Q1916" s="36"/>
    </row>
    <row r="1917" spans="1:17" x14ac:dyDescent="0.2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K1917" s="39"/>
      <c r="L1917" s="39"/>
      <c r="M1917" s="39"/>
      <c r="N1917" s="39"/>
      <c r="O1917" s="39"/>
      <c r="P1917" s="39"/>
      <c r="Q1917" s="36"/>
    </row>
    <row r="1918" spans="1:17" x14ac:dyDescent="0.2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K1918" s="39"/>
      <c r="L1918" s="39"/>
      <c r="M1918" s="39"/>
      <c r="N1918" s="39"/>
      <c r="O1918" s="39"/>
      <c r="P1918" s="39"/>
      <c r="Q1918" s="36"/>
    </row>
    <row r="1919" spans="1:17" x14ac:dyDescent="0.2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K1919" s="39"/>
      <c r="L1919" s="39"/>
      <c r="M1919" s="39"/>
      <c r="N1919" s="39"/>
      <c r="O1919" s="39"/>
      <c r="P1919" s="39"/>
      <c r="Q1919" s="36"/>
    </row>
    <row r="1920" spans="1:17" x14ac:dyDescent="0.2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K1920" s="39"/>
      <c r="L1920" s="39"/>
      <c r="M1920" s="39"/>
      <c r="N1920" s="39"/>
      <c r="O1920" s="39"/>
      <c r="P1920" s="39"/>
      <c r="Q1920" s="36"/>
    </row>
    <row r="1921" spans="1:17" x14ac:dyDescent="0.2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K1921" s="39"/>
      <c r="L1921" s="39"/>
      <c r="M1921" s="39"/>
      <c r="N1921" s="39"/>
      <c r="O1921" s="39"/>
      <c r="P1921" s="39"/>
      <c r="Q1921" s="36"/>
    </row>
    <row r="1922" spans="1:17" x14ac:dyDescent="0.2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K1922" s="39"/>
      <c r="L1922" s="39"/>
      <c r="M1922" s="39"/>
      <c r="N1922" s="39"/>
      <c r="O1922" s="39"/>
      <c r="P1922" s="39"/>
      <c r="Q1922" s="36"/>
    </row>
    <row r="1923" spans="1:17" x14ac:dyDescent="0.2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K1923" s="39"/>
      <c r="L1923" s="39"/>
      <c r="M1923" s="39"/>
      <c r="N1923" s="39"/>
      <c r="O1923" s="39"/>
      <c r="P1923" s="39"/>
      <c r="Q1923" s="36"/>
    </row>
    <row r="1924" spans="1:17" x14ac:dyDescent="0.2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K1924" s="39"/>
      <c r="L1924" s="39"/>
      <c r="M1924" s="39"/>
      <c r="N1924" s="39"/>
      <c r="O1924" s="39"/>
      <c r="P1924" s="39"/>
      <c r="Q1924" s="36"/>
    </row>
    <row r="1925" spans="1:17" x14ac:dyDescent="0.2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K1925" s="39"/>
      <c r="L1925" s="39"/>
      <c r="M1925" s="39"/>
      <c r="N1925" s="39"/>
      <c r="O1925" s="39"/>
      <c r="P1925" s="39"/>
      <c r="Q1925" s="36"/>
    </row>
    <row r="1926" spans="1:17" x14ac:dyDescent="0.2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K1926" s="39"/>
      <c r="L1926" s="39"/>
      <c r="M1926" s="39"/>
      <c r="N1926" s="39"/>
      <c r="O1926" s="39"/>
      <c r="P1926" s="39"/>
      <c r="Q1926" s="36"/>
    </row>
    <row r="1927" spans="1:17" x14ac:dyDescent="0.2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K1927" s="39"/>
      <c r="L1927" s="39"/>
      <c r="M1927" s="39"/>
      <c r="N1927" s="39"/>
      <c r="O1927" s="39"/>
      <c r="P1927" s="39"/>
      <c r="Q1927" s="36"/>
    </row>
    <row r="1928" spans="1:17" x14ac:dyDescent="0.2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K1928" s="39"/>
      <c r="L1928" s="39"/>
      <c r="M1928" s="39"/>
      <c r="N1928" s="39"/>
      <c r="O1928" s="39"/>
      <c r="P1928" s="39"/>
      <c r="Q1928" s="36"/>
    </row>
    <row r="1929" spans="1:17" x14ac:dyDescent="0.2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K1929" s="39"/>
      <c r="L1929" s="39"/>
      <c r="M1929" s="39"/>
      <c r="N1929" s="39"/>
      <c r="O1929" s="39"/>
      <c r="P1929" s="39"/>
      <c r="Q1929" s="36"/>
    </row>
    <row r="1930" spans="1:17" x14ac:dyDescent="0.2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K1930" s="39"/>
      <c r="L1930" s="39"/>
      <c r="M1930" s="39"/>
      <c r="N1930" s="39"/>
      <c r="O1930" s="39"/>
      <c r="P1930" s="39"/>
      <c r="Q1930" s="36"/>
    </row>
    <row r="1931" spans="1:17" x14ac:dyDescent="0.2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6"/>
    </row>
    <row r="1932" spans="1:17" x14ac:dyDescent="0.2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K1932" s="39"/>
      <c r="L1932" s="39"/>
      <c r="M1932" s="39"/>
      <c r="N1932" s="39"/>
      <c r="O1932" s="39"/>
      <c r="P1932" s="39"/>
      <c r="Q1932" s="36"/>
    </row>
    <row r="1933" spans="1:17" x14ac:dyDescent="0.2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K1933" s="39"/>
      <c r="L1933" s="39"/>
      <c r="M1933" s="39"/>
      <c r="N1933" s="39"/>
      <c r="O1933" s="39"/>
      <c r="P1933" s="39"/>
      <c r="Q1933" s="36"/>
    </row>
    <row r="1934" spans="1:17" x14ac:dyDescent="0.2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K1934" s="39"/>
      <c r="L1934" s="39"/>
      <c r="M1934" s="39"/>
      <c r="N1934" s="39"/>
      <c r="O1934" s="39"/>
      <c r="P1934" s="39"/>
      <c r="Q1934" s="36"/>
    </row>
    <row r="1935" spans="1:17" x14ac:dyDescent="0.2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K1935" s="39"/>
      <c r="L1935" s="39"/>
      <c r="M1935" s="39"/>
      <c r="N1935" s="39"/>
      <c r="O1935" s="39"/>
      <c r="P1935" s="39"/>
      <c r="Q1935" s="36"/>
    </row>
    <row r="1936" spans="1:17" x14ac:dyDescent="0.2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K1936" s="39"/>
      <c r="L1936" s="39"/>
      <c r="M1936" s="39"/>
      <c r="N1936" s="39"/>
      <c r="O1936" s="39"/>
      <c r="P1936" s="39"/>
      <c r="Q1936" s="36"/>
    </row>
    <row r="1937" spans="1:17" x14ac:dyDescent="0.2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K1937" s="39"/>
      <c r="L1937" s="39"/>
      <c r="M1937" s="39"/>
      <c r="N1937" s="39"/>
      <c r="O1937" s="39"/>
      <c r="P1937" s="39"/>
      <c r="Q1937" s="36"/>
    </row>
    <row r="1938" spans="1:17" x14ac:dyDescent="0.2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K1938" s="39"/>
      <c r="L1938" s="39"/>
      <c r="M1938" s="39"/>
      <c r="N1938" s="39"/>
      <c r="O1938" s="39"/>
      <c r="P1938" s="39"/>
      <c r="Q1938" s="36"/>
    </row>
    <row r="1939" spans="1:17" x14ac:dyDescent="0.2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K1939" s="39"/>
      <c r="L1939" s="39"/>
      <c r="M1939" s="39"/>
      <c r="N1939" s="39"/>
      <c r="O1939" s="39"/>
      <c r="P1939" s="39"/>
      <c r="Q1939" s="36"/>
    </row>
    <row r="1940" spans="1:17" x14ac:dyDescent="0.2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K1940" s="39"/>
      <c r="L1940" s="39"/>
      <c r="M1940" s="39"/>
      <c r="N1940" s="39"/>
      <c r="O1940" s="39"/>
      <c r="P1940" s="39"/>
      <c r="Q1940" s="36"/>
    </row>
    <row r="1941" spans="1:17" x14ac:dyDescent="0.2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K1941" s="39"/>
      <c r="L1941" s="39"/>
      <c r="M1941" s="39"/>
      <c r="N1941" s="39"/>
      <c r="O1941" s="39"/>
      <c r="P1941" s="39"/>
      <c r="Q1941" s="36"/>
    </row>
    <row r="1942" spans="1:17" x14ac:dyDescent="0.2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K1942" s="39"/>
      <c r="L1942" s="39"/>
      <c r="M1942" s="39"/>
      <c r="N1942" s="39"/>
      <c r="O1942" s="39"/>
      <c r="P1942" s="39"/>
      <c r="Q1942" s="36"/>
    </row>
    <row r="1943" spans="1:17" x14ac:dyDescent="0.2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K1943" s="39"/>
      <c r="L1943" s="39"/>
      <c r="M1943" s="39"/>
      <c r="N1943" s="39"/>
      <c r="O1943" s="39"/>
      <c r="P1943" s="39"/>
      <c r="Q1943" s="36"/>
    </row>
    <row r="1944" spans="1:17" x14ac:dyDescent="0.2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K1944" s="39"/>
      <c r="L1944" s="39"/>
      <c r="M1944" s="39"/>
      <c r="N1944" s="39"/>
      <c r="O1944" s="39"/>
      <c r="P1944" s="39"/>
      <c r="Q1944" s="36"/>
    </row>
    <row r="1945" spans="1:17" x14ac:dyDescent="0.2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K1945" s="39"/>
      <c r="L1945" s="39"/>
      <c r="M1945" s="39"/>
      <c r="N1945" s="39"/>
      <c r="O1945" s="39"/>
      <c r="P1945" s="39"/>
      <c r="Q1945" s="36"/>
    </row>
    <row r="1946" spans="1:17" x14ac:dyDescent="0.2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K1946" s="39"/>
      <c r="L1946" s="39"/>
      <c r="M1946" s="39"/>
      <c r="N1946" s="39"/>
      <c r="O1946" s="39"/>
      <c r="P1946" s="39"/>
      <c r="Q1946" s="36"/>
    </row>
    <row r="1947" spans="1:17" x14ac:dyDescent="0.2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K1947" s="39"/>
      <c r="L1947" s="39"/>
      <c r="M1947" s="39"/>
      <c r="N1947" s="39"/>
      <c r="O1947" s="39"/>
      <c r="P1947" s="39"/>
      <c r="Q1947" s="36"/>
    </row>
    <row r="1948" spans="1:17" x14ac:dyDescent="0.2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K1948" s="39"/>
      <c r="L1948" s="39"/>
      <c r="M1948" s="39"/>
      <c r="N1948" s="39"/>
      <c r="O1948" s="39"/>
      <c r="P1948" s="39"/>
      <c r="Q1948" s="36"/>
    </row>
    <row r="1949" spans="1:17" x14ac:dyDescent="0.2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K1949" s="39"/>
      <c r="L1949" s="39"/>
      <c r="M1949" s="39"/>
      <c r="N1949" s="39"/>
      <c r="O1949" s="39"/>
      <c r="P1949" s="39"/>
      <c r="Q1949" s="36"/>
    </row>
    <row r="1950" spans="1:17" x14ac:dyDescent="0.2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K1950" s="39"/>
      <c r="L1950" s="39"/>
      <c r="M1950" s="39"/>
      <c r="N1950" s="39"/>
      <c r="O1950" s="39"/>
      <c r="P1950" s="39"/>
      <c r="Q1950" s="36"/>
    </row>
    <row r="1951" spans="1:17" x14ac:dyDescent="0.2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K1951" s="39"/>
      <c r="L1951" s="39"/>
      <c r="M1951" s="39"/>
      <c r="N1951" s="39"/>
      <c r="O1951" s="39"/>
      <c r="P1951" s="39"/>
      <c r="Q1951" s="36"/>
    </row>
    <row r="1952" spans="1:17" x14ac:dyDescent="0.2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K1952" s="39"/>
      <c r="L1952" s="39"/>
      <c r="M1952" s="39"/>
      <c r="N1952" s="39"/>
      <c r="O1952" s="39"/>
      <c r="P1952" s="39"/>
      <c r="Q1952" s="36"/>
    </row>
    <row r="1953" spans="1:17" x14ac:dyDescent="0.2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K1953" s="39"/>
      <c r="L1953" s="39"/>
      <c r="M1953" s="39"/>
      <c r="N1953" s="39"/>
      <c r="O1953" s="39"/>
      <c r="P1953" s="39"/>
      <c r="Q1953" s="36"/>
    </row>
    <row r="1954" spans="1:17" x14ac:dyDescent="0.2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K1954" s="39"/>
      <c r="L1954" s="39"/>
      <c r="M1954" s="39"/>
      <c r="N1954" s="39"/>
      <c r="O1954" s="39"/>
      <c r="P1954" s="39"/>
      <c r="Q1954" s="36"/>
    </row>
    <row r="1955" spans="1:17" x14ac:dyDescent="0.2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K1955" s="39"/>
      <c r="L1955" s="39"/>
      <c r="M1955" s="39"/>
      <c r="N1955" s="39"/>
      <c r="O1955" s="39"/>
      <c r="P1955" s="39"/>
      <c r="Q1955" s="36"/>
    </row>
    <row r="1956" spans="1:17" x14ac:dyDescent="0.2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K1956" s="39"/>
      <c r="L1956" s="39"/>
      <c r="M1956" s="39"/>
      <c r="N1956" s="39"/>
      <c r="O1956" s="39"/>
      <c r="P1956" s="39"/>
      <c r="Q1956" s="36"/>
    </row>
    <row r="1957" spans="1:17" x14ac:dyDescent="0.2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K1957" s="39"/>
      <c r="L1957" s="39"/>
      <c r="M1957" s="39"/>
      <c r="N1957" s="39"/>
      <c r="O1957" s="39"/>
      <c r="P1957" s="39"/>
      <c r="Q1957" s="36"/>
    </row>
    <row r="1958" spans="1:17" x14ac:dyDescent="0.2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K1958" s="39"/>
      <c r="L1958" s="39"/>
      <c r="M1958" s="39"/>
      <c r="N1958" s="39"/>
      <c r="O1958" s="39"/>
      <c r="P1958" s="39"/>
      <c r="Q1958" s="36"/>
    </row>
    <row r="1959" spans="1:17" x14ac:dyDescent="0.2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K1959" s="39"/>
      <c r="L1959" s="39"/>
      <c r="M1959" s="39"/>
      <c r="N1959" s="39"/>
      <c r="O1959" s="39"/>
      <c r="P1959" s="39"/>
      <c r="Q1959" s="36"/>
    </row>
    <row r="1960" spans="1:17" x14ac:dyDescent="0.2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K1960" s="39"/>
      <c r="L1960" s="39"/>
      <c r="M1960" s="39"/>
      <c r="N1960" s="39"/>
      <c r="O1960" s="39"/>
      <c r="P1960" s="39"/>
      <c r="Q1960" s="36"/>
    </row>
    <row r="1961" spans="1:17" x14ac:dyDescent="0.2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K1961" s="39"/>
      <c r="L1961" s="39"/>
      <c r="M1961" s="39"/>
      <c r="N1961" s="39"/>
      <c r="O1961" s="39"/>
      <c r="P1961" s="39"/>
      <c r="Q1961" s="36"/>
    </row>
    <row r="1962" spans="1:17" x14ac:dyDescent="0.2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K1962" s="39"/>
      <c r="L1962" s="39"/>
      <c r="M1962" s="39"/>
      <c r="N1962" s="39"/>
      <c r="O1962" s="39"/>
      <c r="P1962" s="39"/>
      <c r="Q1962" s="36"/>
    </row>
    <row r="1963" spans="1:17" x14ac:dyDescent="0.2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K1963" s="39"/>
      <c r="L1963" s="39"/>
      <c r="M1963" s="39"/>
      <c r="N1963" s="39"/>
      <c r="O1963" s="39"/>
      <c r="P1963" s="39"/>
      <c r="Q1963" s="36"/>
    </row>
    <row r="1964" spans="1:17" x14ac:dyDescent="0.2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K1964" s="39"/>
      <c r="L1964" s="39"/>
      <c r="M1964" s="39"/>
      <c r="N1964" s="39"/>
      <c r="O1964" s="39"/>
      <c r="P1964" s="39"/>
      <c r="Q1964" s="36"/>
    </row>
    <row r="1965" spans="1:17" x14ac:dyDescent="0.2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K1965" s="39"/>
      <c r="L1965" s="39"/>
      <c r="M1965" s="39"/>
      <c r="N1965" s="39"/>
      <c r="O1965" s="39"/>
      <c r="P1965" s="39"/>
      <c r="Q1965" s="36"/>
    </row>
    <row r="1966" spans="1:17" x14ac:dyDescent="0.2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K1966" s="39"/>
      <c r="L1966" s="39"/>
      <c r="M1966" s="39"/>
      <c r="N1966" s="39"/>
      <c r="O1966" s="39"/>
      <c r="P1966" s="39"/>
      <c r="Q1966" s="36"/>
    </row>
    <row r="1967" spans="1:17" x14ac:dyDescent="0.2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K1967" s="39"/>
      <c r="L1967" s="39"/>
      <c r="M1967" s="39"/>
      <c r="N1967" s="39"/>
      <c r="O1967" s="39"/>
      <c r="P1967" s="39"/>
      <c r="Q1967" s="36"/>
    </row>
    <row r="1968" spans="1:17" x14ac:dyDescent="0.2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K1968" s="39"/>
      <c r="L1968" s="39"/>
      <c r="M1968" s="39"/>
      <c r="N1968" s="39"/>
      <c r="O1968" s="39"/>
      <c r="P1968" s="39"/>
      <c r="Q1968" s="36"/>
    </row>
    <row r="1969" spans="1:17" x14ac:dyDescent="0.2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39"/>
      <c r="Q1969" s="36"/>
    </row>
    <row r="1970" spans="1:17" x14ac:dyDescent="0.2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K1970" s="39"/>
      <c r="L1970" s="39"/>
      <c r="M1970" s="39"/>
      <c r="N1970" s="39"/>
      <c r="O1970" s="39"/>
      <c r="P1970" s="39"/>
      <c r="Q1970" s="36"/>
    </row>
    <row r="1971" spans="1:17" x14ac:dyDescent="0.2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39"/>
      <c r="Q1971" s="36"/>
    </row>
    <row r="1972" spans="1:17" x14ac:dyDescent="0.2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K1972" s="39"/>
      <c r="L1972" s="39"/>
      <c r="M1972" s="39"/>
      <c r="N1972" s="39"/>
      <c r="O1972" s="39"/>
      <c r="P1972" s="39"/>
      <c r="Q1972" s="36"/>
    </row>
    <row r="1973" spans="1:17" x14ac:dyDescent="0.2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K1973" s="39"/>
      <c r="L1973" s="39"/>
      <c r="M1973" s="39"/>
      <c r="N1973" s="39"/>
      <c r="O1973" s="39"/>
      <c r="P1973" s="39"/>
      <c r="Q1973" s="36"/>
    </row>
    <row r="1974" spans="1:17" x14ac:dyDescent="0.2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K1974" s="39"/>
      <c r="L1974" s="39"/>
      <c r="M1974" s="39"/>
      <c r="N1974" s="39"/>
      <c r="O1974" s="39"/>
      <c r="P1974" s="39"/>
      <c r="Q1974" s="36"/>
    </row>
    <row r="1975" spans="1:17" x14ac:dyDescent="0.2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K1975" s="39"/>
      <c r="L1975" s="39"/>
      <c r="M1975" s="39"/>
      <c r="N1975" s="39"/>
      <c r="O1975" s="39"/>
      <c r="P1975" s="39"/>
      <c r="Q1975" s="36"/>
    </row>
    <row r="1976" spans="1:17" x14ac:dyDescent="0.2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K1976" s="39"/>
      <c r="L1976" s="39"/>
      <c r="M1976" s="39"/>
      <c r="N1976" s="39"/>
      <c r="O1976" s="39"/>
      <c r="P1976" s="39"/>
      <c r="Q1976" s="36"/>
    </row>
    <row r="1977" spans="1:17" x14ac:dyDescent="0.2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K1977" s="39"/>
      <c r="L1977" s="39"/>
      <c r="M1977" s="39"/>
      <c r="N1977" s="39"/>
      <c r="O1977" s="39"/>
      <c r="P1977" s="39"/>
      <c r="Q1977" s="36"/>
    </row>
    <row r="1978" spans="1:17" x14ac:dyDescent="0.2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K1978" s="39"/>
      <c r="L1978" s="39"/>
      <c r="M1978" s="39"/>
      <c r="N1978" s="39"/>
      <c r="O1978" s="39"/>
      <c r="P1978" s="39"/>
      <c r="Q1978" s="36"/>
    </row>
    <row r="1979" spans="1:17" x14ac:dyDescent="0.2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K1979" s="39"/>
      <c r="L1979" s="39"/>
      <c r="M1979" s="39"/>
      <c r="N1979" s="39"/>
      <c r="O1979" s="39"/>
      <c r="P1979" s="39"/>
      <c r="Q1979" s="36"/>
    </row>
    <row r="1980" spans="1:17" x14ac:dyDescent="0.2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K1980" s="39"/>
      <c r="L1980" s="39"/>
      <c r="M1980" s="39"/>
      <c r="N1980" s="39"/>
      <c r="O1980" s="39"/>
      <c r="P1980" s="39"/>
      <c r="Q1980" s="36"/>
    </row>
    <row r="1981" spans="1:17" x14ac:dyDescent="0.2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K1981" s="39"/>
      <c r="L1981" s="39"/>
      <c r="M1981" s="39"/>
      <c r="N1981" s="39"/>
      <c r="O1981" s="39"/>
      <c r="P1981" s="39"/>
      <c r="Q1981" s="36"/>
    </row>
    <row r="1982" spans="1:17" x14ac:dyDescent="0.2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K1982" s="39"/>
      <c r="L1982" s="39"/>
      <c r="M1982" s="39"/>
      <c r="N1982" s="39"/>
      <c r="O1982" s="39"/>
      <c r="P1982" s="39"/>
      <c r="Q1982" s="36"/>
    </row>
    <row r="1983" spans="1:17" x14ac:dyDescent="0.2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K1983" s="39"/>
      <c r="L1983" s="39"/>
      <c r="M1983" s="39"/>
      <c r="N1983" s="39"/>
      <c r="O1983" s="39"/>
      <c r="P1983" s="39"/>
      <c r="Q1983" s="36"/>
    </row>
    <row r="1984" spans="1:17" x14ac:dyDescent="0.2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K1984" s="39"/>
      <c r="L1984" s="39"/>
      <c r="M1984" s="39"/>
      <c r="N1984" s="39"/>
      <c r="O1984" s="39"/>
      <c r="P1984" s="39"/>
      <c r="Q1984" s="36"/>
    </row>
    <row r="1985" spans="1:17" x14ac:dyDescent="0.2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K1985" s="39"/>
      <c r="L1985" s="39"/>
      <c r="M1985" s="39"/>
      <c r="N1985" s="39"/>
      <c r="O1985" s="39"/>
      <c r="P1985" s="39"/>
      <c r="Q1985" s="36"/>
    </row>
    <row r="1986" spans="1:17" x14ac:dyDescent="0.2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K1986" s="39"/>
      <c r="L1986" s="39"/>
      <c r="M1986" s="39"/>
      <c r="N1986" s="39"/>
      <c r="O1986" s="39"/>
      <c r="P1986" s="39"/>
      <c r="Q1986" s="36"/>
    </row>
    <row r="1987" spans="1:17" x14ac:dyDescent="0.2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K1987" s="39"/>
      <c r="L1987" s="39"/>
      <c r="M1987" s="39"/>
      <c r="N1987" s="39"/>
      <c r="O1987" s="39"/>
      <c r="P1987" s="39"/>
      <c r="Q1987" s="36"/>
    </row>
    <row r="1988" spans="1:17" x14ac:dyDescent="0.2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K1988" s="39"/>
      <c r="L1988" s="39"/>
      <c r="M1988" s="39"/>
      <c r="N1988" s="39"/>
      <c r="O1988" s="39"/>
      <c r="P1988" s="39"/>
      <c r="Q1988" s="36"/>
    </row>
    <row r="1989" spans="1:17" x14ac:dyDescent="0.2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K1989" s="39"/>
      <c r="L1989" s="39"/>
      <c r="M1989" s="39"/>
      <c r="N1989" s="39"/>
      <c r="O1989" s="39"/>
      <c r="P1989" s="39"/>
      <c r="Q1989" s="36"/>
    </row>
    <row r="1990" spans="1:17" x14ac:dyDescent="0.2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K1990" s="39"/>
      <c r="L1990" s="39"/>
      <c r="M1990" s="39"/>
      <c r="N1990" s="39"/>
      <c r="O1990" s="39"/>
      <c r="P1990" s="39"/>
      <c r="Q1990" s="36"/>
    </row>
    <row r="1991" spans="1:17" x14ac:dyDescent="0.2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K1991" s="39"/>
      <c r="L1991" s="39"/>
      <c r="M1991" s="39"/>
      <c r="N1991" s="39"/>
      <c r="O1991" s="39"/>
      <c r="P1991" s="39"/>
      <c r="Q1991" s="36"/>
    </row>
    <row r="1992" spans="1:17" x14ac:dyDescent="0.2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K1992" s="39"/>
      <c r="L1992" s="39"/>
      <c r="M1992" s="39"/>
      <c r="N1992" s="39"/>
      <c r="O1992" s="39"/>
      <c r="P1992" s="39"/>
      <c r="Q1992" s="36"/>
    </row>
    <row r="1993" spans="1:17" x14ac:dyDescent="0.2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K1993" s="39"/>
      <c r="L1993" s="39"/>
      <c r="M1993" s="39"/>
      <c r="N1993" s="39"/>
      <c r="O1993" s="39"/>
      <c r="P1993" s="39"/>
      <c r="Q1993" s="36"/>
    </row>
    <row r="1994" spans="1:17" x14ac:dyDescent="0.2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K1994" s="39"/>
      <c r="L1994" s="39"/>
      <c r="M1994" s="39"/>
      <c r="N1994" s="39"/>
      <c r="O1994" s="39"/>
      <c r="P1994" s="39"/>
      <c r="Q1994" s="36"/>
    </row>
    <row r="1995" spans="1:17" x14ac:dyDescent="0.2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K1995" s="39"/>
      <c r="L1995" s="39"/>
      <c r="M1995" s="39"/>
      <c r="N1995" s="39"/>
      <c r="O1995" s="39"/>
      <c r="P1995" s="39"/>
      <c r="Q1995" s="36"/>
    </row>
    <row r="1996" spans="1:17" x14ac:dyDescent="0.2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K1996" s="39"/>
      <c r="L1996" s="39"/>
      <c r="M1996" s="39"/>
      <c r="N1996" s="39"/>
      <c r="O1996" s="39"/>
      <c r="P1996" s="39"/>
      <c r="Q1996" s="36"/>
    </row>
    <row r="1997" spans="1:17" x14ac:dyDescent="0.2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K1997" s="39"/>
      <c r="L1997" s="39"/>
      <c r="M1997" s="39"/>
      <c r="N1997" s="39"/>
      <c r="O1997" s="39"/>
      <c r="P1997" s="39"/>
      <c r="Q1997" s="36"/>
    </row>
    <row r="1998" spans="1:17" x14ac:dyDescent="0.2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K1998" s="39"/>
      <c r="L1998" s="39"/>
      <c r="M1998" s="39"/>
      <c r="N1998" s="39"/>
      <c r="O1998" s="39"/>
      <c r="P1998" s="39"/>
      <c r="Q1998" s="36"/>
    </row>
    <row r="1999" spans="1:17" x14ac:dyDescent="0.2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K1999" s="39"/>
      <c r="L1999" s="39"/>
      <c r="M1999" s="39"/>
      <c r="N1999" s="39"/>
      <c r="O1999" s="39"/>
      <c r="P1999" s="39"/>
      <c r="Q1999" s="36"/>
    </row>
    <row r="2000" spans="1:17" x14ac:dyDescent="0.2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K2000" s="39"/>
      <c r="L2000" s="39"/>
      <c r="M2000" s="39"/>
      <c r="N2000" s="39"/>
      <c r="O2000" s="39"/>
      <c r="P2000" s="39"/>
      <c r="Q2000" s="36"/>
    </row>
    <row r="2001" spans="1:17" x14ac:dyDescent="0.2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K2001" s="39"/>
      <c r="L2001" s="39"/>
      <c r="M2001" s="39"/>
      <c r="N2001" s="39"/>
      <c r="O2001" s="39"/>
      <c r="P2001" s="39"/>
      <c r="Q2001" s="36"/>
    </row>
    <row r="2002" spans="1:17" x14ac:dyDescent="0.2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K2002" s="39"/>
      <c r="L2002" s="39"/>
      <c r="M2002" s="39"/>
      <c r="N2002" s="39"/>
      <c r="O2002" s="39"/>
      <c r="P2002" s="39"/>
      <c r="Q2002" s="36"/>
    </row>
    <row r="2003" spans="1:17" x14ac:dyDescent="0.2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K2003" s="39"/>
      <c r="L2003" s="39"/>
      <c r="M2003" s="39"/>
      <c r="N2003" s="39"/>
      <c r="O2003" s="39"/>
      <c r="P2003" s="39"/>
      <c r="Q2003" s="36"/>
    </row>
    <row r="2004" spans="1:17" x14ac:dyDescent="0.2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K2004" s="39"/>
      <c r="L2004" s="39"/>
      <c r="M2004" s="39"/>
      <c r="N2004" s="39"/>
      <c r="O2004" s="39"/>
      <c r="P2004" s="39"/>
      <c r="Q2004" s="36"/>
    </row>
    <row r="2005" spans="1:17" x14ac:dyDescent="0.2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39"/>
      <c r="Q2005" s="36"/>
    </row>
    <row r="2006" spans="1:17" x14ac:dyDescent="0.2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K2006" s="39"/>
      <c r="L2006" s="39"/>
      <c r="M2006" s="39"/>
      <c r="N2006" s="39"/>
      <c r="O2006" s="39"/>
      <c r="P2006" s="39"/>
      <c r="Q2006" s="36"/>
    </row>
    <row r="2007" spans="1:17" x14ac:dyDescent="0.2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K2007" s="39"/>
      <c r="L2007" s="39"/>
      <c r="M2007" s="39"/>
      <c r="N2007" s="39"/>
      <c r="O2007" s="39"/>
      <c r="P2007" s="39"/>
      <c r="Q2007" s="36"/>
    </row>
    <row r="2008" spans="1:17" x14ac:dyDescent="0.2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K2008" s="39"/>
      <c r="L2008" s="39"/>
      <c r="M2008" s="39"/>
      <c r="N2008" s="39"/>
      <c r="O2008" s="39"/>
      <c r="P2008" s="39"/>
      <c r="Q2008" s="36"/>
    </row>
    <row r="2009" spans="1:17" x14ac:dyDescent="0.2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K2009" s="39"/>
      <c r="L2009" s="39"/>
      <c r="M2009" s="39"/>
      <c r="N2009" s="39"/>
      <c r="O2009" s="39"/>
      <c r="P2009" s="39"/>
      <c r="Q2009" s="36"/>
    </row>
    <row r="2010" spans="1:17" x14ac:dyDescent="0.2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K2010" s="39"/>
      <c r="L2010" s="39"/>
      <c r="M2010" s="39"/>
      <c r="N2010" s="39"/>
      <c r="O2010" s="39"/>
      <c r="P2010" s="39"/>
      <c r="Q2010" s="36"/>
    </row>
    <row r="2011" spans="1:17" x14ac:dyDescent="0.2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K2011" s="39"/>
      <c r="L2011" s="39"/>
      <c r="M2011" s="39"/>
      <c r="N2011" s="39"/>
      <c r="O2011" s="39"/>
      <c r="P2011" s="39"/>
      <c r="Q2011" s="36"/>
    </row>
    <row r="2012" spans="1:17" x14ac:dyDescent="0.2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K2012" s="39"/>
      <c r="L2012" s="39"/>
      <c r="M2012" s="39"/>
      <c r="N2012" s="39"/>
      <c r="O2012" s="39"/>
      <c r="P2012" s="39"/>
      <c r="Q2012" s="36"/>
    </row>
    <row r="2013" spans="1:17" x14ac:dyDescent="0.2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K2013" s="39"/>
      <c r="L2013" s="39"/>
      <c r="M2013" s="39"/>
      <c r="N2013" s="39"/>
      <c r="O2013" s="39"/>
      <c r="P2013" s="39"/>
      <c r="Q2013" s="36"/>
    </row>
    <row r="2014" spans="1:17" x14ac:dyDescent="0.2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K2014" s="39"/>
      <c r="L2014" s="39"/>
      <c r="M2014" s="39"/>
      <c r="N2014" s="39"/>
      <c r="O2014" s="39"/>
      <c r="P2014" s="39"/>
      <c r="Q2014" s="36"/>
    </row>
    <row r="2015" spans="1:17" x14ac:dyDescent="0.2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K2015" s="39"/>
      <c r="L2015" s="39"/>
      <c r="M2015" s="39"/>
      <c r="N2015" s="39"/>
      <c r="O2015" s="39"/>
      <c r="P2015" s="39"/>
      <c r="Q2015" s="36"/>
    </row>
    <row r="2016" spans="1:17" x14ac:dyDescent="0.2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K2016" s="39"/>
      <c r="L2016" s="39"/>
      <c r="M2016" s="39"/>
      <c r="N2016" s="39"/>
      <c r="O2016" s="39"/>
      <c r="P2016" s="39"/>
      <c r="Q2016" s="36"/>
    </row>
    <row r="2017" spans="1:17" x14ac:dyDescent="0.2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K2017" s="39"/>
      <c r="L2017" s="39"/>
      <c r="M2017" s="39"/>
      <c r="N2017" s="39"/>
      <c r="O2017" s="39"/>
      <c r="P2017" s="39"/>
      <c r="Q2017" s="36"/>
    </row>
    <row r="2018" spans="1:17" x14ac:dyDescent="0.2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K2018" s="39"/>
      <c r="L2018" s="39"/>
      <c r="M2018" s="39"/>
      <c r="N2018" s="39"/>
      <c r="O2018" s="39"/>
      <c r="P2018" s="39"/>
      <c r="Q2018" s="36"/>
    </row>
    <row r="2019" spans="1:17" x14ac:dyDescent="0.2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K2019" s="39"/>
      <c r="L2019" s="39"/>
      <c r="M2019" s="39"/>
      <c r="N2019" s="39"/>
      <c r="O2019" s="39"/>
      <c r="P2019" s="39"/>
      <c r="Q2019" s="36"/>
    </row>
    <row r="2020" spans="1:17" x14ac:dyDescent="0.2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K2020" s="39"/>
      <c r="L2020" s="39"/>
      <c r="M2020" s="39"/>
      <c r="N2020" s="39"/>
      <c r="O2020" s="39"/>
      <c r="P2020" s="39"/>
      <c r="Q2020" s="36"/>
    </row>
    <row r="2021" spans="1:17" x14ac:dyDescent="0.2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K2021" s="39"/>
      <c r="L2021" s="39"/>
      <c r="M2021" s="39"/>
      <c r="N2021" s="39"/>
      <c r="O2021" s="39"/>
      <c r="P2021" s="39"/>
      <c r="Q2021" s="36"/>
    </row>
    <row r="2022" spans="1:17" x14ac:dyDescent="0.2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K2022" s="39"/>
      <c r="L2022" s="39"/>
      <c r="M2022" s="39"/>
      <c r="N2022" s="39"/>
      <c r="O2022" s="39"/>
      <c r="P2022" s="39"/>
      <c r="Q2022" s="36"/>
    </row>
    <row r="2023" spans="1:17" x14ac:dyDescent="0.2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K2023" s="39"/>
      <c r="L2023" s="39"/>
      <c r="M2023" s="39"/>
      <c r="N2023" s="39"/>
      <c r="O2023" s="39"/>
      <c r="P2023" s="39"/>
      <c r="Q2023" s="36"/>
    </row>
    <row r="2024" spans="1:17" x14ac:dyDescent="0.2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K2024" s="39"/>
      <c r="L2024" s="39"/>
      <c r="M2024" s="39"/>
      <c r="N2024" s="39"/>
      <c r="O2024" s="39"/>
      <c r="P2024" s="39"/>
      <c r="Q2024" s="36"/>
    </row>
    <row r="2025" spans="1:17" x14ac:dyDescent="0.2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K2025" s="39"/>
      <c r="L2025" s="39"/>
      <c r="M2025" s="39"/>
      <c r="N2025" s="39"/>
      <c r="O2025" s="39"/>
      <c r="P2025" s="39"/>
      <c r="Q2025" s="36"/>
    </row>
    <row r="2026" spans="1:17" x14ac:dyDescent="0.2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K2026" s="39"/>
      <c r="L2026" s="39"/>
      <c r="M2026" s="39"/>
      <c r="N2026" s="39"/>
      <c r="O2026" s="39"/>
      <c r="P2026" s="39"/>
      <c r="Q2026" s="36"/>
    </row>
    <row r="2027" spans="1:17" x14ac:dyDescent="0.2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K2027" s="39"/>
      <c r="L2027" s="39"/>
      <c r="M2027" s="39"/>
      <c r="N2027" s="39"/>
      <c r="O2027" s="39"/>
      <c r="P2027" s="39"/>
      <c r="Q2027" s="36"/>
    </row>
    <row r="2028" spans="1:17" x14ac:dyDescent="0.2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K2028" s="39"/>
      <c r="L2028" s="39"/>
      <c r="M2028" s="39"/>
      <c r="N2028" s="39"/>
      <c r="O2028" s="39"/>
      <c r="P2028" s="39"/>
      <c r="Q2028" s="36"/>
    </row>
    <row r="2029" spans="1:17" x14ac:dyDescent="0.2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K2029" s="39"/>
      <c r="L2029" s="39"/>
      <c r="M2029" s="39"/>
      <c r="N2029" s="39"/>
      <c r="O2029" s="39"/>
      <c r="P2029" s="39"/>
      <c r="Q2029" s="36"/>
    </row>
    <row r="2030" spans="1:17" x14ac:dyDescent="0.2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K2030" s="39"/>
      <c r="L2030" s="39"/>
      <c r="M2030" s="39"/>
      <c r="N2030" s="39"/>
      <c r="O2030" s="39"/>
      <c r="P2030" s="39"/>
      <c r="Q2030" s="36"/>
    </row>
    <row r="2031" spans="1:17" x14ac:dyDescent="0.2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K2031" s="39"/>
      <c r="L2031" s="39"/>
      <c r="M2031" s="39"/>
      <c r="N2031" s="39"/>
      <c r="O2031" s="39"/>
      <c r="P2031" s="39"/>
      <c r="Q2031" s="36"/>
    </row>
    <row r="2032" spans="1:17" x14ac:dyDescent="0.2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K2032" s="39"/>
      <c r="L2032" s="39"/>
      <c r="M2032" s="39"/>
      <c r="N2032" s="39"/>
      <c r="O2032" s="39"/>
      <c r="P2032" s="39"/>
      <c r="Q2032" s="36"/>
    </row>
    <row r="2033" spans="1:17" x14ac:dyDescent="0.2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K2033" s="39"/>
      <c r="L2033" s="39"/>
      <c r="M2033" s="39"/>
      <c r="N2033" s="39"/>
      <c r="O2033" s="39"/>
      <c r="P2033" s="39"/>
      <c r="Q2033" s="36"/>
    </row>
    <row r="2034" spans="1:17" x14ac:dyDescent="0.2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K2034" s="39"/>
      <c r="L2034" s="39"/>
      <c r="M2034" s="39"/>
      <c r="N2034" s="39"/>
      <c r="O2034" s="39"/>
      <c r="P2034" s="39"/>
      <c r="Q2034" s="36"/>
    </row>
    <row r="2035" spans="1:17" x14ac:dyDescent="0.2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K2035" s="39"/>
      <c r="L2035" s="39"/>
      <c r="M2035" s="39"/>
      <c r="N2035" s="39"/>
      <c r="O2035" s="39"/>
      <c r="P2035" s="39"/>
      <c r="Q2035" s="36"/>
    </row>
    <row r="2036" spans="1:17" x14ac:dyDescent="0.2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K2036" s="39"/>
      <c r="L2036" s="39"/>
      <c r="M2036" s="39"/>
      <c r="N2036" s="39"/>
      <c r="O2036" s="39"/>
      <c r="P2036" s="39"/>
      <c r="Q2036" s="36"/>
    </row>
    <row r="2037" spans="1:17" x14ac:dyDescent="0.2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K2037" s="39"/>
      <c r="L2037" s="39"/>
      <c r="M2037" s="39"/>
      <c r="N2037" s="39"/>
      <c r="O2037" s="39"/>
      <c r="P2037" s="39"/>
      <c r="Q2037" s="36"/>
    </row>
    <row r="2038" spans="1:17" x14ac:dyDescent="0.2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K2038" s="39"/>
      <c r="L2038" s="39"/>
      <c r="M2038" s="39"/>
      <c r="N2038" s="39"/>
      <c r="O2038" s="39"/>
      <c r="P2038" s="39"/>
      <c r="Q2038" s="36"/>
    </row>
    <row r="2039" spans="1:17" x14ac:dyDescent="0.2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K2039" s="39"/>
      <c r="L2039" s="39"/>
      <c r="M2039" s="39"/>
      <c r="N2039" s="39"/>
      <c r="O2039" s="39"/>
      <c r="P2039" s="39"/>
      <c r="Q2039" s="36"/>
    </row>
    <row r="2040" spans="1:17" x14ac:dyDescent="0.2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K2040" s="39"/>
      <c r="L2040" s="39"/>
      <c r="M2040" s="39"/>
      <c r="N2040" s="39"/>
      <c r="O2040" s="39"/>
      <c r="P2040" s="39"/>
      <c r="Q2040" s="36"/>
    </row>
    <row r="2041" spans="1:17" x14ac:dyDescent="0.2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K2041" s="39"/>
      <c r="L2041" s="39"/>
      <c r="M2041" s="39"/>
      <c r="N2041" s="39"/>
      <c r="O2041" s="39"/>
      <c r="P2041" s="39"/>
      <c r="Q2041" s="36"/>
    </row>
    <row r="2042" spans="1:17" x14ac:dyDescent="0.2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K2042" s="39"/>
      <c r="L2042" s="39"/>
      <c r="M2042" s="39"/>
      <c r="N2042" s="39"/>
      <c r="O2042" s="39"/>
      <c r="P2042" s="39"/>
      <c r="Q2042" s="36"/>
    </row>
    <row r="2043" spans="1:17" x14ac:dyDescent="0.2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K2043" s="39"/>
      <c r="L2043" s="39"/>
      <c r="M2043" s="39"/>
      <c r="N2043" s="39"/>
      <c r="O2043" s="39"/>
      <c r="P2043" s="39"/>
      <c r="Q2043" s="36"/>
    </row>
    <row r="2044" spans="1:17" x14ac:dyDescent="0.2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39"/>
      <c r="Q2044" s="36"/>
    </row>
    <row r="2045" spans="1:17" x14ac:dyDescent="0.2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K2045" s="39"/>
      <c r="L2045" s="39"/>
      <c r="M2045" s="39"/>
      <c r="N2045" s="39"/>
      <c r="O2045" s="39"/>
      <c r="P2045" s="39"/>
      <c r="Q2045" s="36"/>
    </row>
    <row r="2046" spans="1:17" x14ac:dyDescent="0.2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K2046" s="39"/>
      <c r="L2046" s="39"/>
      <c r="M2046" s="39"/>
      <c r="N2046" s="39"/>
      <c r="O2046" s="39"/>
      <c r="P2046" s="39"/>
      <c r="Q2046" s="36"/>
    </row>
    <row r="2047" spans="1:17" x14ac:dyDescent="0.2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K2047" s="39"/>
      <c r="L2047" s="39"/>
      <c r="M2047" s="39"/>
      <c r="N2047" s="39"/>
      <c r="O2047" s="39"/>
      <c r="P2047" s="39"/>
      <c r="Q2047" s="36"/>
    </row>
    <row r="2048" spans="1:17" x14ac:dyDescent="0.2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K2048" s="39"/>
      <c r="L2048" s="39"/>
      <c r="M2048" s="39"/>
      <c r="N2048" s="39"/>
      <c r="O2048" s="39"/>
      <c r="P2048" s="39"/>
      <c r="Q2048" s="36"/>
    </row>
    <row r="2049" spans="1:17" x14ac:dyDescent="0.2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K2049" s="39"/>
      <c r="L2049" s="39"/>
      <c r="M2049" s="39"/>
      <c r="N2049" s="39"/>
      <c r="O2049" s="39"/>
      <c r="P2049" s="39"/>
      <c r="Q2049" s="36"/>
    </row>
    <row r="2050" spans="1:17" x14ac:dyDescent="0.2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K2050" s="39"/>
      <c r="L2050" s="39"/>
      <c r="M2050" s="39"/>
      <c r="N2050" s="39"/>
      <c r="O2050" s="39"/>
      <c r="P2050" s="39"/>
      <c r="Q2050" s="36"/>
    </row>
    <row r="2051" spans="1:17" x14ac:dyDescent="0.2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K2051" s="39"/>
      <c r="L2051" s="39"/>
      <c r="M2051" s="39"/>
      <c r="N2051" s="39"/>
      <c r="O2051" s="39"/>
      <c r="P2051" s="39"/>
      <c r="Q2051" s="36"/>
    </row>
    <row r="2052" spans="1:17" x14ac:dyDescent="0.2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39"/>
      <c r="Q2052" s="36"/>
    </row>
    <row r="2053" spans="1:17" x14ac:dyDescent="0.2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K2053" s="39"/>
      <c r="L2053" s="39"/>
      <c r="M2053" s="39"/>
      <c r="N2053" s="39"/>
      <c r="O2053" s="39"/>
      <c r="P2053" s="39"/>
      <c r="Q2053" s="36"/>
    </row>
    <row r="2054" spans="1:17" x14ac:dyDescent="0.2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K2054" s="39"/>
      <c r="L2054" s="39"/>
      <c r="M2054" s="39"/>
      <c r="N2054" s="39"/>
      <c r="O2054" s="39"/>
      <c r="P2054" s="39"/>
      <c r="Q2054" s="36"/>
    </row>
    <row r="2055" spans="1:17" x14ac:dyDescent="0.2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K2055" s="39"/>
      <c r="L2055" s="39"/>
      <c r="M2055" s="39"/>
      <c r="N2055" s="39"/>
      <c r="O2055" s="39"/>
      <c r="P2055" s="39"/>
      <c r="Q2055" s="36"/>
    </row>
    <row r="2056" spans="1:17" x14ac:dyDescent="0.2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K2056" s="39"/>
      <c r="L2056" s="39"/>
      <c r="M2056" s="39"/>
      <c r="N2056" s="39"/>
      <c r="O2056" s="39"/>
      <c r="P2056" s="39"/>
      <c r="Q2056" s="36"/>
    </row>
    <row r="2057" spans="1:17" x14ac:dyDescent="0.2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K2057" s="39"/>
      <c r="L2057" s="39"/>
      <c r="M2057" s="39"/>
      <c r="N2057" s="39"/>
      <c r="O2057" s="39"/>
      <c r="P2057" s="39"/>
      <c r="Q2057" s="36"/>
    </row>
    <row r="2058" spans="1:17" x14ac:dyDescent="0.2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K2058" s="39"/>
      <c r="L2058" s="39"/>
      <c r="M2058" s="39"/>
      <c r="N2058" s="39"/>
      <c r="O2058" s="39"/>
      <c r="P2058" s="39"/>
      <c r="Q2058" s="36"/>
    </row>
    <row r="2059" spans="1:17" x14ac:dyDescent="0.2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K2059" s="39"/>
      <c r="L2059" s="39"/>
      <c r="M2059" s="39"/>
      <c r="N2059" s="39"/>
      <c r="O2059" s="39"/>
      <c r="P2059" s="39"/>
      <c r="Q2059" s="36"/>
    </row>
    <row r="2060" spans="1:17" x14ac:dyDescent="0.2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K2060" s="39"/>
      <c r="L2060" s="39"/>
      <c r="M2060" s="39"/>
      <c r="N2060" s="39"/>
      <c r="O2060" s="39"/>
      <c r="P2060" s="39"/>
      <c r="Q2060" s="36"/>
    </row>
    <row r="2061" spans="1:17" x14ac:dyDescent="0.2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K2061" s="39"/>
      <c r="L2061" s="39"/>
      <c r="M2061" s="39"/>
      <c r="N2061" s="39"/>
      <c r="O2061" s="39"/>
      <c r="P2061" s="39"/>
      <c r="Q2061" s="36"/>
    </row>
    <row r="2062" spans="1:17" x14ac:dyDescent="0.2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K2062" s="39"/>
      <c r="L2062" s="39"/>
      <c r="M2062" s="39"/>
      <c r="N2062" s="39"/>
      <c r="O2062" s="39"/>
      <c r="P2062" s="39"/>
      <c r="Q2062" s="36"/>
    </row>
    <row r="2063" spans="1:17" x14ac:dyDescent="0.2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K2063" s="39"/>
      <c r="L2063" s="39"/>
      <c r="M2063" s="39"/>
      <c r="N2063" s="39"/>
      <c r="O2063" s="39"/>
      <c r="P2063" s="39"/>
      <c r="Q2063" s="36"/>
    </row>
    <row r="2064" spans="1:17" x14ac:dyDescent="0.2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K2064" s="39"/>
      <c r="L2064" s="39"/>
      <c r="M2064" s="39"/>
      <c r="N2064" s="39"/>
      <c r="O2064" s="39"/>
      <c r="P2064" s="39"/>
      <c r="Q2064" s="36"/>
    </row>
    <row r="2065" spans="1:17" x14ac:dyDescent="0.2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K2065" s="39"/>
      <c r="L2065" s="39"/>
      <c r="M2065" s="39"/>
      <c r="N2065" s="39"/>
      <c r="O2065" s="39"/>
      <c r="P2065" s="39"/>
      <c r="Q2065" s="36"/>
    </row>
    <row r="2066" spans="1:17" x14ac:dyDescent="0.2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K2066" s="39"/>
      <c r="L2066" s="39"/>
      <c r="M2066" s="39"/>
      <c r="N2066" s="39"/>
      <c r="O2066" s="39"/>
      <c r="P2066" s="39"/>
      <c r="Q2066" s="36"/>
    </row>
    <row r="2067" spans="1:17" x14ac:dyDescent="0.2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K2067" s="39"/>
      <c r="L2067" s="39"/>
      <c r="M2067" s="39"/>
      <c r="N2067" s="39"/>
      <c r="O2067" s="39"/>
      <c r="P2067" s="39"/>
      <c r="Q2067" s="36"/>
    </row>
    <row r="2068" spans="1:17" x14ac:dyDescent="0.2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K2068" s="39"/>
      <c r="L2068" s="39"/>
      <c r="M2068" s="39"/>
      <c r="N2068" s="39"/>
      <c r="O2068" s="39"/>
      <c r="P2068" s="39"/>
      <c r="Q2068" s="36"/>
    </row>
    <row r="2069" spans="1:17" x14ac:dyDescent="0.2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K2069" s="39"/>
      <c r="L2069" s="39"/>
      <c r="M2069" s="39"/>
      <c r="N2069" s="39"/>
      <c r="O2069" s="39"/>
      <c r="P2069" s="39"/>
      <c r="Q2069" s="36"/>
    </row>
    <row r="2070" spans="1:17" x14ac:dyDescent="0.2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K2070" s="39"/>
      <c r="L2070" s="39"/>
      <c r="M2070" s="39"/>
      <c r="N2070" s="39"/>
      <c r="O2070" s="39"/>
      <c r="P2070" s="39"/>
      <c r="Q2070" s="36"/>
    </row>
    <row r="2071" spans="1:17" x14ac:dyDescent="0.2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K2071" s="39"/>
      <c r="L2071" s="39"/>
      <c r="M2071" s="39"/>
      <c r="N2071" s="39"/>
      <c r="O2071" s="39"/>
      <c r="P2071" s="39"/>
      <c r="Q2071" s="36"/>
    </row>
    <row r="2072" spans="1:17" x14ac:dyDescent="0.2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K2072" s="39"/>
      <c r="L2072" s="39"/>
      <c r="M2072" s="39"/>
      <c r="N2072" s="39"/>
      <c r="O2072" s="39"/>
      <c r="P2072" s="39"/>
      <c r="Q2072" s="36"/>
    </row>
    <row r="2073" spans="1:17" x14ac:dyDescent="0.2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K2073" s="39"/>
      <c r="L2073" s="39"/>
      <c r="M2073" s="39"/>
      <c r="N2073" s="39"/>
      <c r="O2073" s="39"/>
      <c r="P2073" s="39"/>
      <c r="Q2073" s="36"/>
    </row>
    <row r="2074" spans="1:17" x14ac:dyDescent="0.2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K2074" s="39"/>
      <c r="L2074" s="39"/>
      <c r="M2074" s="39"/>
      <c r="N2074" s="39"/>
      <c r="O2074" s="39"/>
      <c r="P2074" s="39"/>
      <c r="Q2074" s="36"/>
    </row>
    <row r="2075" spans="1:17" x14ac:dyDescent="0.2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K2075" s="39"/>
      <c r="L2075" s="39"/>
      <c r="M2075" s="39"/>
      <c r="N2075" s="39"/>
      <c r="O2075" s="39"/>
      <c r="P2075" s="39"/>
      <c r="Q2075" s="36"/>
    </row>
    <row r="2076" spans="1:17" x14ac:dyDescent="0.2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K2076" s="39"/>
      <c r="L2076" s="39"/>
      <c r="M2076" s="39"/>
      <c r="N2076" s="39"/>
      <c r="O2076" s="39"/>
      <c r="P2076" s="39"/>
      <c r="Q2076" s="36"/>
    </row>
    <row r="2077" spans="1:17" x14ac:dyDescent="0.2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K2077" s="39"/>
      <c r="L2077" s="39"/>
      <c r="M2077" s="39"/>
      <c r="N2077" s="39"/>
      <c r="O2077" s="39"/>
      <c r="P2077" s="39"/>
      <c r="Q2077" s="36"/>
    </row>
    <row r="2078" spans="1:17" x14ac:dyDescent="0.2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K2078" s="39"/>
      <c r="L2078" s="39"/>
      <c r="M2078" s="39"/>
      <c r="N2078" s="39"/>
      <c r="O2078" s="39"/>
      <c r="P2078" s="39"/>
      <c r="Q2078" s="36"/>
    </row>
    <row r="2079" spans="1:17" x14ac:dyDescent="0.2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K2079" s="39"/>
      <c r="L2079" s="39"/>
      <c r="M2079" s="39"/>
      <c r="N2079" s="39"/>
      <c r="O2079" s="39"/>
      <c r="P2079" s="39"/>
      <c r="Q2079" s="36"/>
    </row>
    <row r="2080" spans="1:17" x14ac:dyDescent="0.2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K2080" s="39"/>
      <c r="L2080" s="39"/>
      <c r="M2080" s="39"/>
      <c r="N2080" s="39"/>
      <c r="O2080" s="39"/>
      <c r="P2080" s="39"/>
      <c r="Q2080" s="36"/>
    </row>
    <row r="2081" spans="1:17" x14ac:dyDescent="0.2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K2081" s="39"/>
      <c r="L2081" s="39"/>
      <c r="M2081" s="39"/>
      <c r="N2081" s="39"/>
      <c r="O2081" s="39"/>
      <c r="P2081" s="39"/>
      <c r="Q2081" s="36"/>
    </row>
    <row r="2082" spans="1:17" x14ac:dyDescent="0.2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K2082" s="39"/>
      <c r="L2082" s="39"/>
      <c r="M2082" s="39"/>
      <c r="N2082" s="39"/>
      <c r="O2082" s="39"/>
      <c r="P2082" s="39"/>
      <c r="Q2082" s="36"/>
    </row>
    <row r="2083" spans="1:17" x14ac:dyDescent="0.2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K2083" s="39"/>
      <c r="L2083" s="39"/>
      <c r="M2083" s="39"/>
      <c r="N2083" s="39"/>
      <c r="O2083" s="39"/>
      <c r="P2083" s="39"/>
      <c r="Q2083" s="36"/>
    </row>
    <row r="2084" spans="1:17" x14ac:dyDescent="0.2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K2084" s="39"/>
      <c r="L2084" s="39"/>
      <c r="M2084" s="39"/>
      <c r="N2084" s="39"/>
      <c r="O2084" s="39"/>
      <c r="P2084" s="39"/>
      <c r="Q2084" s="36"/>
    </row>
    <row r="2085" spans="1:17" x14ac:dyDescent="0.2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K2085" s="39"/>
      <c r="L2085" s="39"/>
      <c r="M2085" s="39"/>
      <c r="N2085" s="39"/>
      <c r="O2085" s="39"/>
      <c r="P2085" s="39"/>
      <c r="Q2085" s="36"/>
    </row>
    <row r="2086" spans="1:17" x14ac:dyDescent="0.2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K2086" s="39"/>
      <c r="L2086" s="39"/>
      <c r="M2086" s="39"/>
      <c r="N2086" s="39"/>
      <c r="O2086" s="39"/>
      <c r="P2086" s="39"/>
      <c r="Q2086" s="36"/>
    </row>
    <row r="2087" spans="1:17" x14ac:dyDescent="0.2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K2087" s="39"/>
      <c r="L2087" s="39"/>
      <c r="M2087" s="39"/>
      <c r="N2087" s="39"/>
      <c r="O2087" s="39"/>
      <c r="P2087" s="39"/>
      <c r="Q2087" s="36"/>
    </row>
    <row r="2088" spans="1:17" x14ac:dyDescent="0.2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K2088" s="39"/>
      <c r="L2088" s="39"/>
      <c r="M2088" s="39"/>
      <c r="N2088" s="39"/>
      <c r="O2088" s="39"/>
      <c r="P2088" s="39"/>
      <c r="Q2088" s="36"/>
    </row>
    <row r="2089" spans="1:17" x14ac:dyDescent="0.2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K2089" s="39"/>
      <c r="L2089" s="39"/>
      <c r="M2089" s="39"/>
      <c r="N2089" s="39"/>
      <c r="O2089" s="39"/>
      <c r="P2089" s="39"/>
      <c r="Q2089" s="36"/>
    </row>
    <row r="2090" spans="1:17" x14ac:dyDescent="0.2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K2090" s="39"/>
      <c r="L2090" s="39"/>
      <c r="M2090" s="39"/>
      <c r="N2090" s="39"/>
      <c r="O2090" s="39"/>
      <c r="P2090" s="39"/>
      <c r="Q2090" s="36"/>
    </row>
    <row r="2091" spans="1:17" x14ac:dyDescent="0.2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K2091" s="39"/>
      <c r="L2091" s="39"/>
      <c r="M2091" s="39"/>
      <c r="N2091" s="39"/>
      <c r="O2091" s="39"/>
      <c r="P2091" s="39"/>
      <c r="Q2091" s="36"/>
    </row>
    <row r="2092" spans="1:17" x14ac:dyDescent="0.2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K2092" s="39"/>
      <c r="L2092" s="39"/>
      <c r="M2092" s="39"/>
      <c r="N2092" s="39"/>
      <c r="O2092" s="39"/>
      <c r="P2092" s="39"/>
      <c r="Q2092" s="36"/>
    </row>
    <row r="2093" spans="1:17" x14ac:dyDescent="0.2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K2093" s="39"/>
      <c r="L2093" s="39"/>
      <c r="M2093" s="39"/>
      <c r="N2093" s="39"/>
      <c r="O2093" s="39"/>
      <c r="P2093" s="39"/>
      <c r="Q2093" s="36"/>
    </row>
    <row r="2094" spans="1:17" x14ac:dyDescent="0.2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K2094" s="39"/>
      <c r="L2094" s="39"/>
      <c r="M2094" s="39"/>
      <c r="N2094" s="39"/>
      <c r="O2094" s="39"/>
      <c r="P2094" s="39"/>
      <c r="Q2094" s="36"/>
    </row>
    <row r="2095" spans="1:17" x14ac:dyDescent="0.2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K2095" s="39"/>
      <c r="L2095" s="39"/>
      <c r="M2095" s="39"/>
      <c r="N2095" s="39"/>
      <c r="O2095" s="39"/>
      <c r="P2095" s="39"/>
      <c r="Q2095" s="36"/>
    </row>
    <row r="2096" spans="1:17" x14ac:dyDescent="0.2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K2096" s="39"/>
      <c r="L2096" s="39"/>
      <c r="M2096" s="39"/>
      <c r="N2096" s="39"/>
      <c r="O2096" s="39"/>
      <c r="P2096" s="39"/>
      <c r="Q2096" s="36"/>
    </row>
    <row r="2097" spans="1:17" x14ac:dyDescent="0.2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K2097" s="39"/>
      <c r="L2097" s="39"/>
      <c r="M2097" s="39"/>
      <c r="N2097" s="39"/>
      <c r="O2097" s="39"/>
      <c r="P2097" s="39"/>
      <c r="Q2097" s="36"/>
    </row>
    <row r="2098" spans="1:17" x14ac:dyDescent="0.2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K2098" s="39"/>
      <c r="L2098" s="39"/>
      <c r="M2098" s="39"/>
      <c r="N2098" s="39"/>
      <c r="O2098" s="39"/>
      <c r="P2098" s="39"/>
      <c r="Q2098" s="36"/>
    </row>
    <row r="2099" spans="1:17" x14ac:dyDescent="0.2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K2099" s="39"/>
      <c r="L2099" s="39"/>
      <c r="M2099" s="39"/>
      <c r="N2099" s="39"/>
      <c r="O2099" s="39"/>
      <c r="P2099" s="39"/>
      <c r="Q2099" s="36"/>
    </row>
    <row r="2100" spans="1:17" x14ac:dyDescent="0.2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K2100" s="39"/>
      <c r="L2100" s="39"/>
      <c r="M2100" s="39"/>
      <c r="N2100" s="39"/>
      <c r="O2100" s="39"/>
      <c r="P2100" s="39"/>
      <c r="Q2100" s="36"/>
    </row>
    <row r="2101" spans="1:17" x14ac:dyDescent="0.2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K2101" s="39"/>
      <c r="L2101" s="39"/>
      <c r="M2101" s="39"/>
      <c r="N2101" s="39"/>
      <c r="O2101" s="39"/>
      <c r="P2101" s="39"/>
      <c r="Q2101" s="36"/>
    </row>
    <row r="2102" spans="1:17" x14ac:dyDescent="0.2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K2102" s="39"/>
      <c r="L2102" s="39"/>
      <c r="M2102" s="39"/>
      <c r="N2102" s="39"/>
      <c r="O2102" s="39"/>
      <c r="P2102" s="39"/>
      <c r="Q2102" s="36"/>
    </row>
    <row r="2103" spans="1:17" x14ac:dyDescent="0.2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K2103" s="39"/>
      <c r="L2103" s="39"/>
      <c r="M2103" s="39"/>
      <c r="N2103" s="39"/>
      <c r="O2103" s="39"/>
      <c r="P2103" s="39"/>
      <c r="Q2103" s="36"/>
    </row>
    <row r="2104" spans="1:17" x14ac:dyDescent="0.2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K2104" s="39"/>
      <c r="L2104" s="39"/>
      <c r="M2104" s="39"/>
      <c r="N2104" s="39"/>
      <c r="O2104" s="39"/>
      <c r="P2104" s="39"/>
      <c r="Q2104" s="36"/>
    </row>
    <row r="2105" spans="1:17" x14ac:dyDescent="0.2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K2105" s="39"/>
      <c r="L2105" s="39"/>
      <c r="M2105" s="39"/>
      <c r="N2105" s="39"/>
      <c r="O2105" s="39"/>
      <c r="P2105" s="39"/>
      <c r="Q2105" s="36"/>
    </row>
    <row r="2106" spans="1:17" x14ac:dyDescent="0.2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K2106" s="39"/>
      <c r="L2106" s="39"/>
      <c r="M2106" s="39"/>
      <c r="N2106" s="39"/>
      <c r="O2106" s="39"/>
      <c r="P2106" s="39"/>
      <c r="Q2106" s="36"/>
    </row>
    <row r="2107" spans="1:17" x14ac:dyDescent="0.2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K2107" s="39"/>
      <c r="L2107" s="39"/>
      <c r="M2107" s="39"/>
      <c r="N2107" s="39"/>
      <c r="O2107" s="39"/>
      <c r="P2107" s="39"/>
      <c r="Q2107" s="36"/>
    </row>
    <row r="2108" spans="1:17" x14ac:dyDescent="0.2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K2108" s="39"/>
      <c r="L2108" s="39"/>
      <c r="M2108" s="39"/>
      <c r="N2108" s="39"/>
      <c r="O2108" s="39"/>
      <c r="P2108" s="39"/>
      <c r="Q2108" s="36"/>
    </row>
    <row r="2109" spans="1:17" x14ac:dyDescent="0.2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K2109" s="39"/>
      <c r="L2109" s="39"/>
      <c r="M2109" s="39"/>
      <c r="N2109" s="39"/>
      <c r="O2109" s="39"/>
      <c r="P2109" s="39"/>
      <c r="Q2109" s="36"/>
    </row>
    <row r="2110" spans="1:17" x14ac:dyDescent="0.2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K2110" s="39"/>
      <c r="L2110" s="39"/>
      <c r="M2110" s="39"/>
      <c r="N2110" s="39"/>
      <c r="O2110" s="39"/>
      <c r="P2110" s="39"/>
      <c r="Q2110" s="36"/>
    </row>
    <row r="2111" spans="1:17" x14ac:dyDescent="0.2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K2111" s="39"/>
      <c r="L2111" s="39"/>
      <c r="M2111" s="39"/>
      <c r="N2111" s="39"/>
      <c r="O2111" s="39"/>
      <c r="P2111" s="39"/>
      <c r="Q2111" s="36"/>
    </row>
    <row r="2112" spans="1:17" x14ac:dyDescent="0.2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K2112" s="39"/>
      <c r="L2112" s="39"/>
      <c r="M2112" s="39"/>
      <c r="N2112" s="39"/>
      <c r="O2112" s="39"/>
      <c r="P2112" s="39"/>
      <c r="Q2112" s="36"/>
    </row>
    <row r="2113" spans="1:17" x14ac:dyDescent="0.2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K2113" s="39"/>
      <c r="L2113" s="39"/>
      <c r="M2113" s="39"/>
      <c r="N2113" s="39"/>
      <c r="O2113" s="39"/>
      <c r="P2113" s="39"/>
      <c r="Q2113" s="36"/>
    </row>
    <row r="2114" spans="1:17" x14ac:dyDescent="0.2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K2114" s="39"/>
      <c r="L2114" s="39"/>
      <c r="M2114" s="39"/>
      <c r="N2114" s="39"/>
      <c r="O2114" s="39"/>
      <c r="P2114" s="39"/>
      <c r="Q2114" s="36"/>
    </row>
    <row r="2115" spans="1:17" x14ac:dyDescent="0.2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K2115" s="39"/>
      <c r="L2115" s="39"/>
      <c r="M2115" s="39"/>
      <c r="N2115" s="39"/>
      <c r="O2115" s="39"/>
      <c r="P2115" s="39"/>
      <c r="Q2115" s="36"/>
    </row>
    <row r="2116" spans="1:17" x14ac:dyDescent="0.2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K2116" s="39"/>
      <c r="L2116" s="39"/>
      <c r="M2116" s="39"/>
      <c r="N2116" s="39"/>
      <c r="O2116" s="39"/>
      <c r="P2116" s="39"/>
      <c r="Q2116" s="36"/>
    </row>
    <row r="2117" spans="1:17" x14ac:dyDescent="0.2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K2117" s="39"/>
      <c r="L2117" s="39"/>
      <c r="M2117" s="39"/>
      <c r="N2117" s="39"/>
      <c r="O2117" s="39"/>
      <c r="P2117" s="39"/>
      <c r="Q2117" s="36"/>
    </row>
    <row r="2118" spans="1:17" x14ac:dyDescent="0.2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K2118" s="39"/>
      <c r="L2118" s="39"/>
      <c r="M2118" s="39"/>
      <c r="N2118" s="39"/>
      <c r="O2118" s="39"/>
      <c r="P2118" s="39"/>
      <c r="Q2118" s="36"/>
    </row>
    <row r="2119" spans="1:17" x14ac:dyDescent="0.2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K2119" s="39"/>
      <c r="L2119" s="39"/>
      <c r="M2119" s="39"/>
      <c r="N2119" s="39"/>
      <c r="O2119" s="39"/>
      <c r="P2119" s="39"/>
      <c r="Q2119" s="36"/>
    </row>
    <row r="2120" spans="1:17" x14ac:dyDescent="0.2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K2120" s="39"/>
      <c r="L2120" s="39"/>
      <c r="M2120" s="39"/>
      <c r="N2120" s="39"/>
      <c r="O2120" s="39"/>
      <c r="P2120" s="39"/>
      <c r="Q2120" s="36"/>
    </row>
    <row r="2121" spans="1:17" x14ac:dyDescent="0.2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K2121" s="39"/>
      <c r="L2121" s="39"/>
      <c r="M2121" s="39"/>
      <c r="N2121" s="39"/>
      <c r="O2121" s="39"/>
      <c r="P2121" s="39"/>
      <c r="Q2121" s="36"/>
    </row>
    <row r="2122" spans="1:17" x14ac:dyDescent="0.2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K2122" s="39"/>
      <c r="L2122" s="39"/>
      <c r="M2122" s="39"/>
      <c r="N2122" s="39"/>
      <c r="O2122" s="39"/>
      <c r="P2122" s="39"/>
      <c r="Q2122" s="36"/>
    </row>
    <row r="2123" spans="1:17" x14ac:dyDescent="0.2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K2123" s="39"/>
      <c r="L2123" s="39"/>
      <c r="M2123" s="39"/>
      <c r="N2123" s="39"/>
      <c r="O2123" s="39"/>
      <c r="P2123" s="39"/>
      <c r="Q2123" s="36"/>
    </row>
    <row r="2124" spans="1:17" x14ac:dyDescent="0.2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K2124" s="39"/>
      <c r="L2124" s="39"/>
      <c r="M2124" s="39"/>
      <c r="N2124" s="39"/>
      <c r="O2124" s="39"/>
      <c r="P2124" s="39"/>
      <c r="Q2124" s="36"/>
    </row>
    <row r="2125" spans="1:17" x14ac:dyDescent="0.2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K2125" s="39"/>
      <c r="L2125" s="39"/>
      <c r="M2125" s="39"/>
      <c r="N2125" s="39"/>
      <c r="O2125" s="39"/>
      <c r="P2125" s="39"/>
      <c r="Q2125" s="36"/>
    </row>
    <row r="2126" spans="1:17" x14ac:dyDescent="0.2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K2126" s="39"/>
      <c r="L2126" s="39"/>
      <c r="M2126" s="39"/>
      <c r="N2126" s="39"/>
      <c r="O2126" s="39"/>
      <c r="P2126" s="39"/>
      <c r="Q2126" s="36"/>
    </row>
    <row r="2127" spans="1:17" x14ac:dyDescent="0.2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K2127" s="39"/>
      <c r="L2127" s="39"/>
      <c r="M2127" s="39"/>
      <c r="N2127" s="39"/>
      <c r="O2127" s="39"/>
      <c r="P2127" s="39"/>
      <c r="Q2127" s="36"/>
    </row>
    <row r="2128" spans="1:17" x14ac:dyDescent="0.2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K2128" s="39"/>
      <c r="L2128" s="39"/>
      <c r="M2128" s="39"/>
      <c r="N2128" s="39"/>
      <c r="O2128" s="39"/>
      <c r="P2128" s="39"/>
      <c r="Q2128" s="36"/>
    </row>
    <row r="2129" spans="1:17" x14ac:dyDescent="0.2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K2129" s="39"/>
      <c r="L2129" s="39"/>
      <c r="M2129" s="39"/>
      <c r="N2129" s="39"/>
      <c r="O2129" s="39"/>
      <c r="P2129" s="39"/>
      <c r="Q2129" s="36"/>
    </row>
    <row r="2130" spans="1:17" x14ac:dyDescent="0.2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K2130" s="39"/>
      <c r="L2130" s="39"/>
      <c r="M2130" s="39"/>
      <c r="N2130" s="39"/>
      <c r="O2130" s="39"/>
      <c r="P2130" s="39"/>
      <c r="Q2130" s="36"/>
    </row>
    <row r="2131" spans="1:17" x14ac:dyDescent="0.2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K2131" s="39"/>
      <c r="L2131" s="39"/>
      <c r="M2131" s="39"/>
      <c r="N2131" s="39"/>
      <c r="O2131" s="39"/>
      <c r="P2131" s="39"/>
      <c r="Q2131" s="36"/>
    </row>
    <row r="2132" spans="1:17" x14ac:dyDescent="0.2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K2132" s="39"/>
      <c r="L2132" s="39"/>
      <c r="M2132" s="39"/>
      <c r="N2132" s="39"/>
      <c r="O2132" s="39"/>
      <c r="P2132" s="39"/>
      <c r="Q2132" s="36"/>
    </row>
    <row r="2133" spans="1:17" x14ac:dyDescent="0.2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K2133" s="39"/>
      <c r="L2133" s="39"/>
      <c r="M2133" s="39"/>
      <c r="N2133" s="39"/>
      <c r="O2133" s="39"/>
      <c r="P2133" s="39"/>
      <c r="Q2133" s="36"/>
    </row>
    <row r="2134" spans="1:17" x14ac:dyDescent="0.2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K2134" s="39"/>
      <c r="L2134" s="39"/>
      <c r="M2134" s="39"/>
      <c r="N2134" s="39"/>
      <c r="O2134" s="39"/>
      <c r="P2134" s="39"/>
      <c r="Q2134" s="36"/>
    </row>
    <row r="2135" spans="1:17" x14ac:dyDescent="0.2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K2135" s="39"/>
      <c r="L2135" s="39"/>
      <c r="M2135" s="39"/>
      <c r="N2135" s="39"/>
      <c r="O2135" s="39"/>
      <c r="P2135" s="39"/>
      <c r="Q2135" s="36"/>
    </row>
    <row r="2136" spans="1:17" x14ac:dyDescent="0.2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K2136" s="39"/>
      <c r="L2136" s="39"/>
      <c r="M2136" s="39"/>
      <c r="N2136" s="39"/>
      <c r="O2136" s="39"/>
      <c r="P2136" s="39"/>
      <c r="Q2136" s="36"/>
    </row>
    <row r="2137" spans="1:17" x14ac:dyDescent="0.2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K2137" s="39"/>
      <c r="L2137" s="39"/>
      <c r="M2137" s="39"/>
      <c r="N2137" s="39"/>
      <c r="O2137" s="39"/>
      <c r="P2137" s="39"/>
      <c r="Q2137" s="36"/>
    </row>
    <row r="2138" spans="1:17" x14ac:dyDescent="0.2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K2138" s="39"/>
      <c r="L2138" s="39"/>
      <c r="M2138" s="39"/>
      <c r="N2138" s="39"/>
      <c r="O2138" s="39"/>
      <c r="P2138" s="39"/>
      <c r="Q2138" s="36"/>
    </row>
    <row r="2139" spans="1:17" x14ac:dyDescent="0.2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K2139" s="39"/>
      <c r="L2139" s="39"/>
      <c r="M2139" s="39"/>
      <c r="N2139" s="39"/>
      <c r="O2139" s="39"/>
      <c r="P2139" s="39"/>
      <c r="Q2139" s="36"/>
    </row>
    <row r="2140" spans="1:17" x14ac:dyDescent="0.2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K2140" s="39"/>
      <c r="L2140" s="39"/>
      <c r="M2140" s="39"/>
      <c r="N2140" s="39"/>
      <c r="O2140" s="39"/>
      <c r="P2140" s="39"/>
      <c r="Q2140" s="36"/>
    </row>
    <row r="2141" spans="1:17" x14ac:dyDescent="0.2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K2141" s="39"/>
      <c r="L2141" s="39"/>
      <c r="M2141" s="39"/>
      <c r="N2141" s="39"/>
      <c r="O2141" s="39"/>
      <c r="P2141" s="39"/>
      <c r="Q2141" s="36"/>
    </row>
    <row r="2142" spans="1:17" x14ac:dyDescent="0.2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K2142" s="39"/>
      <c r="L2142" s="39"/>
      <c r="M2142" s="39"/>
      <c r="N2142" s="39"/>
      <c r="O2142" s="39"/>
      <c r="P2142" s="39"/>
      <c r="Q2142" s="36"/>
    </row>
    <row r="2143" spans="1:17" x14ac:dyDescent="0.2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K2143" s="39"/>
      <c r="L2143" s="39"/>
      <c r="M2143" s="39"/>
      <c r="N2143" s="39"/>
      <c r="O2143" s="39"/>
      <c r="P2143" s="39"/>
      <c r="Q2143" s="36"/>
    </row>
    <row r="2144" spans="1:17" x14ac:dyDescent="0.2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K2144" s="39"/>
      <c r="L2144" s="39"/>
      <c r="M2144" s="39"/>
      <c r="N2144" s="39"/>
      <c r="O2144" s="39"/>
      <c r="P2144" s="39"/>
      <c r="Q2144" s="36"/>
    </row>
    <row r="2145" spans="1:17" x14ac:dyDescent="0.2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K2145" s="39"/>
      <c r="L2145" s="39"/>
      <c r="M2145" s="39"/>
      <c r="N2145" s="39"/>
      <c r="O2145" s="39"/>
      <c r="P2145" s="39"/>
      <c r="Q2145" s="36"/>
    </row>
    <row r="2146" spans="1:17" x14ac:dyDescent="0.2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K2146" s="39"/>
      <c r="L2146" s="39"/>
      <c r="M2146" s="39"/>
      <c r="N2146" s="39"/>
      <c r="O2146" s="39"/>
      <c r="P2146" s="39"/>
      <c r="Q2146" s="36"/>
    </row>
    <row r="2147" spans="1:17" x14ac:dyDescent="0.2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K2147" s="39"/>
      <c r="L2147" s="39"/>
      <c r="M2147" s="39"/>
      <c r="N2147" s="39"/>
      <c r="O2147" s="39"/>
      <c r="P2147" s="39"/>
      <c r="Q2147" s="36"/>
    </row>
    <row r="2148" spans="1:17" x14ac:dyDescent="0.2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K2148" s="39"/>
      <c r="L2148" s="39"/>
      <c r="M2148" s="39"/>
      <c r="N2148" s="39"/>
      <c r="O2148" s="39"/>
      <c r="P2148" s="39"/>
      <c r="Q2148" s="36"/>
    </row>
    <row r="2149" spans="1:17" x14ac:dyDescent="0.2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K2149" s="39"/>
      <c r="L2149" s="39"/>
      <c r="M2149" s="39"/>
      <c r="N2149" s="39"/>
      <c r="O2149" s="39"/>
      <c r="P2149" s="39"/>
      <c r="Q2149" s="36"/>
    </row>
    <row r="2150" spans="1:17" x14ac:dyDescent="0.2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K2150" s="39"/>
      <c r="L2150" s="39"/>
      <c r="M2150" s="39"/>
      <c r="N2150" s="39"/>
      <c r="O2150" s="39"/>
      <c r="P2150" s="39"/>
      <c r="Q2150" s="36"/>
    </row>
    <row r="2151" spans="1:17" x14ac:dyDescent="0.2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K2151" s="39"/>
      <c r="L2151" s="39"/>
      <c r="M2151" s="39"/>
      <c r="N2151" s="39"/>
      <c r="O2151" s="39"/>
      <c r="P2151" s="39"/>
      <c r="Q2151" s="36"/>
    </row>
    <row r="2152" spans="1:17" x14ac:dyDescent="0.2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K2152" s="39"/>
      <c r="L2152" s="39"/>
      <c r="M2152" s="39"/>
      <c r="N2152" s="39"/>
      <c r="O2152" s="39"/>
      <c r="P2152" s="39"/>
      <c r="Q2152" s="36"/>
    </row>
    <row r="2153" spans="1:17" x14ac:dyDescent="0.2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K2153" s="39"/>
      <c r="L2153" s="39"/>
      <c r="M2153" s="39"/>
      <c r="N2153" s="39"/>
      <c r="O2153" s="39"/>
      <c r="P2153" s="39"/>
      <c r="Q2153" s="36"/>
    </row>
    <row r="2154" spans="1:17" x14ac:dyDescent="0.2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K2154" s="39"/>
      <c r="L2154" s="39"/>
      <c r="M2154" s="39"/>
      <c r="N2154" s="39"/>
      <c r="O2154" s="39"/>
      <c r="P2154" s="39"/>
      <c r="Q2154" s="36"/>
    </row>
    <row r="2155" spans="1:17" x14ac:dyDescent="0.2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K2155" s="39"/>
      <c r="L2155" s="39"/>
      <c r="M2155" s="39"/>
      <c r="N2155" s="39"/>
      <c r="O2155" s="39"/>
      <c r="P2155" s="39"/>
      <c r="Q2155" s="36"/>
    </row>
    <row r="2156" spans="1:17" x14ac:dyDescent="0.2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K2156" s="39"/>
      <c r="L2156" s="39"/>
      <c r="M2156" s="39"/>
      <c r="N2156" s="39"/>
      <c r="O2156" s="39"/>
      <c r="P2156" s="39"/>
      <c r="Q2156" s="36"/>
    </row>
    <row r="2157" spans="1:17" x14ac:dyDescent="0.2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K2157" s="39"/>
      <c r="L2157" s="39"/>
      <c r="M2157" s="39"/>
      <c r="N2157" s="39"/>
      <c r="O2157" s="39"/>
      <c r="P2157" s="39"/>
      <c r="Q2157" s="36"/>
    </row>
    <row r="2158" spans="1:17" x14ac:dyDescent="0.2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K2158" s="39"/>
      <c r="L2158" s="39"/>
      <c r="M2158" s="39"/>
      <c r="N2158" s="39"/>
      <c r="O2158" s="39"/>
      <c r="P2158" s="39"/>
      <c r="Q2158" s="36"/>
    </row>
    <row r="2159" spans="1:17" x14ac:dyDescent="0.2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K2159" s="39"/>
      <c r="L2159" s="39"/>
      <c r="M2159" s="39"/>
      <c r="N2159" s="39"/>
      <c r="O2159" s="39"/>
      <c r="P2159" s="39"/>
      <c r="Q2159" s="36"/>
    </row>
    <row r="2160" spans="1:17" x14ac:dyDescent="0.2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K2160" s="39"/>
      <c r="L2160" s="39"/>
      <c r="M2160" s="39"/>
      <c r="N2160" s="39"/>
      <c r="O2160" s="39"/>
      <c r="P2160" s="39"/>
      <c r="Q2160" s="36"/>
    </row>
    <row r="2161" spans="1:17" x14ac:dyDescent="0.2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K2161" s="39"/>
      <c r="L2161" s="39"/>
      <c r="M2161" s="39"/>
      <c r="N2161" s="39"/>
      <c r="O2161" s="39"/>
      <c r="P2161" s="39"/>
      <c r="Q2161" s="36"/>
    </row>
    <row r="2162" spans="1:17" x14ac:dyDescent="0.2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K2162" s="39"/>
      <c r="L2162" s="39"/>
      <c r="M2162" s="39"/>
      <c r="N2162" s="39"/>
      <c r="O2162" s="39"/>
      <c r="P2162" s="39"/>
      <c r="Q2162" s="36"/>
    </row>
    <row r="2163" spans="1:17" x14ac:dyDescent="0.2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K2163" s="39"/>
      <c r="L2163" s="39"/>
      <c r="M2163" s="39"/>
      <c r="N2163" s="39"/>
      <c r="O2163" s="39"/>
      <c r="P2163" s="39"/>
      <c r="Q2163" s="36"/>
    </row>
    <row r="2164" spans="1:17" x14ac:dyDescent="0.2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K2164" s="39"/>
      <c r="L2164" s="39"/>
      <c r="M2164" s="39"/>
      <c r="N2164" s="39"/>
      <c r="O2164" s="39"/>
      <c r="P2164" s="39"/>
      <c r="Q2164" s="36"/>
    </row>
    <row r="2165" spans="1:17" x14ac:dyDescent="0.2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K2165" s="39"/>
      <c r="L2165" s="39"/>
      <c r="M2165" s="39"/>
      <c r="N2165" s="39"/>
      <c r="O2165" s="39"/>
      <c r="P2165" s="39"/>
      <c r="Q2165" s="36"/>
    </row>
    <row r="2166" spans="1:17" x14ac:dyDescent="0.2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K2166" s="39"/>
      <c r="L2166" s="39"/>
      <c r="M2166" s="39"/>
      <c r="N2166" s="39"/>
      <c r="O2166" s="39"/>
      <c r="P2166" s="39"/>
      <c r="Q2166" s="36"/>
    </row>
    <row r="2167" spans="1:17" x14ac:dyDescent="0.2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K2167" s="39"/>
      <c r="L2167" s="39"/>
      <c r="M2167" s="39"/>
      <c r="N2167" s="39"/>
      <c r="O2167" s="39"/>
      <c r="P2167" s="39"/>
      <c r="Q2167" s="36"/>
    </row>
    <row r="2168" spans="1:17" x14ac:dyDescent="0.2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K2168" s="39"/>
      <c r="L2168" s="39"/>
      <c r="M2168" s="39"/>
      <c r="N2168" s="39"/>
      <c r="O2168" s="39"/>
      <c r="P2168" s="39"/>
      <c r="Q2168" s="36"/>
    </row>
    <row r="2169" spans="1:17" x14ac:dyDescent="0.2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K2169" s="39"/>
      <c r="L2169" s="39"/>
      <c r="M2169" s="39"/>
      <c r="N2169" s="39"/>
      <c r="O2169" s="39"/>
      <c r="P2169" s="39"/>
      <c r="Q2169" s="36"/>
    </row>
    <row r="2170" spans="1:17" x14ac:dyDescent="0.2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K2170" s="39"/>
      <c r="L2170" s="39"/>
      <c r="M2170" s="39"/>
      <c r="N2170" s="39"/>
      <c r="O2170" s="39"/>
      <c r="P2170" s="39"/>
      <c r="Q2170" s="36"/>
    </row>
    <row r="2171" spans="1:17" x14ac:dyDescent="0.2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K2171" s="39"/>
      <c r="L2171" s="39"/>
      <c r="M2171" s="39"/>
      <c r="N2171" s="39"/>
      <c r="O2171" s="39"/>
      <c r="P2171" s="39"/>
      <c r="Q2171" s="36"/>
    </row>
    <row r="2172" spans="1:17" x14ac:dyDescent="0.2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K2172" s="39"/>
      <c r="L2172" s="39"/>
      <c r="M2172" s="39"/>
      <c r="N2172" s="39"/>
      <c r="O2172" s="39"/>
      <c r="P2172" s="39"/>
      <c r="Q2172" s="36"/>
    </row>
    <row r="2173" spans="1:17" x14ac:dyDescent="0.2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K2173" s="39"/>
      <c r="L2173" s="39"/>
      <c r="M2173" s="39"/>
      <c r="N2173" s="39"/>
      <c r="O2173" s="39"/>
      <c r="P2173" s="39"/>
      <c r="Q2173" s="36"/>
    </row>
    <row r="2174" spans="1:17" x14ac:dyDescent="0.2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K2174" s="39"/>
      <c r="L2174" s="39"/>
      <c r="M2174" s="39"/>
      <c r="N2174" s="39"/>
      <c r="O2174" s="39"/>
      <c r="P2174" s="39"/>
      <c r="Q2174" s="36"/>
    </row>
    <row r="2175" spans="1:17" x14ac:dyDescent="0.2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K2175" s="39"/>
      <c r="L2175" s="39"/>
      <c r="M2175" s="39"/>
      <c r="N2175" s="39"/>
      <c r="O2175" s="39"/>
      <c r="P2175" s="39"/>
      <c r="Q2175" s="36"/>
    </row>
    <row r="2176" spans="1:17" x14ac:dyDescent="0.2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K2176" s="39"/>
      <c r="L2176" s="39"/>
      <c r="M2176" s="39"/>
      <c r="N2176" s="39"/>
      <c r="O2176" s="39"/>
      <c r="P2176" s="39"/>
      <c r="Q2176" s="36"/>
    </row>
    <row r="2177" spans="1:17" x14ac:dyDescent="0.2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K2177" s="39"/>
      <c r="L2177" s="39"/>
      <c r="M2177" s="39"/>
      <c r="N2177" s="39"/>
      <c r="O2177" s="39"/>
      <c r="P2177" s="39"/>
      <c r="Q2177" s="36"/>
    </row>
    <row r="2178" spans="1:17" x14ac:dyDescent="0.2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K2178" s="39"/>
      <c r="L2178" s="39"/>
      <c r="M2178" s="39"/>
      <c r="N2178" s="39"/>
      <c r="O2178" s="39"/>
      <c r="P2178" s="39"/>
      <c r="Q2178" s="36"/>
    </row>
    <row r="2179" spans="1:17" x14ac:dyDescent="0.2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K2179" s="39"/>
      <c r="L2179" s="39"/>
      <c r="M2179" s="39"/>
      <c r="N2179" s="39"/>
      <c r="O2179" s="39"/>
      <c r="P2179" s="39"/>
      <c r="Q2179" s="36"/>
    </row>
    <row r="2180" spans="1:17" x14ac:dyDescent="0.2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K2180" s="39"/>
      <c r="L2180" s="39"/>
      <c r="M2180" s="39"/>
      <c r="N2180" s="39"/>
      <c r="O2180" s="39"/>
      <c r="P2180" s="39"/>
      <c r="Q2180" s="36"/>
    </row>
    <row r="2181" spans="1:17" x14ac:dyDescent="0.2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K2181" s="39"/>
      <c r="L2181" s="39"/>
      <c r="M2181" s="39"/>
      <c r="N2181" s="39"/>
      <c r="O2181" s="39"/>
      <c r="P2181" s="39"/>
      <c r="Q2181" s="36"/>
    </row>
    <row r="2182" spans="1:17" x14ac:dyDescent="0.2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K2182" s="39"/>
      <c r="L2182" s="39"/>
      <c r="M2182" s="39"/>
      <c r="N2182" s="39"/>
      <c r="O2182" s="39"/>
      <c r="P2182" s="39"/>
      <c r="Q2182" s="36"/>
    </row>
    <row r="2183" spans="1:17" x14ac:dyDescent="0.2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K2183" s="39"/>
      <c r="L2183" s="39"/>
      <c r="M2183" s="39"/>
      <c r="N2183" s="39"/>
      <c r="O2183" s="39"/>
      <c r="P2183" s="39"/>
      <c r="Q2183" s="36"/>
    </row>
    <row r="2184" spans="1:17" x14ac:dyDescent="0.2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K2184" s="39"/>
      <c r="L2184" s="39"/>
      <c r="M2184" s="39"/>
      <c r="N2184" s="39"/>
      <c r="O2184" s="39"/>
      <c r="P2184" s="39"/>
      <c r="Q2184" s="36"/>
    </row>
    <row r="2185" spans="1:17" x14ac:dyDescent="0.2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K2185" s="39"/>
      <c r="L2185" s="39"/>
      <c r="M2185" s="39"/>
      <c r="N2185" s="39"/>
      <c r="O2185" s="39"/>
      <c r="P2185" s="39"/>
      <c r="Q2185" s="36"/>
    </row>
    <row r="2186" spans="1:17" x14ac:dyDescent="0.2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K2186" s="39"/>
      <c r="L2186" s="39"/>
      <c r="M2186" s="39"/>
      <c r="N2186" s="39"/>
      <c r="O2186" s="39"/>
      <c r="P2186" s="39"/>
      <c r="Q2186" s="36"/>
    </row>
    <row r="2187" spans="1:17" x14ac:dyDescent="0.2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K2187" s="39"/>
      <c r="L2187" s="39"/>
      <c r="M2187" s="39"/>
      <c r="N2187" s="39"/>
      <c r="O2187" s="39"/>
      <c r="P2187" s="39"/>
      <c r="Q2187" s="36"/>
    </row>
    <row r="2188" spans="1:17" x14ac:dyDescent="0.2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K2188" s="39"/>
      <c r="L2188" s="39"/>
      <c r="M2188" s="39"/>
      <c r="N2188" s="39"/>
      <c r="O2188" s="39"/>
      <c r="P2188" s="39"/>
      <c r="Q2188" s="36"/>
    </row>
    <row r="2189" spans="1:17" x14ac:dyDescent="0.2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K2189" s="39"/>
      <c r="L2189" s="39"/>
      <c r="M2189" s="39"/>
      <c r="N2189" s="39"/>
      <c r="O2189" s="39"/>
      <c r="P2189" s="39"/>
      <c r="Q2189" s="36"/>
    </row>
    <row r="2190" spans="1:17" x14ac:dyDescent="0.2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K2190" s="39"/>
      <c r="L2190" s="39"/>
      <c r="M2190" s="39"/>
      <c r="N2190" s="39"/>
      <c r="O2190" s="39"/>
      <c r="P2190" s="39"/>
      <c r="Q2190" s="36"/>
    </row>
    <row r="2191" spans="1:17" x14ac:dyDescent="0.2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K2191" s="39"/>
      <c r="L2191" s="39"/>
      <c r="M2191" s="39"/>
      <c r="N2191" s="39"/>
      <c r="O2191" s="39"/>
      <c r="P2191" s="39"/>
      <c r="Q2191" s="36"/>
    </row>
    <row r="2192" spans="1:17" x14ac:dyDescent="0.2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K2192" s="39"/>
      <c r="L2192" s="39"/>
      <c r="M2192" s="39"/>
      <c r="N2192" s="39"/>
      <c r="O2192" s="39"/>
      <c r="P2192" s="39"/>
      <c r="Q2192" s="36"/>
    </row>
    <row r="2193" spans="1:17" x14ac:dyDescent="0.2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K2193" s="39"/>
      <c r="L2193" s="39"/>
      <c r="M2193" s="39"/>
      <c r="N2193" s="39"/>
      <c r="O2193" s="39"/>
      <c r="P2193" s="39"/>
      <c r="Q2193" s="36"/>
    </row>
    <row r="2194" spans="1:17" x14ac:dyDescent="0.2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K2194" s="39"/>
      <c r="L2194" s="39"/>
      <c r="M2194" s="39"/>
      <c r="N2194" s="39"/>
      <c r="O2194" s="39"/>
      <c r="P2194" s="39"/>
      <c r="Q2194" s="36"/>
    </row>
    <row r="2195" spans="1:17" x14ac:dyDescent="0.2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K2195" s="39"/>
      <c r="L2195" s="39"/>
      <c r="M2195" s="39"/>
      <c r="N2195" s="39"/>
      <c r="O2195" s="39"/>
      <c r="P2195" s="39"/>
      <c r="Q2195" s="36"/>
    </row>
    <row r="2196" spans="1:17" x14ac:dyDescent="0.2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K2196" s="39"/>
      <c r="L2196" s="39"/>
      <c r="M2196" s="39"/>
      <c r="N2196" s="39"/>
      <c r="O2196" s="39"/>
      <c r="P2196" s="39"/>
      <c r="Q2196" s="36"/>
    </row>
    <row r="2197" spans="1:17" x14ac:dyDescent="0.2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K2197" s="39"/>
      <c r="L2197" s="39"/>
      <c r="M2197" s="39"/>
      <c r="N2197" s="39"/>
      <c r="O2197" s="39"/>
      <c r="P2197" s="39"/>
      <c r="Q2197" s="36"/>
    </row>
    <row r="2198" spans="1:17" x14ac:dyDescent="0.2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K2198" s="39"/>
      <c r="L2198" s="39"/>
      <c r="M2198" s="39"/>
      <c r="N2198" s="39"/>
      <c r="O2198" s="39"/>
      <c r="P2198" s="39"/>
      <c r="Q2198" s="36"/>
    </row>
    <row r="2199" spans="1:17" x14ac:dyDescent="0.2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K2199" s="39"/>
      <c r="L2199" s="39"/>
      <c r="M2199" s="39"/>
      <c r="N2199" s="39"/>
      <c r="O2199" s="39"/>
      <c r="P2199" s="39"/>
      <c r="Q2199" s="36"/>
    </row>
    <row r="2200" spans="1:17" x14ac:dyDescent="0.2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K2200" s="39"/>
      <c r="L2200" s="39"/>
      <c r="M2200" s="39"/>
      <c r="N2200" s="39"/>
      <c r="O2200" s="39"/>
      <c r="P2200" s="39"/>
      <c r="Q2200" s="36"/>
    </row>
    <row r="2201" spans="1:17" x14ac:dyDescent="0.2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K2201" s="39"/>
      <c r="L2201" s="39"/>
      <c r="M2201" s="39"/>
      <c r="N2201" s="39"/>
      <c r="O2201" s="39"/>
      <c r="P2201" s="39"/>
      <c r="Q2201" s="36"/>
    </row>
    <row r="2202" spans="1:17" x14ac:dyDescent="0.2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K2202" s="39"/>
      <c r="L2202" s="39"/>
      <c r="M2202" s="39"/>
      <c r="N2202" s="39"/>
      <c r="O2202" s="39"/>
      <c r="P2202" s="39"/>
      <c r="Q2202" s="36"/>
    </row>
    <row r="2203" spans="1:17" x14ac:dyDescent="0.2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K2203" s="39"/>
      <c r="L2203" s="39"/>
      <c r="M2203" s="39"/>
      <c r="N2203" s="39"/>
      <c r="O2203" s="39"/>
      <c r="P2203" s="39"/>
      <c r="Q2203" s="36"/>
    </row>
    <row r="2204" spans="1:17" x14ac:dyDescent="0.2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K2204" s="39"/>
      <c r="L2204" s="39"/>
      <c r="M2204" s="39"/>
      <c r="N2204" s="39"/>
      <c r="O2204" s="39"/>
      <c r="P2204" s="39"/>
      <c r="Q2204" s="36"/>
    </row>
    <row r="2205" spans="1:17" x14ac:dyDescent="0.2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K2205" s="39"/>
      <c r="L2205" s="39"/>
      <c r="M2205" s="39"/>
      <c r="N2205" s="39"/>
      <c r="O2205" s="39"/>
      <c r="P2205" s="39"/>
      <c r="Q2205" s="36"/>
    </row>
    <row r="2206" spans="1:17" x14ac:dyDescent="0.2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K2206" s="39"/>
      <c r="L2206" s="39"/>
      <c r="M2206" s="39"/>
      <c r="N2206" s="39"/>
      <c r="O2206" s="39"/>
      <c r="P2206" s="39"/>
      <c r="Q2206" s="36"/>
    </row>
    <row r="2207" spans="1:17" x14ac:dyDescent="0.2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K2207" s="39"/>
      <c r="L2207" s="39"/>
      <c r="M2207" s="39"/>
      <c r="N2207" s="39"/>
      <c r="O2207" s="39"/>
      <c r="P2207" s="39"/>
      <c r="Q2207" s="36"/>
    </row>
    <row r="2208" spans="1:17" x14ac:dyDescent="0.2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K2208" s="39"/>
      <c r="L2208" s="39"/>
      <c r="M2208" s="39"/>
      <c r="N2208" s="39"/>
      <c r="O2208" s="39"/>
      <c r="P2208" s="39"/>
      <c r="Q2208" s="36"/>
    </row>
    <row r="2209" spans="1:17" x14ac:dyDescent="0.2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K2209" s="39"/>
      <c r="L2209" s="39"/>
      <c r="M2209" s="39"/>
      <c r="N2209" s="39"/>
      <c r="O2209" s="39"/>
      <c r="P2209" s="39"/>
      <c r="Q2209" s="36"/>
    </row>
    <row r="2210" spans="1:17" x14ac:dyDescent="0.2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K2210" s="39"/>
      <c r="L2210" s="39"/>
      <c r="M2210" s="39"/>
      <c r="N2210" s="39"/>
      <c r="O2210" s="39"/>
      <c r="P2210" s="39"/>
      <c r="Q2210" s="36"/>
    </row>
    <row r="2211" spans="1:17" x14ac:dyDescent="0.2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K2211" s="39"/>
      <c r="L2211" s="39"/>
      <c r="M2211" s="39"/>
      <c r="N2211" s="39"/>
      <c r="O2211" s="39"/>
      <c r="P2211" s="39"/>
      <c r="Q2211" s="36"/>
    </row>
    <row r="2212" spans="1:17" x14ac:dyDescent="0.2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K2212" s="39"/>
      <c r="L2212" s="39"/>
      <c r="M2212" s="39"/>
      <c r="N2212" s="39"/>
      <c r="O2212" s="39"/>
      <c r="P2212" s="39"/>
      <c r="Q2212" s="36"/>
    </row>
    <row r="2213" spans="1:17" x14ac:dyDescent="0.2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K2213" s="39"/>
      <c r="L2213" s="39"/>
      <c r="M2213" s="39"/>
      <c r="N2213" s="39"/>
      <c r="O2213" s="39"/>
      <c r="P2213" s="39"/>
      <c r="Q2213" s="36"/>
    </row>
    <row r="2214" spans="1:17" x14ac:dyDescent="0.2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K2214" s="39"/>
      <c r="L2214" s="39"/>
      <c r="M2214" s="39"/>
      <c r="N2214" s="39"/>
      <c r="O2214" s="39"/>
      <c r="P2214" s="39"/>
      <c r="Q2214" s="36"/>
    </row>
    <row r="2215" spans="1:17" x14ac:dyDescent="0.2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K2215" s="39"/>
      <c r="L2215" s="39"/>
      <c r="M2215" s="39"/>
      <c r="N2215" s="39"/>
      <c r="O2215" s="39"/>
      <c r="P2215" s="39"/>
      <c r="Q2215" s="36"/>
    </row>
    <row r="2216" spans="1:17" x14ac:dyDescent="0.2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K2216" s="39"/>
      <c r="L2216" s="39"/>
      <c r="M2216" s="39"/>
      <c r="N2216" s="39"/>
      <c r="O2216" s="39"/>
      <c r="P2216" s="39"/>
      <c r="Q2216" s="36"/>
    </row>
    <row r="2217" spans="1:17" x14ac:dyDescent="0.2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K2217" s="39"/>
      <c r="L2217" s="39"/>
      <c r="M2217" s="39"/>
      <c r="N2217" s="39"/>
      <c r="O2217" s="39"/>
      <c r="P2217" s="39"/>
      <c r="Q2217" s="36"/>
    </row>
    <row r="2218" spans="1:17" x14ac:dyDescent="0.2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K2218" s="39"/>
      <c r="L2218" s="39"/>
      <c r="M2218" s="39"/>
      <c r="N2218" s="39"/>
      <c r="O2218" s="39"/>
      <c r="P2218" s="39"/>
      <c r="Q2218" s="36"/>
    </row>
    <row r="2219" spans="1:17" x14ac:dyDescent="0.2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K2219" s="39"/>
      <c r="L2219" s="39"/>
      <c r="M2219" s="39"/>
      <c r="N2219" s="39"/>
      <c r="O2219" s="39"/>
      <c r="P2219" s="39"/>
      <c r="Q2219" s="36"/>
    </row>
    <row r="2220" spans="1:17" x14ac:dyDescent="0.2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K2220" s="39"/>
      <c r="L2220" s="39"/>
      <c r="M2220" s="39"/>
      <c r="N2220" s="39"/>
      <c r="O2220" s="39"/>
      <c r="P2220" s="39"/>
      <c r="Q2220" s="36"/>
    </row>
    <row r="2221" spans="1:17" x14ac:dyDescent="0.2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K2221" s="39"/>
      <c r="L2221" s="39"/>
      <c r="M2221" s="39"/>
      <c r="N2221" s="39"/>
      <c r="O2221" s="39"/>
      <c r="P2221" s="39"/>
      <c r="Q2221" s="36"/>
    </row>
    <row r="2222" spans="1:17" x14ac:dyDescent="0.2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K2222" s="39"/>
      <c r="L2222" s="39"/>
      <c r="M2222" s="39"/>
      <c r="N2222" s="39"/>
      <c r="O2222" s="39"/>
      <c r="P2222" s="39"/>
      <c r="Q2222" s="36"/>
    </row>
    <row r="2223" spans="1:17" x14ac:dyDescent="0.2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K2223" s="39"/>
      <c r="L2223" s="39"/>
      <c r="M2223" s="39"/>
      <c r="N2223" s="39"/>
      <c r="O2223" s="39"/>
      <c r="P2223" s="39"/>
      <c r="Q2223" s="36"/>
    </row>
    <row r="2224" spans="1:17" x14ac:dyDescent="0.2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K2224" s="39"/>
      <c r="L2224" s="39"/>
      <c r="M2224" s="39"/>
      <c r="N2224" s="39"/>
      <c r="O2224" s="39"/>
      <c r="P2224" s="39"/>
      <c r="Q2224" s="36"/>
    </row>
    <row r="2225" spans="1:17" x14ac:dyDescent="0.2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K2225" s="39"/>
      <c r="L2225" s="39"/>
      <c r="M2225" s="39"/>
      <c r="N2225" s="39"/>
      <c r="O2225" s="39"/>
      <c r="P2225" s="39"/>
      <c r="Q2225" s="36"/>
    </row>
    <row r="2226" spans="1:17" x14ac:dyDescent="0.2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K2226" s="39"/>
      <c r="L2226" s="39"/>
      <c r="M2226" s="39"/>
      <c r="N2226" s="39"/>
      <c r="O2226" s="39"/>
      <c r="P2226" s="39"/>
      <c r="Q2226" s="36"/>
    </row>
    <row r="2227" spans="1:17" x14ac:dyDescent="0.2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K2227" s="39"/>
      <c r="L2227" s="39"/>
      <c r="M2227" s="39"/>
      <c r="N2227" s="39"/>
      <c r="O2227" s="39"/>
      <c r="P2227" s="39"/>
      <c r="Q2227" s="36"/>
    </row>
    <row r="2228" spans="1:17" x14ac:dyDescent="0.2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K2228" s="39"/>
      <c r="L2228" s="39"/>
      <c r="M2228" s="39"/>
      <c r="N2228" s="39"/>
      <c r="O2228" s="39"/>
      <c r="P2228" s="39"/>
      <c r="Q2228" s="36"/>
    </row>
    <row r="2229" spans="1:17" x14ac:dyDescent="0.2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K2229" s="39"/>
      <c r="L2229" s="39"/>
      <c r="M2229" s="39"/>
      <c r="N2229" s="39"/>
      <c r="O2229" s="39"/>
      <c r="P2229" s="39"/>
      <c r="Q2229" s="36"/>
    </row>
    <row r="2230" spans="1:17" x14ac:dyDescent="0.2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K2230" s="39"/>
      <c r="L2230" s="39"/>
      <c r="M2230" s="39"/>
      <c r="N2230" s="39"/>
      <c r="O2230" s="39"/>
      <c r="P2230" s="39"/>
      <c r="Q2230" s="36"/>
    </row>
    <row r="2231" spans="1:17" x14ac:dyDescent="0.2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K2231" s="39"/>
      <c r="L2231" s="39"/>
      <c r="M2231" s="39"/>
      <c r="N2231" s="39"/>
      <c r="O2231" s="39"/>
      <c r="P2231" s="39"/>
      <c r="Q2231" s="36"/>
    </row>
    <row r="2232" spans="1:17" x14ac:dyDescent="0.2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K2232" s="39"/>
      <c r="L2232" s="39"/>
      <c r="M2232" s="39"/>
      <c r="N2232" s="39"/>
      <c r="O2232" s="39"/>
      <c r="P2232" s="39"/>
      <c r="Q2232" s="36"/>
    </row>
    <row r="2233" spans="1:17" x14ac:dyDescent="0.2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K2233" s="39"/>
      <c r="L2233" s="39"/>
      <c r="M2233" s="39"/>
      <c r="N2233" s="39"/>
      <c r="O2233" s="39"/>
      <c r="P2233" s="39"/>
      <c r="Q2233" s="36"/>
    </row>
    <row r="2234" spans="1:17" x14ac:dyDescent="0.2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K2234" s="39"/>
      <c r="L2234" s="39"/>
      <c r="M2234" s="39"/>
      <c r="N2234" s="39"/>
      <c r="O2234" s="39"/>
      <c r="P2234" s="39"/>
      <c r="Q2234" s="36"/>
    </row>
    <row r="2235" spans="1:17" x14ac:dyDescent="0.2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K2235" s="39"/>
      <c r="L2235" s="39"/>
      <c r="M2235" s="39"/>
      <c r="N2235" s="39"/>
      <c r="O2235" s="39"/>
      <c r="P2235" s="39"/>
      <c r="Q2235" s="36"/>
    </row>
    <row r="2236" spans="1:17" x14ac:dyDescent="0.2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K2236" s="39"/>
      <c r="L2236" s="39"/>
      <c r="M2236" s="39"/>
      <c r="N2236" s="39"/>
      <c r="O2236" s="39"/>
      <c r="P2236" s="39"/>
      <c r="Q2236" s="36"/>
    </row>
    <row r="2237" spans="1:17" x14ac:dyDescent="0.2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K2237" s="39"/>
      <c r="L2237" s="39"/>
      <c r="M2237" s="39"/>
      <c r="N2237" s="39"/>
      <c r="O2237" s="39"/>
      <c r="P2237" s="39"/>
      <c r="Q2237" s="36"/>
    </row>
    <row r="2238" spans="1:17" x14ac:dyDescent="0.2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K2238" s="39"/>
      <c r="L2238" s="39"/>
      <c r="M2238" s="39"/>
      <c r="N2238" s="39"/>
      <c r="O2238" s="39"/>
      <c r="P2238" s="39"/>
      <c r="Q2238" s="36"/>
    </row>
    <row r="2239" spans="1:17" x14ac:dyDescent="0.2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K2239" s="39"/>
      <c r="L2239" s="39"/>
      <c r="M2239" s="39"/>
      <c r="N2239" s="39"/>
      <c r="O2239" s="39"/>
      <c r="P2239" s="39"/>
      <c r="Q2239" s="36"/>
    </row>
    <row r="2240" spans="1:17" x14ac:dyDescent="0.2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K2240" s="39"/>
      <c r="L2240" s="39"/>
      <c r="M2240" s="39"/>
      <c r="N2240" s="39"/>
      <c r="O2240" s="39"/>
      <c r="P2240" s="39"/>
      <c r="Q2240" s="36"/>
    </row>
    <row r="2241" spans="1:17" x14ac:dyDescent="0.2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K2241" s="39"/>
      <c r="L2241" s="39"/>
      <c r="M2241" s="39"/>
      <c r="N2241" s="39"/>
      <c r="O2241" s="39"/>
      <c r="P2241" s="39"/>
      <c r="Q2241" s="36"/>
    </row>
    <row r="2242" spans="1:17" x14ac:dyDescent="0.2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K2242" s="39"/>
      <c r="L2242" s="39"/>
      <c r="M2242" s="39"/>
      <c r="N2242" s="39"/>
      <c r="O2242" s="39"/>
      <c r="P2242" s="39"/>
      <c r="Q2242" s="36"/>
    </row>
    <row r="2243" spans="1:17" x14ac:dyDescent="0.2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K2243" s="39"/>
      <c r="L2243" s="39"/>
      <c r="M2243" s="39"/>
      <c r="N2243" s="39"/>
      <c r="O2243" s="39"/>
      <c r="P2243" s="39"/>
      <c r="Q2243" s="36"/>
    </row>
    <row r="2244" spans="1:17" x14ac:dyDescent="0.2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K2244" s="39"/>
      <c r="L2244" s="39"/>
      <c r="M2244" s="39"/>
      <c r="N2244" s="39"/>
      <c r="O2244" s="39"/>
      <c r="P2244" s="39"/>
      <c r="Q2244" s="36"/>
    </row>
    <row r="2245" spans="1:17" x14ac:dyDescent="0.2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K2245" s="39"/>
      <c r="L2245" s="39"/>
      <c r="M2245" s="39"/>
      <c r="N2245" s="39"/>
      <c r="O2245" s="39"/>
      <c r="P2245" s="39"/>
      <c r="Q2245" s="36"/>
    </row>
    <row r="2246" spans="1:17" x14ac:dyDescent="0.2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K2246" s="39"/>
      <c r="L2246" s="39"/>
      <c r="M2246" s="39"/>
      <c r="N2246" s="39"/>
      <c r="O2246" s="39"/>
      <c r="P2246" s="39"/>
      <c r="Q2246" s="36"/>
    </row>
    <row r="2247" spans="1:17" x14ac:dyDescent="0.2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K2247" s="39"/>
      <c r="L2247" s="39"/>
      <c r="M2247" s="39"/>
      <c r="N2247" s="39"/>
      <c r="O2247" s="39"/>
      <c r="P2247" s="39"/>
      <c r="Q2247" s="36"/>
    </row>
    <row r="2248" spans="1:17" x14ac:dyDescent="0.2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K2248" s="39"/>
      <c r="L2248" s="39"/>
      <c r="M2248" s="39"/>
      <c r="N2248" s="39"/>
      <c r="O2248" s="39"/>
      <c r="P2248" s="39"/>
      <c r="Q2248" s="36"/>
    </row>
    <row r="2249" spans="1:17" x14ac:dyDescent="0.2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K2249" s="39"/>
      <c r="L2249" s="39"/>
      <c r="M2249" s="39"/>
      <c r="N2249" s="39"/>
      <c r="O2249" s="39"/>
      <c r="P2249" s="39"/>
      <c r="Q2249" s="36"/>
    </row>
    <row r="2250" spans="1:17" x14ac:dyDescent="0.2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K2250" s="39"/>
      <c r="L2250" s="39"/>
      <c r="M2250" s="39"/>
      <c r="N2250" s="39"/>
      <c r="O2250" s="39"/>
      <c r="P2250" s="39"/>
      <c r="Q2250" s="36"/>
    </row>
    <row r="2251" spans="1:17" x14ac:dyDescent="0.2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K2251" s="39"/>
      <c r="L2251" s="39"/>
      <c r="M2251" s="39"/>
      <c r="N2251" s="39"/>
      <c r="O2251" s="39"/>
      <c r="P2251" s="39"/>
      <c r="Q2251" s="36"/>
    </row>
    <row r="2252" spans="1:17" x14ac:dyDescent="0.2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K2252" s="39"/>
      <c r="L2252" s="39"/>
      <c r="M2252" s="39"/>
      <c r="N2252" s="39"/>
      <c r="O2252" s="39"/>
      <c r="P2252" s="39"/>
      <c r="Q2252" s="36"/>
    </row>
    <row r="2253" spans="1:17" x14ac:dyDescent="0.2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K2253" s="39"/>
      <c r="L2253" s="39"/>
      <c r="M2253" s="39"/>
      <c r="N2253" s="39"/>
      <c r="O2253" s="39"/>
      <c r="P2253" s="39"/>
      <c r="Q2253" s="36"/>
    </row>
    <row r="2254" spans="1:17" x14ac:dyDescent="0.2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K2254" s="39"/>
      <c r="L2254" s="39"/>
      <c r="M2254" s="39"/>
      <c r="N2254" s="39"/>
      <c r="O2254" s="39"/>
      <c r="P2254" s="39"/>
      <c r="Q2254" s="36"/>
    </row>
    <row r="2255" spans="1:17" x14ac:dyDescent="0.2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K2255" s="39"/>
      <c r="L2255" s="39"/>
      <c r="M2255" s="39"/>
      <c r="N2255" s="39"/>
      <c r="O2255" s="39"/>
      <c r="P2255" s="39"/>
      <c r="Q2255" s="36"/>
    </row>
    <row r="2256" spans="1:17" x14ac:dyDescent="0.2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K2256" s="39"/>
      <c r="L2256" s="39"/>
      <c r="M2256" s="39"/>
      <c r="N2256" s="39"/>
      <c r="O2256" s="39"/>
      <c r="P2256" s="39"/>
      <c r="Q2256" s="36"/>
    </row>
    <row r="2257" spans="1:17" x14ac:dyDescent="0.2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K2257" s="39"/>
      <c r="L2257" s="39"/>
      <c r="M2257" s="39"/>
      <c r="N2257" s="39"/>
      <c r="O2257" s="39"/>
      <c r="P2257" s="39"/>
      <c r="Q2257" s="36"/>
    </row>
    <row r="2258" spans="1:17" x14ac:dyDescent="0.2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K2258" s="39"/>
      <c r="L2258" s="39"/>
      <c r="M2258" s="39"/>
      <c r="N2258" s="39"/>
      <c r="O2258" s="39"/>
      <c r="P2258" s="39"/>
      <c r="Q2258" s="36"/>
    </row>
    <row r="2259" spans="1:17" x14ac:dyDescent="0.2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K2259" s="39"/>
      <c r="L2259" s="39"/>
      <c r="M2259" s="39"/>
      <c r="N2259" s="39"/>
      <c r="O2259" s="39"/>
      <c r="P2259" s="39"/>
      <c r="Q2259" s="36"/>
    </row>
    <row r="2260" spans="1:17" x14ac:dyDescent="0.2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K2260" s="39"/>
      <c r="L2260" s="39"/>
      <c r="M2260" s="39"/>
      <c r="N2260" s="39"/>
      <c r="O2260" s="39"/>
      <c r="P2260" s="39"/>
      <c r="Q2260" s="36"/>
    </row>
    <row r="2261" spans="1:17" x14ac:dyDescent="0.2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K2261" s="39"/>
      <c r="L2261" s="39"/>
      <c r="M2261" s="39"/>
      <c r="N2261" s="39"/>
      <c r="O2261" s="39"/>
      <c r="P2261" s="39"/>
      <c r="Q2261" s="36"/>
    </row>
    <row r="2262" spans="1:17" x14ac:dyDescent="0.2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K2262" s="39"/>
      <c r="L2262" s="39"/>
      <c r="M2262" s="39"/>
      <c r="N2262" s="39"/>
      <c r="O2262" s="39"/>
      <c r="P2262" s="39"/>
      <c r="Q2262" s="36"/>
    </row>
    <row r="2263" spans="1:17" x14ac:dyDescent="0.2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K2263" s="39"/>
      <c r="L2263" s="39"/>
      <c r="M2263" s="39"/>
      <c r="N2263" s="39"/>
      <c r="O2263" s="39"/>
      <c r="P2263" s="39"/>
      <c r="Q2263" s="36"/>
    </row>
    <row r="2264" spans="1:17" x14ac:dyDescent="0.2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K2264" s="39"/>
      <c r="L2264" s="39"/>
      <c r="M2264" s="39"/>
      <c r="N2264" s="39"/>
      <c r="O2264" s="39"/>
      <c r="P2264" s="39"/>
      <c r="Q2264" s="36"/>
    </row>
    <row r="2265" spans="1:17" x14ac:dyDescent="0.2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K2265" s="39"/>
      <c r="L2265" s="39"/>
      <c r="M2265" s="39"/>
      <c r="N2265" s="39"/>
      <c r="O2265" s="39"/>
      <c r="P2265" s="39"/>
      <c r="Q2265" s="36"/>
    </row>
    <row r="2266" spans="1:17" x14ac:dyDescent="0.2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K2266" s="39"/>
      <c r="L2266" s="39"/>
      <c r="M2266" s="39"/>
      <c r="N2266" s="39"/>
      <c r="O2266" s="39"/>
      <c r="P2266" s="39"/>
      <c r="Q2266" s="36"/>
    </row>
    <row r="2267" spans="1:17" x14ac:dyDescent="0.2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K2267" s="39"/>
      <c r="L2267" s="39"/>
      <c r="M2267" s="39"/>
      <c r="N2267" s="39"/>
      <c r="O2267" s="39"/>
      <c r="P2267" s="39"/>
      <c r="Q2267" s="36"/>
    </row>
    <row r="2268" spans="1:17" x14ac:dyDescent="0.2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K2268" s="39"/>
      <c r="L2268" s="39"/>
      <c r="M2268" s="39"/>
      <c r="N2268" s="39"/>
      <c r="O2268" s="39"/>
      <c r="P2268" s="39"/>
      <c r="Q2268" s="36"/>
    </row>
    <row r="2269" spans="1:17" x14ac:dyDescent="0.2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K2269" s="39"/>
      <c r="L2269" s="39"/>
      <c r="M2269" s="39"/>
      <c r="N2269" s="39"/>
      <c r="O2269" s="39"/>
      <c r="P2269" s="39"/>
      <c r="Q2269" s="36"/>
    </row>
    <row r="2270" spans="1:17" x14ac:dyDescent="0.2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K2270" s="39"/>
      <c r="L2270" s="39"/>
      <c r="M2270" s="39"/>
      <c r="N2270" s="39"/>
      <c r="O2270" s="39"/>
      <c r="P2270" s="39"/>
      <c r="Q2270" s="36"/>
    </row>
    <row r="2271" spans="1:17" x14ac:dyDescent="0.2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K2271" s="39"/>
      <c r="L2271" s="39"/>
      <c r="M2271" s="39"/>
      <c r="N2271" s="39"/>
      <c r="O2271" s="39"/>
      <c r="P2271" s="39"/>
      <c r="Q2271" s="36"/>
    </row>
    <row r="2272" spans="1:17" x14ac:dyDescent="0.2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K2272" s="39"/>
      <c r="L2272" s="39"/>
      <c r="M2272" s="39"/>
      <c r="N2272" s="39"/>
      <c r="O2272" s="39"/>
      <c r="P2272" s="39"/>
      <c r="Q2272" s="36"/>
    </row>
    <row r="2273" spans="1:17" x14ac:dyDescent="0.2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K2273" s="39"/>
      <c r="L2273" s="39"/>
      <c r="M2273" s="39"/>
      <c r="N2273" s="39"/>
      <c r="O2273" s="39"/>
      <c r="P2273" s="39"/>
      <c r="Q2273" s="36"/>
    </row>
    <row r="2274" spans="1:17" x14ac:dyDescent="0.2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K2274" s="39"/>
      <c r="L2274" s="39"/>
      <c r="M2274" s="39"/>
      <c r="N2274" s="39"/>
      <c r="O2274" s="39"/>
      <c r="P2274" s="39"/>
      <c r="Q2274" s="36"/>
    </row>
    <row r="2275" spans="1:17" x14ac:dyDescent="0.2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K2275" s="39"/>
      <c r="L2275" s="39"/>
      <c r="M2275" s="39"/>
      <c r="N2275" s="39"/>
      <c r="O2275" s="39"/>
      <c r="P2275" s="39"/>
      <c r="Q2275" s="36"/>
    </row>
    <row r="2276" spans="1:17" x14ac:dyDescent="0.2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K2276" s="39"/>
      <c r="L2276" s="39"/>
      <c r="M2276" s="39"/>
      <c r="N2276" s="39"/>
      <c r="O2276" s="39"/>
      <c r="P2276" s="39"/>
      <c r="Q2276" s="36"/>
    </row>
    <row r="2277" spans="1:17" x14ac:dyDescent="0.2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K2277" s="39"/>
      <c r="L2277" s="39"/>
      <c r="M2277" s="39"/>
      <c r="N2277" s="39"/>
      <c r="O2277" s="39"/>
      <c r="P2277" s="39"/>
      <c r="Q2277" s="36"/>
    </row>
    <row r="2278" spans="1:17" x14ac:dyDescent="0.2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K2278" s="39"/>
      <c r="L2278" s="39"/>
      <c r="M2278" s="39"/>
      <c r="N2278" s="39"/>
      <c r="O2278" s="39"/>
      <c r="P2278" s="39"/>
      <c r="Q2278" s="36"/>
    </row>
    <row r="2279" spans="1:17" x14ac:dyDescent="0.2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K2279" s="39"/>
      <c r="L2279" s="39"/>
      <c r="M2279" s="39"/>
      <c r="N2279" s="39"/>
      <c r="O2279" s="39"/>
      <c r="P2279" s="39"/>
      <c r="Q2279" s="36"/>
    </row>
    <row r="2280" spans="1:17" x14ac:dyDescent="0.2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K2280" s="39"/>
      <c r="L2280" s="39"/>
      <c r="M2280" s="39"/>
      <c r="N2280" s="39"/>
      <c r="O2280" s="39"/>
      <c r="P2280" s="39"/>
      <c r="Q2280" s="36"/>
    </row>
    <row r="2281" spans="1:17" x14ac:dyDescent="0.2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K2281" s="39"/>
      <c r="L2281" s="39"/>
      <c r="M2281" s="39"/>
      <c r="N2281" s="39"/>
      <c r="O2281" s="39"/>
      <c r="P2281" s="39"/>
      <c r="Q2281" s="36"/>
    </row>
    <row r="2282" spans="1:17" x14ac:dyDescent="0.2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K2282" s="39"/>
      <c r="L2282" s="39"/>
      <c r="M2282" s="39"/>
      <c r="N2282" s="39"/>
      <c r="O2282" s="39"/>
      <c r="P2282" s="39"/>
      <c r="Q2282" s="36"/>
    </row>
    <row r="2283" spans="1:17" x14ac:dyDescent="0.2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K2283" s="39"/>
      <c r="L2283" s="39"/>
      <c r="M2283" s="39"/>
      <c r="N2283" s="39"/>
      <c r="O2283" s="39"/>
      <c r="P2283" s="39"/>
      <c r="Q2283" s="36"/>
    </row>
    <row r="2284" spans="1:17" x14ac:dyDescent="0.2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K2284" s="39"/>
      <c r="L2284" s="39"/>
      <c r="M2284" s="39"/>
      <c r="N2284" s="39"/>
      <c r="O2284" s="39"/>
      <c r="P2284" s="39"/>
      <c r="Q2284" s="36"/>
    </row>
    <row r="2285" spans="1:17" x14ac:dyDescent="0.2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K2285" s="39"/>
      <c r="L2285" s="39"/>
      <c r="M2285" s="39"/>
      <c r="N2285" s="39"/>
      <c r="O2285" s="39"/>
      <c r="P2285" s="39"/>
      <c r="Q2285" s="36"/>
    </row>
    <row r="2286" spans="1:17" x14ac:dyDescent="0.2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K2286" s="39"/>
      <c r="L2286" s="39"/>
      <c r="M2286" s="39"/>
      <c r="N2286" s="39"/>
      <c r="O2286" s="39"/>
      <c r="P2286" s="39"/>
      <c r="Q2286" s="36"/>
    </row>
    <row r="2287" spans="1:17" x14ac:dyDescent="0.2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K2287" s="39"/>
      <c r="L2287" s="39"/>
      <c r="M2287" s="39"/>
      <c r="N2287" s="39"/>
      <c r="O2287" s="39"/>
      <c r="P2287" s="39"/>
      <c r="Q2287" s="36"/>
    </row>
    <row r="2288" spans="1:17" x14ac:dyDescent="0.2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K2288" s="39"/>
      <c r="L2288" s="39"/>
      <c r="M2288" s="39"/>
      <c r="N2288" s="39"/>
      <c r="O2288" s="39"/>
      <c r="P2288" s="39"/>
      <c r="Q2288" s="36"/>
    </row>
    <row r="2289" spans="1:17" x14ac:dyDescent="0.2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K2289" s="39"/>
      <c r="L2289" s="39"/>
      <c r="M2289" s="39"/>
      <c r="N2289" s="39"/>
      <c r="O2289" s="39"/>
      <c r="P2289" s="39"/>
      <c r="Q2289" s="36"/>
    </row>
    <row r="2290" spans="1:17" x14ac:dyDescent="0.2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K2290" s="39"/>
      <c r="L2290" s="39"/>
      <c r="M2290" s="39"/>
      <c r="N2290" s="39"/>
      <c r="O2290" s="39"/>
      <c r="P2290" s="39"/>
      <c r="Q2290" s="36"/>
    </row>
    <row r="2291" spans="1:17" x14ac:dyDescent="0.2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K2291" s="39"/>
      <c r="L2291" s="39"/>
      <c r="M2291" s="39"/>
      <c r="N2291" s="39"/>
      <c r="O2291" s="39"/>
      <c r="P2291" s="39"/>
      <c r="Q2291" s="36"/>
    </row>
    <row r="2292" spans="1:17" x14ac:dyDescent="0.2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K2292" s="39"/>
      <c r="L2292" s="39"/>
      <c r="M2292" s="39"/>
      <c r="N2292" s="39"/>
      <c r="O2292" s="39"/>
      <c r="P2292" s="39"/>
      <c r="Q2292" s="36"/>
    </row>
    <row r="2293" spans="1:17" x14ac:dyDescent="0.2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K2293" s="39"/>
      <c r="L2293" s="39"/>
      <c r="M2293" s="39"/>
      <c r="N2293" s="39"/>
      <c r="O2293" s="39"/>
      <c r="P2293" s="39"/>
      <c r="Q2293" s="36"/>
    </row>
    <row r="2294" spans="1:17" x14ac:dyDescent="0.2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K2294" s="39"/>
      <c r="L2294" s="39"/>
      <c r="M2294" s="39"/>
      <c r="N2294" s="39"/>
      <c r="O2294" s="39"/>
      <c r="P2294" s="39"/>
      <c r="Q2294" s="36"/>
    </row>
    <row r="2295" spans="1:17" x14ac:dyDescent="0.2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K2295" s="39"/>
      <c r="L2295" s="39"/>
      <c r="M2295" s="39"/>
      <c r="N2295" s="39"/>
      <c r="O2295" s="39"/>
      <c r="P2295" s="39"/>
      <c r="Q2295" s="36"/>
    </row>
    <row r="2296" spans="1:17" x14ac:dyDescent="0.2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K2296" s="39"/>
      <c r="L2296" s="39"/>
      <c r="M2296" s="39"/>
      <c r="N2296" s="39"/>
      <c r="O2296" s="39"/>
      <c r="P2296" s="39"/>
      <c r="Q2296" s="36"/>
    </row>
    <row r="2297" spans="1:17" x14ac:dyDescent="0.2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K2297" s="39"/>
      <c r="L2297" s="39"/>
      <c r="M2297" s="39"/>
      <c r="N2297" s="39"/>
      <c r="O2297" s="39"/>
      <c r="P2297" s="39"/>
      <c r="Q2297" s="36"/>
    </row>
    <row r="2298" spans="1:17" x14ac:dyDescent="0.2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K2298" s="39"/>
      <c r="L2298" s="39"/>
      <c r="M2298" s="39"/>
      <c r="N2298" s="39"/>
      <c r="O2298" s="39"/>
      <c r="P2298" s="39"/>
      <c r="Q2298" s="36"/>
    </row>
    <row r="2299" spans="1:17" x14ac:dyDescent="0.2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K2299" s="39"/>
      <c r="L2299" s="39"/>
      <c r="M2299" s="39"/>
      <c r="N2299" s="39"/>
      <c r="O2299" s="39"/>
      <c r="P2299" s="39"/>
      <c r="Q2299" s="36"/>
    </row>
    <row r="2300" spans="1:17" x14ac:dyDescent="0.2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K2300" s="39"/>
      <c r="L2300" s="39"/>
      <c r="M2300" s="39"/>
      <c r="N2300" s="39"/>
      <c r="O2300" s="39"/>
      <c r="P2300" s="39"/>
      <c r="Q2300" s="36"/>
    </row>
    <row r="2301" spans="1:17" x14ac:dyDescent="0.2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K2301" s="39"/>
      <c r="L2301" s="39"/>
      <c r="M2301" s="39"/>
      <c r="N2301" s="39"/>
      <c r="O2301" s="39"/>
      <c r="P2301" s="39"/>
      <c r="Q2301" s="36"/>
    </row>
    <row r="2302" spans="1:17" x14ac:dyDescent="0.2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K2302" s="39"/>
      <c r="L2302" s="39"/>
      <c r="M2302" s="39"/>
      <c r="N2302" s="39"/>
      <c r="O2302" s="39"/>
      <c r="P2302" s="39"/>
      <c r="Q2302" s="36"/>
    </row>
    <row r="2303" spans="1:17" x14ac:dyDescent="0.2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K2303" s="39"/>
      <c r="L2303" s="39"/>
      <c r="M2303" s="39"/>
      <c r="N2303" s="39"/>
      <c r="O2303" s="39"/>
      <c r="P2303" s="39"/>
      <c r="Q2303" s="36"/>
    </row>
    <row r="2304" spans="1:17" x14ac:dyDescent="0.2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K2304" s="39"/>
      <c r="L2304" s="39"/>
      <c r="M2304" s="39"/>
      <c r="N2304" s="39"/>
      <c r="O2304" s="39"/>
      <c r="P2304" s="39"/>
      <c r="Q2304" s="36"/>
    </row>
    <row r="2305" spans="1:17" x14ac:dyDescent="0.2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K2305" s="39"/>
      <c r="L2305" s="39"/>
      <c r="M2305" s="39"/>
      <c r="N2305" s="39"/>
      <c r="O2305" s="39"/>
      <c r="P2305" s="39"/>
      <c r="Q2305" s="36"/>
    </row>
    <row r="2306" spans="1:17" x14ac:dyDescent="0.2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K2306" s="39"/>
      <c r="L2306" s="39"/>
      <c r="M2306" s="39"/>
      <c r="N2306" s="39"/>
      <c r="O2306" s="39"/>
      <c r="P2306" s="39"/>
      <c r="Q2306" s="36"/>
    </row>
    <row r="2307" spans="1:17" x14ac:dyDescent="0.2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K2307" s="39"/>
      <c r="L2307" s="39"/>
      <c r="M2307" s="39"/>
      <c r="N2307" s="39"/>
      <c r="O2307" s="39"/>
      <c r="P2307" s="39"/>
      <c r="Q2307" s="36"/>
    </row>
    <row r="2308" spans="1:17" x14ac:dyDescent="0.2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K2308" s="39"/>
      <c r="L2308" s="39"/>
      <c r="M2308" s="39"/>
      <c r="N2308" s="39"/>
      <c r="O2308" s="39"/>
      <c r="P2308" s="39"/>
      <c r="Q2308" s="36"/>
    </row>
    <row r="2309" spans="1:17" x14ac:dyDescent="0.2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K2309" s="39"/>
      <c r="L2309" s="39"/>
      <c r="M2309" s="39"/>
      <c r="N2309" s="39"/>
      <c r="O2309" s="39"/>
      <c r="P2309" s="39"/>
      <c r="Q2309" s="36"/>
    </row>
    <row r="2310" spans="1:17" x14ac:dyDescent="0.2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K2310" s="39"/>
      <c r="L2310" s="39"/>
      <c r="M2310" s="39"/>
      <c r="N2310" s="39"/>
      <c r="O2310" s="39"/>
      <c r="P2310" s="39"/>
      <c r="Q2310" s="36"/>
    </row>
    <row r="2311" spans="1:17" x14ac:dyDescent="0.2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K2311" s="39"/>
      <c r="L2311" s="39"/>
      <c r="M2311" s="39"/>
      <c r="N2311" s="39"/>
      <c r="O2311" s="39"/>
      <c r="P2311" s="39"/>
      <c r="Q2311" s="36"/>
    </row>
    <row r="2312" spans="1:17" x14ac:dyDescent="0.2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K2312" s="39"/>
      <c r="L2312" s="39"/>
      <c r="M2312" s="39"/>
      <c r="N2312" s="39"/>
      <c r="O2312" s="39"/>
      <c r="P2312" s="39"/>
      <c r="Q2312" s="36"/>
    </row>
    <row r="2313" spans="1:17" x14ac:dyDescent="0.2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K2313" s="39"/>
      <c r="L2313" s="39"/>
      <c r="M2313" s="39"/>
      <c r="N2313" s="39"/>
      <c r="O2313" s="39"/>
      <c r="P2313" s="39"/>
      <c r="Q2313" s="36"/>
    </row>
    <row r="2314" spans="1:17" x14ac:dyDescent="0.2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K2314" s="39"/>
      <c r="L2314" s="39"/>
      <c r="M2314" s="39"/>
      <c r="N2314" s="39"/>
      <c r="O2314" s="39"/>
      <c r="P2314" s="39"/>
      <c r="Q2314" s="36"/>
    </row>
    <row r="2315" spans="1:17" x14ac:dyDescent="0.2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K2315" s="39"/>
      <c r="L2315" s="39"/>
      <c r="M2315" s="39"/>
      <c r="N2315" s="39"/>
      <c r="O2315" s="39"/>
      <c r="P2315" s="39"/>
      <c r="Q2315" s="36"/>
    </row>
    <row r="2316" spans="1:17" x14ac:dyDescent="0.2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K2316" s="39"/>
      <c r="L2316" s="39"/>
      <c r="M2316" s="39"/>
      <c r="N2316" s="39"/>
      <c r="O2316" s="39"/>
      <c r="P2316" s="39"/>
      <c r="Q2316" s="36"/>
    </row>
    <row r="2317" spans="1:17" x14ac:dyDescent="0.2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K2317" s="39"/>
      <c r="L2317" s="39"/>
      <c r="M2317" s="39"/>
      <c r="N2317" s="39"/>
      <c r="O2317" s="39"/>
      <c r="P2317" s="39"/>
      <c r="Q2317" s="36"/>
    </row>
    <row r="2318" spans="1:17" x14ac:dyDescent="0.2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K2318" s="39"/>
      <c r="L2318" s="39"/>
      <c r="M2318" s="39"/>
      <c r="N2318" s="39"/>
      <c r="O2318" s="39"/>
      <c r="P2318" s="39"/>
      <c r="Q2318" s="36"/>
    </row>
    <row r="2319" spans="1:17" x14ac:dyDescent="0.2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K2319" s="39"/>
      <c r="L2319" s="39"/>
      <c r="M2319" s="39"/>
      <c r="N2319" s="39"/>
      <c r="O2319" s="39"/>
      <c r="P2319" s="39"/>
      <c r="Q2319" s="36"/>
    </row>
    <row r="2320" spans="1:17" x14ac:dyDescent="0.2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K2320" s="39"/>
      <c r="L2320" s="39"/>
      <c r="M2320" s="39"/>
      <c r="N2320" s="39"/>
      <c r="O2320" s="39"/>
      <c r="P2320" s="39"/>
      <c r="Q2320" s="36"/>
    </row>
    <row r="2321" spans="1:17" x14ac:dyDescent="0.2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K2321" s="39"/>
      <c r="L2321" s="39"/>
      <c r="M2321" s="39"/>
      <c r="N2321" s="39"/>
      <c r="O2321" s="39"/>
      <c r="P2321" s="39"/>
      <c r="Q2321" s="36"/>
    </row>
    <row r="2322" spans="1:17" x14ac:dyDescent="0.2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K2322" s="39"/>
      <c r="L2322" s="39"/>
      <c r="M2322" s="39"/>
      <c r="N2322" s="39"/>
      <c r="O2322" s="39"/>
      <c r="P2322" s="39"/>
      <c r="Q2322" s="36"/>
    </row>
    <row r="2323" spans="1:17" x14ac:dyDescent="0.2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K2323" s="39"/>
      <c r="L2323" s="39"/>
      <c r="M2323" s="39"/>
      <c r="N2323" s="39"/>
      <c r="O2323" s="39"/>
      <c r="P2323" s="39"/>
      <c r="Q2323" s="36"/>
    </row>
    <row r="2324" spans="1:17" x14ac:dyDescent="0.2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K2324" s="39"/>
      <c r="L2324" s="39"/>
      <c r="M2324" s="39"/>
      <c r="N2324" s="39"/>
      <c r="O2324" s="39"/>
      <c r="P2324" s="39"/>
      <c r="Q2324" s="36"/>
    </row>
    <row r="2325" spans="1:17" x14ac:dyDescent="0.2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K2325" s="39"/>
      <c r="L2325" s="39"/>
      <c r="M2325" s="39"/>
      <c r="N2325" s="39"/>
      <c r="O2325" s="39"/>
      <c r="P2325" s="39"/>
      <c r="Q2325" s="36"/>
    </row>
    <row r="2326" spans="1:17" x14ac:dyDescent="0.2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K2326" s="39"/>
      <c r="L2326" s="39"/>
      <c r="M2326" s="39"/>
      <c r="N2326" s="39"/>
      <c r="O2326" s="39"/>
      <c r="P2326" s="39"/>
      <c r="Q2326" s="36"/>
    </row>
    <row r="2327" spans="1:17" x14ac:dyDescent="0.2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K2327" s="39"/>
      <c r="L2327" s="39"/>
      <c r="M2327" s="39"/>
      <c r="N2327" s="39"/>
      <c r="O2327" s="39"/>
      <c r="P2327" s="39"/>
      <c r="Q2327" s="36"/>
    </row>
    <row r="2328" spans="1:17" x14ac:dyDescent="0.2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K2328" s="39"/>
      <c r="L2328" s="39"/>
      <c r="M2328" s="39"/>
      <c r="N2328" s="39"/>
      <c r="O2328" s="39"/>
      <c r="P2328" s="39"/>
      <c r="Q2328" s="36"/>
    </row>
    <row r="2329" spans="1:17" x14ac:dyDescent="0.2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K2329" s="39"/>
      <c r="L2329" s="39"/>
      <c r="M2329" s="39"/>
      <c r="N2329" s="39"/>
      <c r="O2329" s="39"/>
      <c r="P2329" s="39"/>
      <c r="Q2329" s="36"/>
    </row>
    <row r="2330" spans="1:17" x14ac:dyDescent="0.2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K2330" s="39"/>
      <c r="L2330" s="39"/>
      <c r="M2330" s="39"/>
      <c r="N2330" s="39"/>
      <c r="O2330" s="39"/>
      <c r="P2330" s="39"/>
      <c r="Q2330" s="36"/>
    </row>
    <row r="2331" spans="1:17" x14ac:dyDescent="0.2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K2331" s="39"/>
      <c r="L2331" s="39"/>
      <c r="M2331" s="39"/>
      <c r="N2331" s="39"/>
      <c r="O2331" s="39"/>
      <c r="P2331" s="39"/>
      <c r="Q2331" s="36"/>
    </row>
    <row r="2332" spans="1:17" x14ac:dyDescent="0.2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K2332" s="39"/>
      <c r="L2332" s="39"/>
      <c r="M2332" s="39"/>
      <c r="N2332" s="39"/>
      <c r="O2332" s="39"/>
      <c r="P2332" s="39"/>
      <c r="Q2332" s="36"/>
    </row>
    <row r="2333" spans="1:17" x14ac:dyDescent="0.2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K2333" s="39"/>
      <c r="L2333" s="39"/>
      <c r="M2333" s="39"/>
      <c r="N2333" s="39"/>
      <c r="O2333" s="39"/>
      <c r="P2333" s="39"/>
      <c r="Q2333" s="36"/>
    </row>
    <row r="2334" spans="1:17" x14ac:dyDescent="0.2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K2334" s="39"/>
      <c r="L2334" s="39"/>
      <c r="M2334" s="39"/>
      <c r="N2334" s="39"/>
      <c r="O2334" s="39"/>
      <c r="P2334" s="39"/>
      <c r="Q2334" s="36"/>
    </row>
    <row r="2335" spans="1:17" x14ac:dyDescent="0.2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K2335" s="39"/>
      <c r="L2335" s="39"/>
      <c r="M2335" s="39"/>
      <c r="N2335" s="39"/>
      <c r="O2335" s="39"/>
      <c r="P2335" s="39"/>
      <c r="Q2335" s="36"/>
    </row>
    <row r="2336" spans="1:17" x14ac:dyDescent="0.2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K2336" s="39"/>
      <c r="L2336" s="39"/>
      <c r="M2336" s="39"/>
      <c r="N2336" s="39"/>
      <c r="O2336" s="39"/>
      <c r="P2336" s="39"/>
      <c r="Q2336" s="36"/>
    </row>
    <row r="2337" spans="1:17" x14ac:dyDescent="0.2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K2337" s="39"/>
      <c r="L2337" s="39"/>
      <c r="M2337" s="39"/>
      <c r="N2337" s="39"/>
      <c r="O2337" s="39"/>
      <c r="P2337" s="39"/>
      <c r="Q2337" s="36"/>
    </row>
    <row r="2338" spans="1:17" x14ac:dyDescent="0.2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K2338" s="39"/>
      <c r="L2338" s="39"/>
      <c r="M2338" s="39"/>
      <c r="N2338" s="39"/>
      <c r="O2338" s="39"/>
      <c r="P2338" s="39"/>
      <c r="Q2338" s="36"/>
    </row>
    <row r="2339" spans="1:17" x14ac:dyDescent="0.2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K2339" s="39"/>
      <c r="L2339" s="39"/>
      <c r="M2339" s="39"/>
      <c r="N2339" s="39"/>
      <c r="O2339" s="39"/>
      <c r="P2339" s="39"/>
      <c r="Q2339" s="36"/>
    </row>
    <row r="2340" spans="1:17" x14ac:dyDescent="0.2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K2340" s="39"/>
      <c r="L2340" s="39"/>
      <c r="M2340" s="39"/>
      <c r="N2340" s="39"/>
      <c r="O2340" s="39"/>
      <c r="P2340" s="39"/>
      <c r="Q2340" s="36"/>
    </row>
    <row r="2341" spans="1:17" x14ac:dyDescent="0.2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K2341" s="39"/>
      <c r="L2341" s="39"/>
      <c r="M2341" s="39"/>
      <c r="N2341" s="39"/>
      <c r="O2341" s="39"/>
      <c r="P2341" s="39"/>
      <c r="Q2341" s="36"/>
    </row>
    <row r="2342" spans="1:17" x14ac:dyDescent="0.2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K2342" s="39"/>
      <c r="L2342" s="39"/>
      <c r="M2342" s="39"/>
      <c r="N2342" s="39"/>
      <c r="O2342" s="39"/>
      <c r="P2342" s="39"/>
      <c r="Q2342" s="36"/>
    </row>
    <row r="2343" spans="1:17" x14ac:dyDescent="0.2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K2343" s="39"/>
      <c r="L2343" s="39"/>
      <c r="M2343" s="39"/>
      <c r="N2343" s="39"/>
      <c r="O2343" s="39"/>
      <c r="P2343" s="39"/>
      <c r="Q2343" s="36"/>
    </row>
    <row r="2344" spans="1:17" x14ac:dyDescent="0.2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K2344" s="39"/>
      <c r="L2344" s="39"/>
      <c r="M2344" s="39"/>
      <c r="N2344" s="39"/>
      <c r="O2344" s="39"/>
      <c r="P2344" s="39"/>
      <c r="Q2344" s="36"/>
    </row>
    <row r="2345" spans="1:17" x14ac:dyDescent="0.2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K2345" s="39"/>
      <c r="L2345" s="39"/>
      <c r="M2345" s="39"/>
      <c r="N2345" s="39"/>
      <c r="O2345" s="39"/>
      <c r="P2345" s="39"/>
      <c r="Q2345" s="36"/>
    </row>
    <row r="2346" spans="1:17" x14ac:dyDescent="0.2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K2346" s="39"/>
      <c r="L2346" s="39"/>
      <c r="M2346" s="39"/>
      <c r="N2346" s="39"/>
      <c r="O2346" s="39"/>
      <c r="P2346" s="39"/>
      <c r="Q2346" s="36"/>
    </row>
    <row r="2347" spans="1:17" x14ac:dyDescent="0.2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K2347" s="39"/>
      <c r="L2347" s="39"/>
      <c r="M2347" s="39"/>
      <c r="N2347" s="39"/>
      <c r="O2347" s="39"/>
      <c r="P2347" s="39"/>
      <c r="Q2347" s="36"/>
    </row>
    <row r="2348" spans="1:17" x14ac:dyDescent="0.2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K2348" s="39"/>
      <c r="L2348" s="39"/>
      <c r="M2348" s="39"/>
      <c r="N2348" s="39"/>
      <c r="O2348" s="39"/>
      <c r="P2348" s="39"/>
      <c r="Q2348" s="36"/>
    </row>
    <row r="2349" spans="1:17" x14ac:dyDescent="0.2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K2349" s="39"/>
      <c r="L2349" s="39"/>
      <c r="M2349" s="39"/>
      <c r="N2349" s="39"/>
      <c r="O2349" s="39"/>
      <c r="P2349" s="39"/>
      <c r="Q2349" s="36"/>
    </row>
    <row r="2350" spans="1:17" x14ac:dyDescent="0.2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K2350" s="39"/>
      <c r="L2350" s="39"/>
      <c r="M2350" s="39"/>
      <c r="N2350" s="39"/>
      <c r="O2350" s="39"/>
      <c r="P2350" s="39"/>
      <c r="Q2350" s="36"/>
    </row>
    <row r="2351" spans="1:17" x14ac:dyDescent="0.2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K2351" s="39"/>
      <c r="L2351" s="39"/>
      <c r="M2351" s="39"/>
      <c r="N2351" s="39"/>
      <c r="O2351" s="39"/>
      <c r="P2351" s="39"/>
      <c r="Q2351" s="36"/>
    </row>
    <row r="2352" spans="1:17" x14ac:dyDescent="0.2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K2352" s="39"/>
      <c r="L2352" s="39"/>
      <c r="M2352" s="39"/>
      <c r="N2352" s="39"/>
      <c r="O2352" s="39"/>
      <c r="P2352" s="39"/>
      <c r="Q2352" s="36"/>
    </row>
    <row r="2353" spans="1:17" x14ac:dyDescent="0.2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K2353" s="39"/>
      <c r="L2353" s="39"/>
      <c r="M2353" s="39"/>
      <c r="N2353" s="39"/>
      <c r="O2353" s="39"/>
      <c r="P2353" s="39"/>
      <c r="Q2353" s="36"/>
    </row>
    <row r="2354" spans="1:17" x14ac:dyDescent="0.2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K2354" s="39"/>
      <c r="L2354" s="39"/>
      <c r="M2354" s="39"/>
      <c r="N2354" s="39"/>
      <c r="O2354" s="39"/>
      <c r="P2354" s="39"/>
      <c r="Q2354" s="36"/>
    </row>
    <row r="2355" spans="1:17" x14ac:dyDescent="0.2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K2355" s="39"/>
      <c r="L2355" s="39"/>
      <c r="M2355" s="39"/>
      <c r="N2355" s="39"/>
      <c r="O2355" s="39"/>
      <c r="P2355" s="39"/>
      <c r="Q2355" s="36"/>
    </row>
    <row r="2356" spans="1:17" x14ac:dyDescent="0.2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K2356" s="39"/>
      <c r="L2356" s="39"/>
      <c r="M2356" s="39"/>
      <c r="N2356" s="39"/>
      <c r="O2356" s="39"/>
      <c r="P2356" s="39"/>
      <c r="Q2356" s="36"/>
    </row>
    <row r="2357" spans="1:17" x14ac:dyDescent="0.2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K2357" s="39"/>
      <c r="L2357" s="39"/>
      <c r="M2357" s="39"/>
      <c r="N2357" s="39"/>
      <c r="O2357" s="39"/>
      <c r="P2357" s="39"/>
      <c r="Q2357" s="36"/>
    </row>
    <row r="2358" spans="1:17" x14ac:dyDescent="0.2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K2358" s="39"/>
      <c r="L2358" s="39"/>
      <c r="M2358" s="39"/>
      <c r="N2358" s="39"/>
      <c r="O2358" s="39"/>
      <c r="P2358" s="39"/>
      <c r="Q2358" s="36"/>
    </row>
    <row r="2359" spans="1:17" x14ac:dyDescent="0.2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K2359" s="39"/>
      <c r="L2359" s="39"/>
      <c r="M2359" s="39"/>
      <c r="N2359" s="39"/>
      <c r="O2359" s="39"/>
      <c r="P2359" s="39"/>
      <c r="Q2359" s="36"/>
    </row>
    <row r="2360" spans="1:17" x14ac:dyDescent="0.2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K2360" s="39"/>
      <c r="L2360" s="39"/>
      <c r="M2360" s="39"/>
      <c r="N2360" s="39"/>
      <c r="O2360" s="39"/>
      <c r="P2360" s="39"/>
      <c r="Q2360" s="36"/>
    </row>
    <row r="2361" spans="1:17" x14ac:dyDescent="0.2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K2361" s="39"/>
      <c r="L2361" s="39"/>
      <c r="M2361" s="39"/>
      <c r="N2361" s="39"/>
      <c r="O2361" s="39"/>
      <c r="P2361" s="39"/>
      <c r="Q2361" s="36"/>
    </row>
    <row r="2362" spans="1:17" x14ac:dyDescent="0.2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K2362" s="39"/>
      <c r="L2362" s="39"/>
      <c r="M2362" s="39"/>
      <c r="N2362" s="39"/>
      <c r="O2362" s="39"/>
      <c r="P2362" s="39"/>
      <c r="Q2362" s="36"/>
    </row>
    <row r="2363" spans="1:17" x14ac:dyDescent="0.2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K2363" s="39"/>
      <c r="L2363" s="39"/>
      <c r="M2363" s="39"/>
      <c r="N2363" s="39"/>
      <c r="O2363" s="39"/>
      <c r="P2363" s="39"/>
      <c r="Q2363" s="36"/>
    </row>
    <row r="2364" spans="1:17" x14ac:dyDescent="0.2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K2364" s="39"/>
      <c r="L2364" s="39"/>
      <c r="M2364" s="39"/>
      <c r="N2364" s="39"/>
      <c r="O2364" s="39"/>
      <c r="P2364" s="39"/>
      <c r="Q2364" s="36"/>
    </row>
    <row r="2365" spans="1:17" x14ac:dyDescent="0.2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K2365" s="39"/>
      <c r="L2365" s="39"/>
      <c r="M2365" s="39"/>
      <c r="N2365" s="39"/>
      <c r="O2365" s="39"/>
      <c r="P2365" s="39"/>
      <c r="Q2365" s="36"/>
    </row>
    <row r="2366" spans="1:17" x14ac:dyDescent="0.2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K2366" s="39"/>
      <c r="L2366" s="39"/>
      <c r="M2366" s="39"/>
      <c r="N2366" s="39"/>
      <c r="O2366" s="39"/>
      <c r="P2366" s="39"/>
      <c r="Q2366" s="36"/>
    </row>
    <row r="2367" spans="1:17" x14ac:dyDescent="0.2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K2367" s="39"/>
      <c r="L2367" s="39"/>
      <c r="M2367" s="39"/>
      <c r="N2367" s="39"/>
      <c r="O2367" s="39"/>
      <c r="P2367" s="39"/>
      <c r="Q2367" s="36"/>
    </row>
    <row r="2368" spans="1:17" x14ac:dyDescent="0.2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K2368" s="39"/>
      <c r="L2368" s="39"/>
      <c r="M2368" s="39"/>
      <c r="N2368" s="39"/>
      <c r="O2368" s="39"/>
      <c r="P2368" s="39"/>
      <c r="Q2368" s="36"/>
    </row>
    <row r="2369" spans="1:17" x14ac:dyDescent="0.2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K2369" s="39"/>
      <c r="L2369" s="39"/>
      <c r="M2369" s="39"/>
      <c r="N2369" s="39"/>
      <c r="O2369" s="39"/>
      <c r="P2369" s="39"/>
      <c r="Q2369" s="36"/>
    </row>
    <row r="2370" spans="1:17" x14ac:dyDescent="0.2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K2370" s="39"/>
      <c r="L2370" s="39"/>
      <c r="M2370" s="39"/>
      <c r="N2370" s="39"/>
      <c r="O2370" s="39"/>
      <c r="P2370" s="39"/>
      <c r="Q2370" s="36"/>
    </row>
    <row r="2371" spans="1:17" x14ac:dyDescent="0.2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K2371" s="39"/>
      <c r="L2371" s="39"/>
      <c r="M2371" s="39"/>
      <c r="N2371" s="39"/>
      <c r="O2371" s="39"/>
      <c r="P2371" s="39"/>
      <c r="Q2371" s="36"/>
    </row>
    <row r="2372" spans="1:17" x14ac:dyDescent="0.2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K2372" s="39"/>
      <c r="L2372" s="39"/>
      <c r="M2372" s="39"/>
      <c r="N2372" s="39"/>
      <c r="O2372" s="39"/>
      <c r="P2372" s="39"/>
      <c r="Q2372" s="36"/>
    </row>
    <row r="2373" spans="1:17" x14ac:dyDescent="0.2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K2373" s="39"/>
      <c r="L2373" s="39"/>
      <c r="M2373" s="39"/>
      <c r="N2373" s="39"/>
      <c r="O2373" s="39"/>
      <c r="P2373" s="39"/>
      <c r="Q2373" s="36"/>
    </row>
    <row r="2374" spans="1:17" x14ac:dyDescent="0.2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K2374" s="39"/>
      <c r="L2374" s="39"/>
      <c r="M2374" s="39"/>
      <c r="N2374" s="39"/>
      <c r="O2374" s="39"/>
      <c r="P2374" s="39"/>
      <c r="Q2374" s="36"/>
    </row>
    <row r="2375" spans="1:17" x14ac:dyDescent="0.2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K2375" s="39"/>
      <c r="L2375" s="39"/>
      <c r="M2375" s="39"/>
      <c r="N2375" s="39"/>
      <c r="O2375" s="39"/>
      <c r="P2375" s="39"/>
      <c r="Q2375" s="36"/>
    </row>
    <row r="2376" spans="1:17" x14ac:dyDescent="0.2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K2376" s="39"/>
      <c r="L2376" s="39"/>
      <c r="M2376" s="39"/>
      <c r="N2376" s="39"/>
      <c r="O2376" s="39"/>
      <c r="P2376" s="39"/>
      <c r="Q2376" s="36"/>
    </row>
    <row r="2377" spans="1:17" x14ac:dyDescent="0.2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K2377" s="39"/>
      <c r="L2377" s="39"/>
      <c r="M2377" s="39"/>
      <c r="N2377" s="39"/>
      <c r="O2377" s="39"/>
      <c r="P2377" s="39"/>
      <c r="Q2377" s="36"/>
    </row>
    <row r="2378" spans="1:17" x14ac:dyDescent="0.2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K2378" s="39"/>
      <c r="L2378" s="39"/>
      <c r="M2378" s="39"/>
      <c r="N2378" s="39"/>
      <c r="O2378" s="39"/>
      <c r="P2378" s="39"/>
      <c r="Q2378" s="36"/>
    </row>
    <row r="2379" spans="1:17" x14ac:dyDescent="0.2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K2379" s="39"/>
      <c r="L2379" s="39"/>
      <c r="M2379" s="39"/>
      <c r="N2379" s="39"/>
      <c r="O2379" s="39"/>
      <c r="P2379" s="39"/>
      <c r="Q2379" s="36"/>
    </row>
    <row r="2380" spans="1:17" x14ac:dyDescent="0.2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K2380" s="39"/>
      <c r="L2380" s="39"/>
      <c r="M2380" s="39"/>
      <c r="N2380" s="39"/>
      <c r="O2380" s="39"/>
      <c r="P2380" s="39"/>
      <c r="Q2380" s="36"/>
    </row>
    <row r="2381" spans="1:17" x14ac:dyDescent="0.2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K2381" s="39"/>
      <c r="L2381" s="39"/>
      <c r="M2381" s="39"/>
      <c r="N2381" s="39"/>
      <c r="O2381" s="39"/>
      <c r="P2381" s="39"/>
      <c r="Q2381" s="36"/>
    </row>
    <row r="2382" spans="1:17" x14ac:dyDescent="0.2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K2382" s="39"/>
      <c r="L2382" s="39"/>
      <c r="M2382" s="39"/>
      <c r="N2382" s="39"/>
      <c r="O2382" s="39"/>
      <c r="P2382" s="39"/>
      <c r="Q2382" s="36"/>
    </row>
    <row r="2383" spans="1:17" x14ac:dyDescent="0.2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K2383" s="39"/>
      <c r="L2383" s="39"/>
      <c r="M2383" s="39"/>
      <c r="N2383" s="39"/>
      <c r="O2383" s="39"/>
      <c r="P2383" s="39"/>
      <c r="Q2383" s="36"/>
    </row>
    <row r="2384" spans="1:17" x14ac:dyDescent="0.2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K2384" s="39"/>
      <c r="L2384" s="39"/>
      <c r="M2384" s="39"/>
      <c r="N2384" s="39"/>
      <c r="O2384" s="39"/>
      <c r="P2384" s="39"/>
      <c r="Q2384" s="36"/>
    </row>
    <row r="2385" spans="1:17" x14ac:dyDescent="0.2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K2385" s="39"/>
      <c r="L2385" s="39"/>
      <c r="M2385" s="39"/>
      <c r="N2385" s="39"/>
      <c r="O2385" s="39"/>
      <c r="P2385" s="39"/>
      <c r="Q2385" s="36"/>
    </row>
    <row r="2386" spans="1:17" x14ac:dyDescent="0.2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K2386" s="39"/>
      <c r="L2386" s="39"/>
      <c r="M2386" s="39"/>
      <c r="N2386" s="39"/>
      <c r="O2386" s="39"/>
      <c r="P2386" s="39"/>
      <c r="Q2386" s="36"/>
    </row>
    <row r="2387" spans="1:17" x14ac:dyDescent="0.2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K2387" s="39"/>
      <c r="L2387" s="39"/>
      <c r="M2387" s="39"/>
      <c r="N2387" s="39"/>
      <c r="O2387" s="39"/>
      <c r="P2387" s="39"/>
      <c r="Q2387" s="36"/>
    </row>
    <row r="2388" spans="1:17" x14ac:dyDescent="0.2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K2388" s="39"/>
      <c r="L2388" s="39"/>
      <c r="M2388" s="39"/>
      <c r="N2388" s="39"/>
      <c r="O2388" s="39"/>
      <c r="P2388" s="39"/>
      <c r="Q2388" s="36"/>
    </row>
    <row r="2389" spans="1:17" x14ac:dyDescent="0.2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K2389" s="39"/>
      <c r="L2389" s="39"/>
      <c r="M2389" s="39"/>
      <c r="N2389" s="39"/>
      <c r="O2389" s="39"/>
      <c r="P2389" s="39"/>
      <c r="Q2389" s="36"/>
    </row>
    <row r="2390" spans="1:17" x14ac:dyDescent="0.2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K2390" s="39"/>
      <c r="L2390" s="39"/>
      <c r="M2390" s="39"/>
      <c r="N2390" s="39"/>
      <c r="O2390" s="39"/>
      <c r="P2390" s="39"/>
      <c r="Q2390" s="36"/>
    </row>
    <row r="2391" spans="1:17" x14ac:dyDescent="0.2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K2391" s="39"/>
      <c r="L2391" s="39"/>
      <c r="M2391" s="39"/>
      <c r="N2391" s="39"/>
      <c r="O2391" s="39"/>
      <c r="P2391" s="39"/>
      <c r="Q2391" s="36"/>
    </row>
    <row r="2392" spans="1:17" x14ac:dyDescent="0.2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K2392" s="39"/>
      <c r="L2392" s="39"/>
      <c r="M2392" s="39"/>
      <c r="N2392" s="39"/>
      <c r="O2392" s="39"/>
      <c r="P2392" s="39"/>
      <c r="Q2392" s="36"/>
    </row>
    <row r="2393" spans="1:17" x14ac:dyDescent="0.2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K2393" s="39"/>
      <c r="L2393" s="39"/>
      <c r="M2393" s="39"/>
      <c r="N2393" s="39"/>
      <c r="O2393" s="39"/>
      <c r="P2393" s="39"/>
      <c r="Q2393" s="36"/>
    </row>
    <row r="2394" spans="1:17" x14ac:dyDescent="0.2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K2394" s="39"/>
      <c r="L2394" s="39"/>
      <c r="M2394" s="39"/>
      <c r="N2394" s="39"/>
      <c r="O2394" s="39"/>
      <c r="P2394" s="39"/>
      <c r="Q2394" s="36"/>
    </row>
    <row r="2395" spans="1:17" x14ac:dyDescent="0.2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K2395" s="39"/>
      <c r="L2395" s="39"/>
      <c r="M2395" s="39"/>
      <c r="N2395" s="39"/>
      <c r="O2395" s="39"/>
      <c r="P2395" s="39"/>
      <c r="Q2395" s="36"/>
    </row>
    <row r="2396" spans="1:17" x14ac:dyDescent="0.2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K2396" s="39"/>
      <c r="L2396" s="39"/>
      <c r="M2396" s="39"/>
      <c r="N2396" s="39"/>
      <c r="O2396" s="39"/>
      <c r="P2396" s="39"/>
      <c r="Q2396" s="36"/>
    </row>
    <row r="2397" spans="1:17" x14ac:dyDescent="0.2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K2397" s="39"/>
      <c r="L2397" s="39"/>
      <c r="M2397" s="39"/>
      <c r="N2397" s="39"/>
      <c r="O2397" s="39"/>
      <c r="P2397" s="39"/>
      <c r="Q2397" s="36"/>
    </row>
    <row r="2398" spans="1:17" x14ac:dyDescent="0.2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K2398" s="39"/>
      <c r="L2398" s="39"/>
      <c r="M2398" s="39"/>
      <c r="N2398" s="39"/>
      <c r="O2398" s="39"/>
      <c r="P2398" s="39"/>
      <c r="Q2398" s="36"/>
    </row>
    <row r="2399" spans="1:17" x14ac:dyDescent="0.2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K2399" s="39"/>
      <c r="L2399" s="39"/>
      <c r="M2399" s="39"/>
      <c r="N2399" s="39"/>
      <c r="O2399" s="39"/>
      <c r="P2399" s="39"/>
      <c r="Q2399" s="36"/>
    </row>
    <row r="2400" spans="1:17" x14ac:dyDescent="0.2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K2400" s="39"/>
      <c r="L2400" s="39"/>
      <c r="M2400" s="39"/>
      <c r="N2400" s="39"/>
      <c r="O2400" s="39"/>
      <c r="P2400" s="39"/>
      <c r="Q2400" s="36"/>
    </row>
    <row r="2401" spans="1:17" x14ac:dyDescent="0.2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K2401" s="39"/>
      <c r="L2401" s="39"/>
      <c r="M2401" s="39"/>
      <c r="N2401" s="39"/>
      <c r="O2401" s="39"/>
      <c r="P2401" s="39"/>
      <c r="Q2401" s="36"/>
    </row>
    <row r="2402" spans="1:17" x14ac:dyDescent="0.2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K2402" s="39"/>
      <c r="L2402" s="39"/>
      <c r="M2402" s="39"/>
      <c r="N2402" s="39"/>
      <c r="O2402" s="39"/>
      <c r="P2402" s="39"/>
      <c r="Q2402" s="36"/>
    </row>
    <row r="2403" spans="1:17" x14ac:dyDescent="0.2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K2403" s="39"/>
      <c r="L2403" s="39"/>
      <c r="M2403" s="39"/>
      <c r="N2403" s="39"/>
      <c r="O2403" s="39"/>
      <c r="P2403" s="39"/>
      <c r="Q2403" s="36"/>
    </row>
    <row r="2404" spans="1:17" x14ac:dyDescent="0.2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K2404" s="39"/>
      <c r="L2404" s="39"/>
      <c r="M2404" s="39"/>
      <c r="N2404" s="39"/>
      <c r="O2404" s="39"/>
      <c r="P2404" s="39"/>
      <c r="Q2404" s="36"/>
    </row>
    <row r="2405" spans="1:17" x14ac:dyDescent="0.2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K2405" s="39"/>
      <c r="L2405" s="39"/>
      <c r="M2405" s="39"/>
      <c r="N2405" s="39"/>
      <c r="O2405" s="39"/>
      <c r="P2405" s="39"/>
      <c r="Q2405" s="36"/>
    </row>
    <row r="2406" spans="1:17" x14ac:dyDescent="0.2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K2406" s="39"/>
      <c r="L2406" s="39"/>
      <c r="M2406" s="39"/>
      <c r="N2406" s="39"/>
      <c r="O2406" s="39"/>
      <c r="P2406" s="39"/>
      <c r="Q2406" s="36"/>
    </row>
    <row r="2407" spans="1:17" x14ac:dyDescent="0.2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K2407" s="39"/>
      <c r="L2407" s="39"/>
      <c r="M2407" s="39"/>
      <c r="N2407" s="39"/>
      <c r="O2407" s="39"/>
      <c r="P2407" s="39"/>
      <c r="Q2407" s="36"/>
    </row>
    <row r="2408" spans="1:17" x14ac:dyDescent="0.2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K2408" s="39"/>
      <c r="L2408" s="39"/>
      <c r="M2408" s="39"/>
      <c r="N2408" s="39"/>
      <c r="O2408" s="39"/>
      <c r="P2408" s="39"/>
      <c r="Q2408" s="36"/>
    </row>
    <row r="2409" spans="1:17" x14ac:dyDescent="0.2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K2409" s="39"/>
      <c r="L2409" s="39"/>
      <c r="M2409" s="39"/>
      <c r="N2409" s="39"/>
      <c r="O2409" s="39"/>
      <c r="P2409" s="39"/>
      <c r="Q2409" s="36"/>
    </row>
    <row r="2410" spans="1:17" x14ac:dyDescent="0.2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K2410" s="39"/>
      <c r="L2410" s="39"/>
      <c r="M2410" s="39"/>
      <c r="N2410" s="39"/>
      <c r="O2410" s="39"/>
      <c r="P2410" s="39"/>
      <c r="Q2410" s="36"/>
    </row>
    <row r="2411" spans="1:17" x14ac:dyDescent="0.2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K2411" s="39"/>
      <c r="L2411" s="39"/>
      <c r="M2411" s="39"/>
      <c r="N2411" s="39"/>
      <c r="O2411" s="39"/>
      <c r="P2411" s="39"/>
      <c r="Q2411" s="36"/>
    </row>
    <row r="2412" spans="1:17" x14ac:dyDescent="0.2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K2412" s="39"/>
      <c r="L2412" s="39"/>
      <c r="M2412" s="39"/>
      <c r="N2412" s="39"/>
      <c r="O2412" s="39"/>
      <c r="P2412" s="39"/>
      <c r="Q2412" s="36"/>
    </row>
    <row r="2413" spans="1:17" x14ac:dyDescent="0.2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K2413" s="39"/>
      <c r="L2413" s="39"/>
      <c r="M2413" s="39"/>
      <c r="N2413" s="39"/>
      <c r="O2413" s="39"/>
      <c r="P2413" s="39"/>
      <c r="Q2413" s="36"/>
    </row>
    <row r="2414" spans="1:17" x14ac:dyDescent="0.2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K2414" s="39"/>
      <c r="L2414" s="39"/>
      <c r="M2414" s="39"/>
      <c r="N2414" s="39"/>
      <c r="O2414" s="39"/>
      <c r="P2414" s="39"/>
      <c r="Q2414" s="36"/>
    </row>
    <row r="2415" spans="1:17" x14ac:dyDescent="0.2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K2415" s="39"/>
      <c r="L2415" s="39"/>
      <c r="M2415" s="39"/>
      <c r="N2415" s="39"/>
      <c r="O2415" s="39"/>
      <c r="P2415" s="39"/>
      <c r="Q2415" s="36"/>
    </row>
    <row r="2416" spans="1:17" x14ac:dyDescent="0.2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K2416" s="39"/>
      <c r="L2416" s="39"/>
      <c r="M2416" s="39"/>
      <c r="N2416" s="39"/>
      <c r="O2416" s="39"/>
      <c r="P2416" s="39"/>
      <c r="Q2416" s="36"/>
    </row>
    <row r="2417" spans="1:17" x14ac:dyDescent="0.2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K2417" s="39"/>
      <c r="L2417" s="39"/>
      <c r="M2417" s="39"/>
      <c r="N2417" s="39"/>
      <c r="O2417" s="39"/>
      <c r="P2417" s="39"/>
      <c r="Q2417" s="36"/>
    </row>
    <row r="2418" spans="1:17" x14ac:dyDescent="0.2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K2418" s="39"/>
      <c r="L2418" s="39"/>
      <c r="M2418" s="39"/>
      <c r="N2418" s="39"/>
      <c r="O2418" s="39"/>
      <c r="P2418" s="39"/>
      <c r="Q2418" s="36"/>
    </row>
    <row r="2419" spans="1:17" x14ac:dyDescent="0.2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K2419" s="39"/>
      <c r="L2419" s="39"/>
      <c r="M2419" s="39"/>
      <c r="N2419" s="39"/>
      <c r="O2419" s="39"/>
      <c r="P2419" s="39"/>
      <c r="Q2419" s="36"/>
    </row>
    <row r="2420" spans="1:17" x14ac:dyDescent="0.2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K2420" s="39"/>
      <c r="L2420" s="39"/>
      <c r="M2420" s="39"/>
      <c r="N2420" s="39"/>
      <c r="O2420" s="39"/>
      <c r="P2420" s="39"/>
      <c r="Q2420" s="36"/>
    </row>
    <row r="2421" spans="1:17" x14ac:dyDescent="0.2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K2421" s="39"/>
      <c r="L2421" s="39"/>
      <c r="M2421" s="39"/>
      <c r="N2421" s="39"/>
      <c r="O2421" s="39"/>
      <c r="P2421" s="39"/>
      <c r="Q2421" s="36"/>
    </row>
    <row r="2422" spans="1:17" x14ac:dyDescent="0.2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K2422" s="39"/>
      <c r="L2422" s="39"/>
      <c r="M2422" s="39"/>
      <c r="N2422" s="39"/>
      <c r="O2422" s="39"/>
      <c r="P2422" s="39"/>
      <c r="Q2422" s="36"/>
    </row>
    <row r="2423" spans="1:17" x14ac:dyDescent="0.2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K2423" s="39"/>
      <c r="L2423" s="39"/>
      <c r="M2423" s="39"/>
      <c r="N2423" s="39"/>
      <c r="O2423" s="39"/>
      <c r="P2423" s="39"/>
      <c r="Q2423" s="36"/>
    </row>
    <row r="2424" spans="1:17" x14ac:dyDescent="0.2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K2424" s="39"/>
      <c r="L2424" s="39"/>
      <c r="M2424" s="39"/>
      <c r="N2424" s="39"/>
      <c r="O2424" s="39"/>
      <c r="P2424" s="39"/>
      <c r="Q2424" s="36"/>
    </row>
    <row r="2425" spans="1:17" x14ac:dyDescent="0.2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K2425" s="39"/>
      <c r="L2425" s="39"/>
      <c r="M2425" s="39"/>
      <c r="N2425" s="39"/>
      <c r="O2425" s="39"/>
      <c r="P2425" s="39"/>
      <c r="Q2425" s="36"/>
    </row>
    <row r="2426" spans="1:17" x14ac:dyDescent="0.2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K2426" s="39"/>
      <c r="L2426" s="39"/>
      <c r="M2426" s="39"/>
      <c r="N2426" s="39"/>
      <c r="O2426" s="39"/>
      <c r="P2426" s="39"/>
      <c r="Q2426" s="36"/>
    </row>
    <row r="2427" spans="1:17" x14ac:dyDescent="0.2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K2427" s="39"/>
      <c r="L2427" s="39"/>
      <c r="M2427" s="39"/>
      <c r="N2427" s="39"/>
      <c r="O2427" s="39"/>
      <c r="P2427" s="39"/>
      <c r="Q2427" s="36"/>
    </row>
    <row r="2428" spans="1:17" x14ac:dyDescent="0.2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K2428" s="39"/>
      <c r="L2428" s="39"/>
      <c r="M2428" s="39"/>
      <c r="N2428" s="39"/>
      <c r="O2428" s="39"/>
      <c r="P2428" s="39"/>
      <c r="Q2428" s="36"/>
    </row>
    <row r="2429" spans="1:17" x14ac:dyDescent="0.2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K2429" s="39"/>
      <c r="L2429" s="39"/>
      <c r="M2429" s="39"/>
      <c r="N2429" s="39"/>
      <c r="O2429" s="39"/>
      <c r="P2429" s="39"/>
      <c r="Q2429" s="36"/>
    </row>
    <row r="2430" spans="1:17" x14ac:dyDescent="0.2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K2430" s="39"/>
      <c r="L2430" s="39"/>
      <c r="M2430" s="39"/>
      <c r="N2430" s="39"/>
      <c r="O2430" s="39"/>
      <c r="P2430" s="39"/>
      <c r="Q2430" s="36"/>
    </row>
    <row r="2431" spans="1:17" x14ac:dyDescent="0.2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K2431" s="39"/>
      <c r="L2431" s="39"/>
      <c r="M2431" s="39"/>
      <c r="N2431" s="39"/>
      <c r="O2431" s="39"/>
      <c r="P2431" s="39"/>
      <c r="Q2431" s="36"/>
    </row>
    <row r="2432" spans="1:17" x14ac:dyDescent="0.2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K2432" s="39"/>
      <c r="L2432" s="39"/>
      <c r="M2432" s="39"/>
      <c r="N2432" s="39"/>
      <c r="O2432" s="39"/>
      <c r="P2432" s="39"/>
      <c r="Q2432" s="36"/>
    </row>
    <row r="2433" spans="1:17" x14ac:dyDescent="0.2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K2433" s="39"/>
      <c r="L2433" s="39"/>
      <c r="M2433" s="39"/>
      <c r="N2433" s="39"/>
      <c r="O2433" s="39"/>
      <c r="P2433" s="39"/>
      <c r="Q2433" s="36"/>
    </row>
    <row r="2434" spans="1:17" x14ac:dyDescent="0.2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K2434" s="39"/>
      <c r="L2434" s="39"/>
      <c r="M2434" s="39"/>
      <c r="N2434" s="39"/>
      <c r="O2434" s="39"/>
      <c r="P2434" s="39"/>
      <c r="Q2434" s="36"/>
    </row>
    <row r="2435" spans="1:17" x14ac:dyDescent="0.2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K2435" s="39"/>
      <c r="L2435" s="39"/>
      <c r="M2435" s="39"/>
      <c r="N2435" s="39"/>
      <c r="O2435" s="39"/>
      <c r="P2435" s="39"/>
      <c r="Q2435" s="36"/>
    </row>
    <row r="2436" spans="1:17" x14ac:dyDescent="0.2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K2436" s="39"/>
      <c r="L2436" s="39"/>
      <c r="M2436" s="39"/>
      <c r="N2436" s="39"/>
      <c r="O2436" s="39"/>
      <c r="P2436" s="39"/>
      <c r="Q2436" s="36"/>
    </row>
    <row r="2437" spans="1:17" x14ac:dyDescent="0.2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K2437" s="39"/>
      <c r="L2437" s="39"/>
      <c r="M2437" s="39"/>
      <c r="N2437" s="39"/>
      <c r="O2437" s="39"/>
      <c r="P2437" s="39"/>
      <c r="Q2437" s="36"/>
    </row>
    <row r="2438" spans="1:17" x14ac:dyDescent="0.2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K2438" s="39"/>
      <c r="L2438" s="39"/>
      <c r="M2438" s="39"/>
      <c r="N2438" s="39"/>
      <c r="O2438" s="39"/>
      <c r="P2438" s="39"/>
      <c r="Q2438" s="36"/>
    </row>
    <row r="2439" spans="1:17" x14ac:dyDescent="0.2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K2439" s="39"/>
      <c r="L2439" s="39"/>
      <c r="M2439" s="39"/>
      <c r="N2439" s="39"/>
      <c r="O2439" s="39"/>
      <c r="P2439" s="39"/>
      <c r="Q2439" s="36"/>
    </row>
    <row r="2440" spans="1:17" x14ac:dyDescent="0.2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K2440" s="39"/>
      <c r="L2440" s="39"/>
      <c r="M2440" s="39"/>
      <c r="N2440" s="39"/>
      <c r="O2440" s="39"/>
      <c r="P2440" s="39"/>
      <c r="Q2440" s="36"/>
    </row>
    <row r="2441" spans="1:17" x14ac:dyDescent="0.2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K2441" s="39"/>
      <c r="L2441" s="39"/>
      <c r="M2441" s="39"/>
      <c r="N2441" s="39"/>
      <c r="O2441" s="39"/>
      <c r="P2441" s="39"/>
      <c r="Q2441" s="36"/>
    </row>
    <row r="2442" spans="1:17" x14ac:dyDescent="0.2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K2442" s="39"/>
      <c r="L2442" s="39"/>
      <c r="M2442" s="39"/>
      <c r="N2442" s="39"/>
      <c r="O2442" s="39"/>
      <c r="P2442" s="39"/>
      <c r="Q2442" s="36"/>
    </row>
    <row r="2443" spans="1:17" x14ac:dyDescent="0.2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K2443" s="39"/>
      <c r="L2443" s="39"/>
      <c r="M2443" s="39"/>
      <c r="N2443" s="39"/>
      <c r="O2443" s="39"/>
      <c r="P2443" s="39"/>
      <c r="Q2443" s="36"/>
    </row>
    <row r="2444" spans="1:17" x14ac:dyDescent="0.2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K2444" s="39"/>
      <c r="L2444" s="39"/>
      <c r="M2444" s="39"/>
      <c r="N2444" s="39"/>
      <c r="O2444" s="39"/>
      <c r="P2444" s="39"/>
      <c r="Q2444" s="36"/>
    </row>
    <row r="2445" spans="1:17" x14ac:dyDescent="0.2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K2445" s="39"/>
      <c r="L2445" s="39"/>
      <c r="M2445" s="39"/>
      <c r="N2445" s="39"/>
      <c r="O2445" s="39"/>
      <c r="P2445" s="39"/>
      <c r="Q2445" s="36"/>
    </row>
    <row r="2446" spans="1:17" x14ac:dyDescent="0.2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K2446" s="39"/>
      <c r="L2446" s="39"/>
      <c r="M2446" s="39"/>
      <c r="N2446" s="39"/>
      <c r="O2446" s="39"/>
      <c r="P2446" s="39"/>
      <c r="Q2446" s="36"/>
    </row>
    <row r="2447" spans="1:17" x14ac:dyDescent="0.2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K2447" s="39"/>
      <c r="L2447" s="39"/>
      <c r="M2447" s="39"/>
      <c r="N2447" s="39"/>
      <c r="O2447" s="39"/>
      <c r="P2447" s="39"/>
      <c r="Q2447" s="36"/>
    </row>
    <row r="2448" spans="1:17" x14ac:dyDescent="0.2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K2448" s="39"/>
      <c r="L2448" s="39"/>
      <c r="M2448" s="39"/>
      <c r="N2448" s="39"/>
      <c r="O2448" s="39"/>
      <c r="P2448" s="39"/>
      <c r="Q2448" s="36"/>
    </row>
    <row r="2449" spans="1:17" x14ac:dyDescent="0.2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K2449" s="39"/>
      <c r="L2449" s="39"/>
      <c r="M2449" s="39"/>
      <c r="N2449" s="39"/>
      <c r="O2449" s="39"/>
      <c r="P2449" s="39"/>
      <c r="Q2449" s="36"/>
    </row>
    <row r="2450" spans="1:17" x14ac:dyDescent="0.2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K2450" s="39"/>
      <c r="L2450" s="39"/>
      <c r="M2450" s="39"/>
      <c r="N2450" s="39"/>
      <c r="O2450" s="39"/>
      <c r="P2450" s="39"/>
      <c r="Q2450" s="36"/>
    </row>
    <row r="2451" spans="1:17" x14ac:dyDescent="0.2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K2451" s="39"/>
      <c r="L2451" s="39"/>
      <c r="M2451" s="39"/>
      <c r="N2451" s="39"/>
      <c r="O2451" s="39"/>
      <c r="P2451" s="39"/>
      <c r="Q2451" s="36"/>
    </row>
    <row r="2452" spans="1:17" x14ac:dyDescent="0.2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K2452" s="39"/>
      <c r="L2452" s="39"/>
      <c r="M2452" s="39"/>
      <c r="N2452" s="39"/>
      <c r="O2452" s="39"/>
      <c r="P2452" s="39"/>
      <c r="Q2452" s="36"/>
    </row>
    <row r="2453" spans="1:17" x14ac:dyDescent="0.2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K2453" s="39"/>
      <c r="L2453" s="39"/>
      <c r="M2453" s="39"/>
      <c r="N2453" s="39"/>
      <c r="O2453" s="39"/>
      <c r="P2453" s="39"/>
      <c r="Q2453" s="36"/>
    </row>
    <row r="2454" spans="1:17" x14ac:dyDescent="0.2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K2454" s="39"/>
      <c r="L2454" s="39"/>
      <c r="M2454" s="39"/>
      <c r="N2454" s="39"/>
      <c r="O2454" s="39"/>
      <c r="P2454" s="39"/>
      <c r="Q2454" s="36"/>
    </row>
    <row r="2455" spans="1:17" x14ac:dyDescent="0.2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K2455" s="39"/>
      <c r="L2455" s="39"/>
      <c r="M2455" s="39"/>
      <c r="N2455" s="39"/>
      <c r="O2455" s="39"/>
      <c r="P2455" s="39"/>
      <c r="Q2455" s="36"/>
    </row>
    <row r="2456" spans="1:17" x14ac:dyDescent="0.2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K2456" s="39"/>
      <c r="L2456" s="39"/>
      <c r="M2456" s="39"/>
      <c r="N2456" s="39"/>
      <c r="O2456" s="39"/>
      <c r="P2456" s="39"/>
      <c r="Q2456" s="36"/>
    </row>
    <row r="2457" spans="1:17" x14ac:dyDescent="0.2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K2457" s="39"/>
      <c r="L2457" s="39"/>
      <c r="M2457" s="39"/>
      <c r="N2457" s="39"/>
      <c r="O2457" s="39"/>
      <c r="P2457" s="39"/>
      <c r="Q2457" s="36"/>
    </row>
    <row r="2458" spans="1:17" x14ac:dyDescent="0.2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K2458" s="39"/>
      <c r="L2458" s="39"/>
      <c r="M2458" s="39"/>
      <c r="N2458" s="39"/>
      <c r="O2458" s="39"/>
      <c r="P2458" s="39"/>
      <c r="Q2458" s="36"/>
    </row>
    <row r="2459" spans="1:17" x14ac:dyDescent="0.2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K2459" s="39"/>
      <c r="L2459" s="39"/>
      <c r="M2459" s="39"/>
      <c r="N2459" s="39"/>
      <c r="O2459" s="39"/>
      <c r="P2459" s="39"/>
      <c r="Q2459" s="36"/>
    </row>
    <row r="2460" spans="1:17" x14ac:dyDescent="0.2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K2460" s="39"/>
      <c r="L2460" s="39"/>
      <c r="M2460" s="39"/>
      <c r="N2460" s="39"/>
      <c r="O2460" s="39"/>
      <c r="P2460" s="39"/>
      <c r="Q2460" s="36"/>
    </row>
    <row r="2461" spans="1:17" x14ac:dyDescent="0.2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K2461" s="39"/>
      <c r="L2461" s="39"/>
      <c r="M2461" s="39"/>
      <c r="N2461" s="39"/>
      <c r="O2461" s="39"/>
      <c r="P2461" s="39"/>
      <c r="Q2461" s="36"/>
    </row>
    <row r="2462" spans="1:17" x14ac:dyDescent="0.2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K2462" s="39"/>
      <c r="L2462" s="39"/>
      <c r="M2462" s="39"/>
      <c r="N2462" s="39"/>
      <c r="O2462" s="39"/>
      <c r="P2462" s="39"/>
      <c r="Q2462" s="36"/>
    </row>
    <row r="2463" spans="1:17" x14ac:dyDescent="0.2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K2463" s="39"/>
      <c r="L2463" s="39"/>
      <c r="M2463" s="39"/>
      <c r="N2463" s="39"/>
      <c r="O2463" s="39"/>
      <c r="P2463" s="39"/>
      <c r="Q2463" s="36"/>
    </row>
    <row r="2464" spans="1:17" x14ac:dyDescent="0.2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K2464" s="39"/>
      <c r="L2464" s="39"/>
      <c r="M2464" s="39"/>
      <c r="N2464" s="39"/>
      <c r="O2464" s="39"/>
      <c r="P2464" s="39"/>
      <c r="Q2464" s="36"/>
    </row>
    <row r="2465" spans="1:17" x14ac:dyDescent="0.2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K2465" s="39"/>
      <c r="L2465" s="39"/>
      <c r="M2465" s="39"/>
      <c r="N2465" s="39"/>
      <c r="O2465" s="39"/>
      <c r="P2465" s="39"/>
      <c r="Q2465" s="36"/>
    </row>
    <row r="2466" spans="1:17" x14ac:dyDescent="0.2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K2466" s="39"/>
      <c r="L2466" s="39"/>
      <c r="M2466" s="39"/>
      <c r="N2466" s="39"/>
      <c r="O2466" s="39"/>
      <c r="P2466" s="39"/>
      <c r="Q2466" s="36"/>
    </row>
    <row r="2467" spans="1:17" x14ac:dyDescent="0.2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K2467" s="39"/>
      <c r="L2467" s="39"/>
      <c r="M2467" s="39"/>
      <c r="N2467" s="39"/>
      <c r="O2467" s="39"/>
      <c r="P2467" s="39"/>
      <c r="Q2467" s="36"/>
    </row>
    <row r="2468" spans="1:17" x14ac:dyDescent="0.2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K2468" s="39"/>
      <c r="L2468" s="39"/>
      <c r="M2468" s="39"/>
      <c r="N2468" s="39"/>
      <c r="O2468" s="39"/>
      <c r="P2468" s="39"/>
      <c r="Q2468" s="36"/>
    </row>
    <row r="2469" spans="1:17" x14ac:dyDescent="0.2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K2469" s="39"/>
      <c r="L2469" s="39"/>
      <c r="M2469" s="39"/>
      <c r="N2469" s="39"/>
      <c r="O2469" s="39"/>
      <c r="P2469" s="39"/>
      <c r="Q2469" s="36"/>
    </row>
    <row r="2470" spans="1:17" x14ac:dyDescent="0.2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K2470" s="39"/>
      <c r="L2470" s="39"/>
      <c r="M2470" s="39"/>
      <c r="N2470" s="39"/>
      <c r="O2470" s="39"/>
      <c r="P2470" s="39"/>
      <c r="Q2470" s="36"/>
    </row>
    <row r="2471" spans="1:17" x14ac:dyDescent="0.2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K2471" s="39"/>
      <c r="L2471" s="39"/>
      <c r="M2471" s="39"/>
      <c r="N2471" s="39"/>
      <c r="O2471" s="39"/>
      <c r="P2471" s="39"/>
      <c r="Q2471" s="36"/>
    </row>
    <row r="2472" spans="1:17" x14ac:dyDescent="0.2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K2472" s="39"/>
      <c r="L2472" s="39"/>
      <c r="M2472" s="39"/>
      <c r="N2472" s="39"/>
      <c r="O2472" s="39"/>
      <c r="P2472" s="39"/>
      <c r="Q2472" s="36"/>
    </row>
    <row r="2473" spans="1:17" x14ac:dyDescent="0.2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K2473" s="39"/>
      <c r="L2473" s="39"/>
      <c r="M2473" s="39"/>
      <c r="N2473" s="39"/>
      <c r="O2473" s="39"/>
      <c r="P2473" s="39"/>
      <c r="Q2473" s="36"/>
    </row>
    <row r="2474" spans="1:17" x14ac:dyDescent="0.2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K2474" s="39"/>
      <c r="L2474" s="39"/>
      <c r="M2474" s="39"/>
      <c r="N2474" s="39"/>
      <c r="O2474" s="39"/>
      <c r="P2474" s="39"/>
      <c r="Q2474" s="36"/>
    </row>
    <row r="2475" spans="1:17" x14ac:dyDescent="0.2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K2475" s="39"/>
      <c r="L2475" s="39"/>
      <c r="M2475" s="39"/>
      <c r="N2475" s="39"/>
      <c r="O2475" s="39"/>
      <c r="P2475" s="39"/>
      <c r="Q2475" s="36"/>
    </row>
    <row r="2476" spans="1:17" x14ac:dyDescent="0.2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K2476" s="39"/>
      <c r="L2476" s="39"/>
      <c r="M2476" s="39"/>
      <c r="N2476" s="39"/>
      <c r="O2476" s="39"/>
      <c r="P2476" s="39"/>
      <c r="Q2476" s="36"/>
    </row>
    <row r="2477" spans="1:17" x14ac:dyDescent="0.2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K2477" s="39"/>
      <c r="L2477" s="39"/>
      <c r="M2477" s="39"/>
      <c r="N2477" s="39"/>
      <c r="O2477" s="39"/>
      <c r="P2477" s="39"/>
      <c r="Q2477" s="36"/>
    </row>
    <row r="2478" spans="1:17" x14ac:dyDescent="0.2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K2478" s="39"/>
      <c r="L2478" s="39"/>
      <c r="M2478" s="39"/>
      <c r="N2478" s="39"/>
      <c r="O2478" s="39"/>
      <c r="P2478" s="39"/>
      <c r="Q2478" s="36"/>
    </row>
    <row r="2479" spans="1:17" x14ac:dyDescent="0.2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K2479" s="39"/>
      <c r="L2479" s="39"/>
      <c r="M2479" s="39"/>
      <c r="N2479" s="39"/>
      <c r="O2479" s="39"/>
      <c r="P2479" s="39"/>
      <c r="Q2479" s="36"/>
    </row>
    <row r="2480" spans="1:17" x14ac:dyDescent="0.2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K2480" s="39"/>
      <c r="L2480" s="39"/>
      <c r="M2480" s="39"/>
      <c r="N2480" s="39"/>
      <c r="O2480" s="39"/>
      <c r="P2480" s="39"/>
      <c r="Q2480" s="36"/>
    </row>
    <row r="2481" spans="1:17" x14ac:dyDescent="0.2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K2481" s="39"/>
      <c r="L2481" s="39"/>
      <c r="M2481" s="39"/>
      <c r="N2481" s="39"/>
      <c r="O2481" s="39"/>
      <c r="P2481" s="39"/>
      <c r="Q2481" s="36"/>
    </row>
    <row r="2482" spans="1:17" x14ac:dyDescent="0.2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K2482" s="39"/>
      <c r="L2482" s="39"/>
      <c r="M2482" s="39"/>
      <c r="N2482" s="39"/>
      <c r="O2482" s="39"/>
      <c r="P2482" s="39"/>
      <c r="Q2482" s="36"/>
    </row>
    <row r="2483" spans="1:17" x14ac:dyDescent="0.2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K2483" s="39"/>
      <c r="L2483" s="39"/>
      <c r="M2483" s="39"/>
      <c r="N2483" s="39"/>
      <c r="O2483" s="39"/>
      <c r="P2483" s="39"/>
      <c r="Q2483" s="36"/>
    </row>
    <row r="2484" spans="1:17" x14ac:dyDescent="0.2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K2484" s="39"/>
      <c r="L2484" s="39"/>
      <c r="M2484" s="39"/>
      <c r="N2484" s="39"/>
      <c r="O2484" s="39"/>
      <c r="P2484" s="39"/>
      <c r="Q2484" s="36"/>
    </row>
    <row r="2485" spans="1:17" x14ac:dyDescent="0.2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K2485" s="39"/>
      <c r="L2485" s="39"/>
      <c r="M2485" s="39"/>
      <c r="N2485" s="39"/>
      <c r="O2485" s="39"/>
      <c r="P2485" s="39"/>
      <c r="Q2485" s="36"/>
    </row>
    <row r="2486" spans="1:17" x14ac:dyDescent="0.2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K2486" s="39"/>
      <c r="L2486" s="39"/>
      <c r="M2486" s="39"/>
      <c r="N2486" s="39"/>
      <c r="O2486" s="39"/>
      <c r="P2486" s="39"/>
      <c r="Q2486" s="36"/>
    </row>
    <row r="2487" spans="1:17" x14ac:dyDescent="0.2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K2487" s="39"/>
      <c r="L2487" s="39"/>
      <c r="M2487" s="39"/>
      <c r="N2487" s="39"/>
      <c r="O2487" s="39"/>
      <c r="P2487" s="39"/>
      <c r="Q2487" s="36"/>
    </row>
    <row r="2488" spans="1:17" x14ac:dyDescent="0.2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K2488" s="39"/>
      <c r="L2488" s="39"/>
      <c r="M2488" s="39"/>
      <c r="N2488" s="39"/>
      <c r="O2488" s="39"/>
      <c r="P2488" s="39"/>
      <c r="Q2488" s="36"/>
    </row>
    <row r="2489" spans="1:17" x14ac:dyDescent="0.2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K2489" s="39"/>
      <c r="L2489" s="39"/>
      <c r="M2489" s="39"/>
      <c r="N2489" s="39"/>
      <c r="O2489" s="39"/>
      <c r="P2489" s="39"/>
      <c r="Q2489" s="36"/>
    </row>
    <row r="2490" spans="1:17" x14ac:dyDescent="0.2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K2490" s="39"/>
      <c r="L2490" s="39"/>
      <c r="M2490" s="39"/>
      <c r="N2490" s="39"/>
      <c r="O2490" s="39"/>
      <c r="P2490" s="39"/>
      <c r="Q2490" s="36"/>
    </row>
    <row r="2491" spans="1:17" x14ac:dyDescent="0.2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K2491" s="39"/>
      <c r="L2491" s="39"/>
      <c r="M2491" s="39"/>
      <c r="N2491" s="39"/>
      <c r="O2491" s="39"/>
      <c r="P2491" s="39"/>
      <c r="Q2491" s="36"/>
    </row>
    <row r="2492" spans="1:17" x14ac:dyDescent="0.2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K2492" s="39"/>
      <c r="L2492" s="39"/>
      <c r="M2492" s="39"/>
      <c r="N2492" s="39"/>
      <c r="O2492" s="39"/>
      <c r="P2492" s="39"/>
      <c r="Q2492" s="36"/>
    </row>
    <row r="2493" spans="1:17" x14ac:dyDescent="0.2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K2493" s="39"/>
      <c r="L2493" s="39"/>
      <c r="M2493" s="39"/>
      <c r="N2493" s="39"/>
      <c r="O2493" s="39"/>
      <c r="P2493" s="39"/>
      <c r="Q2493" s="36"/>
    </row>
    <row r="2494" spans="1:17" x14ac:dyDescent="0.2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K2494" s="39"/>
      <c r="L2494" s="39"/>
      <c r="M2494" s="39"/>
      <c r="N2494" s="39"/>
      <c r="O2494" s="39"/>
      <c r="P2494" s="39"/>
      <c r="Q2494" s="36"/>
    </row>
    <row r="2495" spans="1:17" x14ac:dyDescent="0.2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K2495" s="39"/>
      <c r="L2495" s="39"/>
      <c r="M2495" s="39"/>
      <c r="N2495" s="39"/>
      <c r="O2495" s="39"/>
      <c r="P2495" s="39"/>
      <c r="Q2495" s="36"/>
    </row>
    <row r="2496" spans="1:17" x14ac:dyDescent="0.2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K2496" s="39"/>
      <c r="L2496" s="39"/>
      <c r="M2496" s="39"/>
      <c r="N2496" s="39"/>
      <c r="O2496" s="39"/>
      <c r="P2496" s="39"/>
      <c r="Q2496" s="36"/>
    </row>
    <row r="2497" spans="1:17" x14ac:dyDescent="0.2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K2497" s="39"/>
      <c r="L2497" s="39"/>
      <c r="M2497" s="39"/>
      <c r="N2497" s="39"/>
      <c r="O2497" s="39"/>
      <c r="P2497" s="39"/>
      <c r="Q2497" s="36"/>
    </row>
    <row r="2498" spans="1:17" x14ac:dyDescent="0.2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K2498" s="39"/>
      <c r="L2498" s="39"/>
      <c r="M2498" s="39"/>
      <c r="N2498" s="39"/>
      <c r="O2498" s="39"/>
      <c r="P2498" s="39"/>
      <c r="Q2498" s="36"/>
    </row>
    <row r="2499" spans="1:17" x14ac:dyDescent="0.2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K2499" s="39"/>
      <c r="L2499" s="39"/>
      <c r="M2499" s="39"/>
      <c r="N2499" s="39"/>
      <c r="O2499" s="39"/>
      <c r="P2499" s="39"/>
      <c r="Q2499" s="36"/>
    </row>
    <row r="2500" spans="1:17" x14ac:dyDescent="0.2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K2500" s="39"/>
      <c r="L2500" s="39"/>
      <c r="M2500" s="39"/>
      <c r="N2500" s="39"/>
      <c r="O2500" s="39"/>
      <c r="P2500" s="39"/>
      <c r="Q2500" s="36"/>
    </row>
    <row r="2501" spans="1:17" x14ac:dyDescent="0.2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K2501" s="39"/>
      <c r="L2501" s="39"/>
      <c r="M2501" s="39"/>
      <c r="N2501" s="39"/>
      <c r="O2501" s="39"/>
      <c r="P2501" s="39"/>
      <c r="Q2501" s="36"/>
    </row>
    <row r="2502" spans="1:17" x14ac:dyDescent="0.2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K2502" s="39"/>
      <c r="L2502" s="39"/>
      <c r="M2502" s="39"/>
      <c r="N2502" s="39"/>
      <c r="O2502" s="39"/>
      <c r="P2502" s="39"/>
      <c r="Q2502" s="36"/>
    </row>
    <row r="2503" spans="1:17" x14ac:dyDescent="0.2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K2503" s="39"/>
      <c r="L2503" s="39"/>
      <c r="M2503" s="39"/>
      <c r="N2503" s="39"/>
      <c r="O2503" s="39"/>
      <c r="P2503" s="39"/>
      <c r="Q2503" s="36"/>
    </row>
    <row r="2504" spans="1:17" x14ac:dyDescent="0.2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K2504" s="39"/>
      <c r="L2504" s="39"/>
      <c r="M2504" s="39"/>
      <c r="N2504" s="39"/>
      <c r="O2504" s="39"/>
      <c r="P2504" s="39"/>
      <c r="Q2504" s="36"/>
    </row>
    <row r="2505" spans="1:17" x14ac:dyDescent="0.2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K2505" s="39"/>
      <c r="L2505" s="39"/>
      <c r="M2505" s="39"/>
      <c r="N2505" s="39"/>
      <c r="O2505" s="39"/>
      <c r="P2505" s="39"/>
      <c r="Q2505" s="36"/>
    </row>
    <row r="2506" spans="1:17" x14ac:dyDescent="0.2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K2506" s="39"/>
      <c r="L2506" s="39"/>
      <c r="M2506" s="39"/>
      <c r="N2506" s="39"/>
      <c r="O2506" s="39"/>
      <c r="P2506" s="39"/>
      <c r="Q2506" s="36"/>
    </row>
    <row r="2507" spans="1:17" x14ac:dyDescent="0.2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K2507" s="39"/>
      <c r="L2507" s="39"/>
      <c r="M2507" s="39"/>
      <c r="N2507" s="39"/>
      <c r="O2507" s="39"/>
      <c r="P2507" s="39"/>
      <c r="Q2507" s="36"/>
    </row>
    <row r="2508" spans="1:17" x14ac:dyDescent="0.2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K2508" s="39"/>
      <c r="L2508" s="39"/>
      <c r="M2508" s="39"/>
      <c r="N2508" s="39"/>
      <c r="O2508" s="39"/>
      <c r="P2508" s="39"/>
      <c r="Q2508" s="36"/>
    </row>
    <row r="2509" spans="1:17" x14ac:dyDescent="0.2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K2509" s="39"/>
      <c r="L2509" s="39"/>
      <c r="M2509" s="39"/>
      <c r="N2509" s="39"/>
      <c r="O2509" s="39"/>
      <c r="P2509" s="39"/>
      <c r="Q2509" s="36"/>
    </row>
    <row r="2510" spans="1:17" x14ac:dyDescent="0.2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K2510" s="39"/>
      <c r="L2510" s="39"/>
      <c r="M2510" s="39"/>
      <c r="N2510" s="39"/>
      <c r="O2510" s="39"/>
      <c r="P2510" s="39"/>
      <c r="Q2510" s="36"/>
    </row>
    <row r="2511" spans="1:17" x14ac:dyDescent="0.2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K2511" s="39"/>
      <c r="L2511" s="39"/>
      <c r="M2511" s="39"/>
      <c r="N2511" s="39"/>
      <c r="O2511" s="39"/>
      <c r="P2511" s="39"/>
      <c r="Q2511" s="36"/>
    </row>
    <row r="2512" spans="1:17" x14ac:dyDescent="0.2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K2512" s="39"/>
      <c r="L2512" s="39"/>
      <c r="M2512" s="39"/>
      <c r="N2512" s="39"/>
      <c r="O2512" s="39"/>
      <c r="P2512" s="39"/>
      <c r="Q2512" s="36"/>
    </row>
    <row r="2513" spans="1:17" x14ac:dyDescent="0.2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K2513" s="39"/>
      <c r="L2513" s="39"/>
      <c r="M2513" s="39"/>
      <c r="N2513" s="39"/>
      <c r="O2513" s="39"/>
      <c r="P2513" s="39"/>
      <c r="Q2513" s="36"/>
    </row>
    <row r="2514" spans="1:17" x14ac:dyDescent="0.2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K2514" s="39"/>
      <c r="L2514" s="39"/>
      <c r="M2514" s="39"/>
      <c r="N2514" s="39"/>
      <c r="O2514" s="39"/>
      <c r="P2514" s="39"/>
      <c r="Q2514" s="36"/>
    </row>
    <row r="2515" spans="1:17" x14ac:dyDescent="0.2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K2515" s="39"/>
      <c r="L2515" s="39"/>
      <c r="M2515" s="39"/>
      <c r="N2515" s="39"/>
      <c r="O2515" s="39"/>
      <c r="P2515" s="39"/>
      <c r="Q2515" s="36"/>
    </row>
    <row r="2516" spans="1:17" x14ac:dyDescent="0.2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K2516" s="39"/>
      <c r="L2516" s="39"/>
      <c r="M2516" s="39"/>
      <c r="N2516" s="39"/>
      <c r="O2516" s="39"/>
      <c r="P2516" s="39"/>
      <c r="Q2516" s="36"/>
    </row>
    <row r="2517" spans="1:17" x14ac:dyDescent="0.2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K2517" s="39"/>
      <c r="L2517" s="39"/>
      <c r="M2517" s="39"/>
      <c r="N2517" s="39"/>
      <c r="O2517" s="39"/>
      <c r="P2517" s="39"/>
      <c r="Q2517" s="36"/>
    </row>
    <row r="2518" spans="1:17" x14ac:dyDescent="0.2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K2518" s="39"/>
      <c r="L2518" s="39"/>
      <c r="M2518" s="39"/>
      <c r="N2518" s="39"/>
      <c r="O2518" s="39"/>
      <c r="P2518" s="39"/>
      <c r="Q2518" s="36"/>
    </row>
    <row r="2519" spans="1:17" x14ac:dyDescent="0.2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K2519" s="39"/>
      <c r="L2519" s="39"/>
      <c r="M2519" s="39"/>
      <c r="N2519" s="39"/>
      <c r="O2519" s="39"/>
      <c r="P2519" s="39"/>
      <c r="Q2519" s="36"/>
    </row>
    <row r="2520" spans="1:17" x14ac:dyDescent="0.2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K2520" s="39"/>
      <c r="L2520" s="39"/>
      <c r="M2520" s="39"/>
      <c r="N2520" s="39"/>
      <c r="O2520" s="39"/>
      <c r="P2520" s="39"/>
      <c r="Q2520" s="36"/>
    </row>
    <row r="2521" spans="1:17" x14ac:dyDescent="0.2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K2521" s="39"/>
      <c r="L2521" s="39"/>
      <c r="M2521" s="39"/>
      <c r="N2521" s="39"/>
      <c r="O2521" s="39"/>
      <c r="P2521" s="39"/>
      <c r="Q2521" s="36"/>
    </row>
    <row r="2522" spans="1:17" x14ac:dyDescent="0.2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K2522" s="39"/>
      <c r="L2522" s="39"/>
      <c r="M2522" s="39"/>
      <c r="N2522" s="39"/>
      <c r="O2522" s="39"/>
      <c r="P2522" s="39"/>
      <c r="Q2522" s="36"/>
    </row>
    <row r="2523" spans="1:17" x14ac:dyDescent="0.2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K2523" s="39"/>
      <c r="L2523" s="39"/>
      <c r="M2523" s="39"/>
      <c r="N2523" s="39"/>
      <c r="O2523" s="39"/>
      <c r="P2523" s="39"/>
      <c r="Q2523" s="36"/>
    </row>
    <row r="2524" spans="1:17" x14ac:dyDescent="0.2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K2524" s="39"/>
      <c r="L2524" s="39"/>
      <c r="M2524" s="39"/>
      <c r="N2524" s="39"/>
      <c r="O2524" s="39"/>
      <c r="P2524" s="39"/>
      <c r="Q2524" s="36"/>
    </row>
    <row r="2525" spans="1:17" x14ac:dyDescent="0.2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K2525" s="39"/>
      <c r="L2525" s="39"/>
      <c r="M2525" s="39"/>
      <c r="N2525" s="39"/>
      <c r="O2525" s="39"/>
      <c r="P2525" s="39"/>
      <c r="Q2525" s="36"/>
    </row>
    <row r="2526" spans="1:17" x14ac:dyDescent="0.2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K2526" s="39"/>
      <c r="L2526" s="39"/>
      <c r="M2526" s="39"/>
      <c r="N2526" s="39"/>
      <c r="O2526" s="39"/>
      <c r="P2526" s="39"/>
      <c r="Q2526" s="36"/>
    </row>
    <row r="2527" spans="1:17" x14ac:dyDescent="0.2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K2527" s="39"/>
      <c r="L2527" s="39"/>
      <c r="M2527" s="39"/>
      <c r="N2527" s="39"/>
      <c r="O2527" s="39"/>
      <c r="P2527" s="39"/>
      <c r="Q2527" s="36"/>
    </row>
    <row r="2528" spans="1:17" x14ac:dyDescent="0.2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K2528" s="39"/>
      <c r="L2528" s="39"/>
      <c r="M2528" s="39"/>
      <c r="N2528" s="39"/>
      <c r="O2528" s="39"/>
      <c r="P2528" s="39"/>
      <c r="Q2528" s="36"/>
    </row>
    <row r="2529" spans="1:17" x14ac:dyDescent="0.2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K2529" s="39"/>
      <c r="L2529" s="39"/>
      <c r="M2529" s="39"/>
      <c r="N2529" s="39"/>
      <c r="O2529" s="39"/>
      <c r="P2529" s="39"/>
      <c r="Q2529" s="36"/>
    </row>
    <row r="2530" spans="1:17" x14ac:dyDescent="0.2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K2530" s="39"/>
      <c r="L2530" s="39"/>
      <c r="M2530" s="39"/>
      <c r="N2530" s="39"/>
      <c r="O2530" s="39"/>
      <c r="P2530" s="39"/>
      <c r="Q2530" s="36"/>
    </row>
    <row r="2531" spans="1:17" x14ac:dyDescent="0.2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K2531" s="39"/>
      <c r="L2531" s="39"/>
      <c r="M2531" s="39"/>
      <c r="N2531" s="39"/>
      <c r="O2531" s="39"/>
      <c r="P2531" s="39"/>
      <c r="Q2531" s="36"/>
    </row>
    <row r="2532" spans="1:17" x14ac:dyDescent="0.2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K2532" s="39"/>
      <c r="L2532" s="39"/>
      <c r="M2532" s="39"/>
      <c r="N2532" s="39"/>
      <c r="O2532" s="39"/>
      <c r="P2532" s="39"/>
      <c r="Q2532" s="36"/>
    </row>
    <row r="2533" spans="1:17" x14ac:dyDescent="0.2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K2533" s="39"/>
      <c r="L2533" s="39"/>
      <c r="M2533" s="39"/>
      <c r="N2533" s="39"/>
      <c r="O2533" s="39"/>
      <c r="P2533" s="39"/>
      <c r="Q2533" s="36"/>
    </row>
    <row r="2534" spans="1:17" x14ac:dyDescent="0.2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K2534" s="39"/>
      <c r="L2534" s="39"/>
      <c r="M2534" s="39"/>
      <c r="N2534" s="39"/>
      <c r="O2534" s="39"/>
      <c r="P2534" s="39"/>
      <c r="Q2534" s="36"/>
    </row>
    <row r="2535" spans="1:17" x14ac:dyDescent="0.2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K2535" s="39"/>
      <c r="L2535" s="39"/>
      <c r="M2535" s="39"/>
      <c r="N2535" s="39"/>
      <c r="O2535" s="39"/>
      <c r="P2535" s="39"/>
      <c r="Q2535" s="36"/>
    </row>
    <row r="2536" spans="1:17" x14ac:dyDescent="0.2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K2536" s="39"/>
      <c r="L2536" s="39"/>
      <c r="M2536" s="39"/>
      <c r="N2536" s="39"/>
      <c r="O2536" s="39"/>
      <c r="P2536" s="39"/>
      <c r="Q2536" s="36"/>
    </row>
    <row r="2537" spans="1:17" x14ac:dyDescent="0.2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K2537" s="39"/>
      <c r="L2537" s="39"/>
      <c r="M2537" s="39"/>
      <c r="N2537" s="39"/>
      <c r="O2537" s="39"/>
      <c r="P2537" s="39"/>
      <c r="Q2537" s="36"/>
    </row>
    <row r="2538" spans="1:17" x14ac:dyDescent="0.2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K2538" s="39"/>
      <c r="L2538" s="39"/>
      <c r="M2538" s="39"/>
      <c r="N2538" s="39"/>
      <c r="O2538" s="39"/>
      <c r="P2538" s="39"/>
      <c r="Q2538" s="36"/>
    </row>
    <row r="2539" spans="1:17" x14ac:dyDescent="0.2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K2539" s="39"/>
      <c r="L2539" s="39"/>
      <c r="M2539" s="39"/>
      <c r="N2539" s="39"/>
      <c r="O2539" s="39"/>
      <c r="P2539" s="39"/>
      <c r="Q2539" s="36"/>
    </row>
    <row r="2540" spans="1:17" x14ac:dyDescent="0.2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K2540" s="39"/>
      <c r="L2540" s="39"/>
      <c r="M2540" s="39"/>
      <c r="N2540" s="39"/>
      <c r="O2540" s="39"/>
      <c r="P2540" s="39"/>
      <c r="Q2540" s="36"/>
    </row>
    <row r="2541" spans="1:17" x14ac:dyDescent="0.2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K2541" s="39"/>
      <c r="L2541" s="39"/>
      <c r="M2541" s="39"/>
      <c r="N2541" s="39"/>
      <c r="O2541" s="39"/>
      <c r="P2541" s="39"/>
      <c r="Q2541" s="36"/>
    </row>
    <row r="2542" spans="1:17" x14ac:dyDescent="0.2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K2542" s="39"/>
      <c r="L2542" s="39"/>
      <c r="M2542" s="39"/>
      <c r="N2542" s="39"/>
      <c r="O2542" s="39"/>
      <c r="P2542" s="39"/>
      <c r="Q2542" s="36"/>
    </row>
    <row r="2543" spans="1:17" x14ac:dyDescent="0.2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K2543" s="39"/>
      <c r="L2543" s="39"/>
      <c r="M2543" s="39"/>
      <c r="N2543" s="39"/>
      <c r="O2543" s="39"/>
      <c r="P2543" s="39"/>
      <c r="Q2543" s="36"/>
    </row>
    <row r="2544" spans="1:17" x14ac:dyDescent="0.2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K2544" s="39"/>
      <c r="L2544" s="39"/>
      <c r="M2544" s="39"/>
      <c r="N2544" s="39"/>
      <c r="O2544" s="39"/>
      <c r="P2544" s="39"/>
      <c r="Q2544" s="36"/>
    </row>
    <row r="2545" spans="1:17" x14ac:dyDescent="0.2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K2545" s="39"/>
      <c r="L2545" s="39"/>
      <c r="M2545" s="39"/>
      <c r="N2545" s="39"/>
      <c r="O2545" s="39"/>
      <c r="P2545" s="39"/>
      <c r="Q2545" s="36"/>
    </row>
    <row r="2546" spans="1:17" x14ac:dyDescent="0.2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K2546" s="39"/>
      <c r="L2546" s="39"/>
      <c r="M2546" s="39"/>
      <c r="N2546" s="39"/>
      <c r="O2546" s="39"/>
      <c r="P2546" s="39"/>
      <c r="Q2546" s="36"/>
    </row>
    <row r="2547" spans="1:17" x14ac:dyDescent="0.2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K2547" s="39"/>
      <c r="L2547" s="39"/>
      <c r="M2547" s="39"/>
      <c r="N2547" s="39"/>
      <c r="O2547" s="39"/>
      <c r="P2547" s="39"/>
      <c r="Q2547" s="36"/>
    </row>
    <row r="2548" spans="1:17" x14ac:dyDescent="0.2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K2548" s="39"/>
      <c r="L2548" s="39"/>
      <c r="M2548" s="39"/>
      <c r="N2548" s="39"/>
      <c r="O2548" s="39"/>
      <c r="P2548" s="39"/>
      <c r="Q2548" s="36"/>
    </row>
    <row r="2549" spans="1:17" x14ac:dyDescent="0.2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K2549" s="39"/>
      <c r="L2549" s="39"/>
      <c r="M2549" s="39"/>
      <c r="N2549" s="39"/>
      <c r="O2549" s="39"/>
      <c r="P2549" s="39"/>
      <c r="Q2549" s="36"/>
    </row>
    <row r="2550" spans="1:17" x14ac:dyDescent="0.2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K2550" s="39"/>
      <c r="L2550" s="39"/>
      <c r="M2550" s="39"/>
      <c r="N2550" s="39"/>
      <c r="O2550" s="39"/>
      <c r="P2550" s="39"/>
      <c r="Q2550" s="36"/>
    </row>
    <row r="2551" spans="1:17" x14ac:dyDescent="0.2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K2551" s="39"/>
      <c r="L2551" s="39"/>
      <c r="M2551" s="39"/>
      <c r="N2551" s="39"/>
      <c r="O2551" s="39"/>
      <c r="P2551" s="39"/>
      <c r="Q2551" s="36"/>
    </row>
    <row r="2552" spans="1:17" x14ac:dyDescent="0.2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K2552" s="39"/>
      <c r="L2552" s="39"/>
      <c r="M2552" s="39"/>
      <c r="N2552" s="39"/>
      <c r="O2552" s="39"/>
      <c r="P2552" s="39"/>
      <c r="Q2552" s="36"/>
    </row>
    <row r="2553" spans="1:17" x14ac:dyDescent="0.2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K2553" s="39"/>
      <c r="L2553" s="39"/>
      <c r="M2553" s="39"/>
      <c r="N2553" s="39"/>
      <c r="O2553" s="39"/>
      <c r="P2553" s="39"/>
      <c r="Q2553" s="36"/>
    </row>
    <row r="2554" spans="1:17" x14ac:dyDescent="0.2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K2554" s="39"/>
      <c r="L2554" s="39"/>
      <c r="M2554" s="39"/>
      <c r="N2554" s="39"/>
      <c r="O2554" s="39"/>
      <c r="P2554" s="39"/>
      <c r="Q2554" s="36"/>
    </row>
    <row r="2555" spans="1:17" x14ac:dyDescent="0.2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K2555" s="39"/>
      <c r="L2555" s="39"/>
      <c r="M2555" s="39"/>
      <c r="N2555" s="39"/>
      <c r="O2555" s="39"/>
      <c r="P2555" s="39"/>
      <c r="Q2555" s="36"/>
    </row>
    <row r="2556" spans="1:17" x14ac:dyDescent="0.2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K2556" s="39"/>
      <c r="L2556" s="39"/>
      <c r="M2556" s="39"/>
      <c r="N2556" s="39"/>
      <c r="O2556" s="39"/>
      <c r="P2556" s="39"/>
      <c r="Q2556" s="36"/>
    </row>
    <row r="2557" spans="1:17" x14ac:dyDescent="0.2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K2557" s="39"/>
      <c r="L2557" s="39"/>
      <c r="M2557" s="39"/>
      <c r="N2557" s="39"/>
      <c r="O2557" s="39"/>
      <c r="P2557" s="39"/>
      <c r="Q2557" s="36"/>
    </row>
    <row r="2558" spans="1:17" x14ac:dyDescent="0.2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K2558" s="39"/>
      <c r="L2558" s="39"/>
      <c r="M2558" s="39"/>
      <c r="N2558" s="39"/>
      <c r="O2558" s="39"/>
      <c r="P2558" s="39"/>
      <c r="Q2558" s="36"/>
    </row>
    <row r="2559" spans="1:17" x14ac:dyDescent="0.2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K2559" s="39"/>
      <c r="L2559" s="39"/>
      <c r="M2559" s="39"/>
      <c r="N2559" s="39"/>
      <c r="O2559" s="39"/>
      <c r="P2559" s="39"/>
      <c r="Q2559" s="36"/>
    </row>
    <row r="2560" spans="1:17" x14ac:dyDescent="0.2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K2560" s="39"/>
      <c r="L2560" s="39"/>
      <c r="M2560" s="39"/>
      <c r="N2560" s="39"/>
      <c r="O2560" s="39"/>
      <c r="P2560" s="39"/>
      <c r="Q2560" s="36"/>
    </row>
    <row r="2561" spans="1:17" x14ac:dyDescent="0.2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K2561" s="39"/>
      <c r="L2561" s="39"/>
      <c r="M2561" s="39"/>
      <c r="N2561" s="39"/>
      <c r="O2561" s="39"/>
      <c r="P2561" s="39"/>
      <c r="Q2561" s="36"/>
    </row>
    <row r="2562" spans="1:17" x14ac:dyDescent="0.2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K2562" s="39"/>
      <c r="L2562" s="39"/>
      <c r="M2562" s="39"/>
      <c r="N2562" s="39"/>
      <c r="O2562" s="39"/>
      <c r="P2562" s="39"/>
      <c r="Q2562" s="36"/>
    </row>
    <row r="2563" spans="1:17" x14ac:dyDescent="0.2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K2563" s="39"/>
      <c r="L2563" s="39"/>
      <c r="M2563" s="39"/>
      <c r="N2563" s="39"/>
      <c r="O2563" s="39"/>
      <c r="P2563" s="39"/>
      <c r="Q2563" s="36"/>
    </row>
    <row r="2564" spans="1:17" x14ac:dyDescent="0.2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K2564" s="39"/>
      <c r="L2564" s="39"/>
      <c r="M2564" s="39"/>
      <c r="N2564" s="39"/>
      <c r="O2564" s="39"/>
      <c r="P2564" s="39"/>
      <c r="Q2564" s="36"/>
    </row>
    <row r="2565" spans="1:17" x14ac:dyDescent="0.2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K2565" s="39"/>
      <c r="L2565" s="39"/>
      <c r="M2565" s="39"/>
      <c r="N2565" s="39"/>
      <c r="O2565" s="39"/>
      <c r="P2565" s="39"/>
      <c r="Q2565" s="36"/>
    </row>
    <row r="2566" spans="1:17" x14ac:dyDescent="0.2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K2566" s="39"/>
      <c r="L2566" s="39"/>
      <c r="M2566" s="39"/>
      <c r="N2566" s="39"/>
      <c r="O2566" s="39"/>
      <c r="P2566" s="39"/>
      <c r="Q2566" s="36"/>
    </row>
    <row r="2567" spans="1:17" x14ac:dyDescent="0.2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K2567" s="39"/>
      <c r="L2567" s="39"/>
      <c r="M2567" s="39"/>
      <c r="N2567" s="39"/>
      <c r="O2567" s="39"/>
      <c r="P2567" s="39"/>
      <c r="Q2567" s="36"/>
    </row>
    <row r="2568" spans="1:17" x14ac:dyDescent="0.2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K2568" s="39"/>
      <c r="L2568" s="39"/>
      <c r="M2568" s="39"/>
      <c r="N2568" s="39"/>
      <c r="O2568" s="39"/>
      <c r="P2568" s="39"/>
      <c r="Q2568" s="36"/>
    </row>
    <row r="2569" spans="1:17" x14ac:dyDescent="0.2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K2569" s="39"/>
      <c r="L2569" s="39"/>
      <c r="M2569" s="39"/>
      <c r="N2569" s="39"/>
      <c r="O2569" s="39"/>
      <c r="P2569" s="39"/>
      <c r="Q2569" s="36"/>
    </row>
    <row r="2570" spans="1:17" x14ac:dyDescent="0.2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K2570" s="39"/>
      <c r="L2570" s="39"/>
      <c r="M2570" s="39"/>
      <c r="N2570" s="39"/>
      <c r="O2570" s="39"/>
      <c r="P2570" s="39"/>
      <c r="Q2570" s="36"/>
    </row>
    <row r="2571" spans="1:17" x14ac:dyDescent="0.2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K2571" s="39"/>
      <c r="L2571" s="39"/>
      <c r="M2571" s="39"/>
      <c r="N2571" s="39"/>
      <c r="O2571" s="39"/>
      <c r="P2571" s="39"/>
      <c r="Q2571" s="36"/>
    </row>
    <row r="2572" spans="1:17" x14ac:dyDescent="0.2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K2572" s="39"/>
      <c r="L2572" s="39"/>
      <c r="M2572" s="39"/>
      <c r="N2572" s="39"/>
      <c r="O2572" s="39"/>
      <c r="P2572" s="39"/>
      <c r="Q2572" s="36"/>
    </row>
    <row r="2573" spans="1:17" x14ac:dyDescent="0.2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K2573" s="39"/>
      <c r="L2573" s="39"/>
      <c r="M2573" s="39"/>
      <c r="N2573" s="39"/>
      <c r="O2573" s="39"/>
      <c r="P2573" s="39"/>
      <c r="Q2573" s="36"/>
    </row>
    <row r="2574" spans="1:17" x14ac:dyDescent="0.2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K2574" s="39"/>
      <c r="L2574" s="39"/>
      <c r="M2574" s="39"/>
      <c r="N2574" s="39"/>
      <c r="O2574" s="39"/>
      <c r="P2574" s="39"/>
      <c r="Q2574" s="36"/>
    </row>
    <row r="2575" spans="1:17" x14ac:dyDescent="0.2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K2575" s="39"/>
      <c r="L2575" s="39"/>
      <c r="M2575" s="39"/>
      <c r="N2575" s="39"/>
      <c r="O2575" s="39"/>
      <c r="P2575" s="39"/>
      <c r="Q2575" s="36"/>
    </row>
    <row r="2576" spans="1:17" x14ac:dyDescent="0.2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K2576" s="39"/>
      <c r="L2576" s="39"/>
      <c r="M2576" s="39"/>
      <c r="N2576" s="39"/>
      <c r="O2576" s="39"/>
      <c r="P2576" s="39"/>
      <c r="Q2576" s="36"/>
    </row>
    <row r="2577" spans="1:17" x14ac:dyDescent="0.2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K2577" s="39"/>
      <c r="L2577" s="39"/>
      <c r="M2577" s="39"/>
      <c r="N2577" s="39"/>
      <c r="O2577" s="39"/>
      <c r="P2577" s="39"/>
      <c r="Q2577" s="36"/>
    </row>
    <row r="2578" spans="1:17" x14ac:dyDescent="0.2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K2578" s="39"/>
      <c r="L2578" s="39"/>
      <c r="M2578" s="39"/>
      <c r="N2578" s="39"/>
      <c r="O2578" s="39"/>
      <c r="P2578" s="39"/>
      <c r="Q2578" s="36"/>
    </row>
    <row r="2579" spans="1:17" x14ac:dyDescent="0.2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K2579" s="39"/>
      <c r="L2579" s="39"/>
      <c r="M2579" s="39"/>
      <c r="N2579" s="39"/>
      <c r="O2579" s="39"/>
      <c r="P2579" s="39"/>
      <c r="Q2579" s="36"/>
    </row>
    <row r="2580" spans="1:17" x14ac:dyDescent="0.2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K2580" s="39"/>
      <c r="L2580" s="39"/>
      <c r="M2580" s="39"/>
      <c r="N2580" s="39"/>
      <c r="O2580" s="39"/>
      <c r="P2580" s="39"/>
      <c r="Q2580" s="36"/>
    </row>
    <row r="2581" spans="1:17" x14ac:dyDescent="0.2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K2581" s="39"/>
      <c r="L2581" s="39"/>
      <c r="M2581" s="39"/>
      <c r="N2581" s="39"/>
      <c r="O2581" s="39"/>
      <c r="P2581" s="39"/>
      <c r="Q2581" s="36"/>
    </row>
    <row r="2582" spans="1:17" x14ac:dyDescent="0.2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K2582" s="39"/>
      <c r="L2582" s="39"/>
      <c r="M2582" s="39"/>
      <c r="N2582" s="39"/>
      <c r="O2582" s="39"/>
      <c r="P2582" s="39"/>
      <c r="Q2582" s="36"/>
    </row>
    <row r="2583" spans="1:17" x14ac:dyDescent="0.2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K2583" s="39"/>
      <c r="L2583" s="39"/>
      <c r="M2583" s="39"/>
      <c r="N2583" s="39"/>
      <c r="O2583" s="39"/>
      <c r="P2583" s="39"/>
      <c r="Q2583" s="36"/>
    </row>
    <row r="2584" spans="1:17" x14ac:dyDescent="0.2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K2584" s="39"/>
      <c r="L2584" s="39"/>
      <c r="M2584" s="39"/>
      <c r="N2584" s="39"/>
      <c r="O2584" s="39"/>
      <c r="P2584" s="39"/>
      <c r="Q2584" s="36"/>
    </row>
    <row r="2585" spans="1:17" x14ac:dyDescent="0.2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K2585" s="39"/>
      <c r="L2585" s="39"/>
      <c r="M2585" s="39"/>
      <c r="N2585" s="39"/>
      <c r="O2585" s="39"/>
      <c r="P2585" s="39"/>
      <c r="Q2585" s="36"/>
    </row>
    <row r="2586" spans="1:17" x14ac:dyDescent="0.2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K2586" s="39"/>
      <c r="L2586" s="39"/>
      <c r="M2586" s="39"/>
      <c r="N2586" s="39"/>
      <c r="O2586" s="39"/>
      <c r="P2586" s="39"/>
      <c r="Q2586" s="36"/>
    </row>
    <row r="2587" spans="1:17" x14ac:dyDescent="0.2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K2587" s="39"/>
      <c r="L2587" s="39"/>
      <c r="M2587" s="39"/>
      <c r="N2587" s="39"/>
      <c r="O2587" s="39"/>
      <c r="P2587" s="39"/>
      <c r="Q2587" s="36"/>
    </row>
    <row r="2588" spans="1:17" x14ac:dyDescent="0.2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K2588" s="39"/>
      <c r="L2588" s="39"/>
      <c r="M2588" s="39"/>
      <c r="N2588" s="39"/>
      <c r="O2588" s="39"/>
      <c r="P2588" s="39"/>
      <c r="Q2588" s="36"/>
    </row>
    <row r="2589" spans="1:17" x14ac:dyDescent="0.2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K2589" s="39"/>
      <c r="L2589" s="39"/>
      <c r="M2589" s="39"/>
      <c r="N2589" s="39"/>
      <c r="O2589" s="39"/>
      <c r="P2589" s="39"/>
      <c r="Q2589" s="36"/>
    </row>
    <row r="2590" spans="1:17" x14ac:dyDescent="0.2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K2590" s="39"/>
      <c r="L2590" s="39"/>
      <c r="M2590" s="39"/>
      <c r="N2590" s="39"/>
      <c r="O2590" s="39"/>
      <c r="P2590" s="39"/>
      <c r="Q2590" s="36"/>
    </row>
    <row r="2591" spans="1:17" x14ac:dyDescent="0.2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K2591" s="39"/>
      <c r="L2591" s="39"/>
      <c r="M2591" s="39"/>
      <c r="N2591" s="39"/>
      <c r="O2591" s="39"/>
      <c r="P2591" s="39"/>
      <c r="Q2591" s="36"/>
    </row>
    <row r="2592" spans="1:17" x14ac:dyDescent="0.2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K2592" s="39"/>
      <c r="L2592" s="39"/>
      <c r="M2592" s="39"/>
      <c r="N2592" s="39"/>
      <c r="O2592" s="39"/>
      <c r="P2592" s="39"/>
      <c r="Q2592" s="36"/>
    </row>
    <row r="2593" spans="1:17" x14ac:dyDescent="0.2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K2593" s="39"/>
      <c r="L2593" s="39"/>
      <c r="M2593" s="39"/>
      <c r="N2593" s="39"/>
      <c r="O2593" s="39"/>
      <c r="P2593" s="39"/>
      <c r="Q2593" s="36"/>
    </row>
    <row r="2594" spans="1:17" x14ac:dyDescent="0.2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K2594" s="39"/>
      <c r="L2594" s="39"/>
      <c r="M2594" s="39"/>
      <c r="N2594" s="39"/>
      <c r="O2594" s="39"/>
      <c r="P2594" s="39"/>
      <c r="Q2594" s="36"/>
    </row>
    <row r="2595" spans="1:17" x14ac:dyDescent="0.2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K2595" s="39"/>
      <c r="L2595" s="39"/>
      <c r="M2595" s="39"/>
      <c r="N2595" s="39"/>
      <c r="O2595" s="39"/>
      <c r="P2595" s="39"/>
      <c r="Q2595" s="36"/>
    </row>
    <row r="2596" spans="1:17" x14ac:dyDescent="0.2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K2596" s="39"/>
      <c r="L2596" s="39"/>
      <c r="M2596" s="39"/>
      <c r="N2596" s="39"/>
      <c r="O2596" s="39"/>
      <c r="P2596" s="39"/>
      <c r="Q2596" s="36"/>
    </row>
    <row r="2597" spans="1:17" x14ac:dyDescent="0.2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K2597" s="39"/>
      <c r="L2597" s="39"/>
      <c r="M2597" s="39"/>
      <c r="N2597" s="39"/>
      <c r="O2597" s="39"/>
      <c r="P2597" s="39"/>
      <c r="Q2597" s="36"/>
    </row>
    <row r="2598" spans="1:17" x14ac:dyDescent="0.2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K2598" s="39"/>
      <c r="L2598" s="39"/>
      <c r="M2598" s="39"/>
      <c r="N2598" s="39"/>
      <c r="O2598" s="39"/>
      <c r="P2598" s="39"/>
      <c r="Q2598" s="36"/>
    </row>
    <row r="2599" spans="1:17" x14ac:dyDescent="0.2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39"/>
      <c r="Q2599" s="36"/>
    </row>
    <row r="2600" spans="1:17" x14ac:dyDescent="0.2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K2600" s="39"/>
      <c r="L2600" s="39"/>
      <c r="M2600" s="39"/>
      <c r="N2600" s="39"/>
      <c r="O2600" s="39"/>
      <c r="P2600" s="39"/>
      <c r="Q2600" s="36"/>
    </row>
    <row r="2601" spans="1:17" x14ac:dyDescent="0.2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K2601" s="39"/>
      <c r="L2601" s="39"/>
      <c r="M2601" s="39"/>
      <c r="N2601" s="39"/>
      <c r="O2601" s="39"/>
      <c r="P2601" s="39"/>
      <c r="Q2601" s="36"/>
    </row>
    <row r="2602" spans="1:17" x14ac:dyDescent="0.2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K2602" s="39"/>
      <c r="L2602" s="39"/>
      <c r="M2602" s="39"/>
      <c r="N2602" s="39"/>
      <c r="O2602" s="39"/>
      <c r="P2602" s="39"/>
      <c r="Q2602" s="36"/>
    </row>
    <row r="2603" spans="1:17" x14ac:dyDescent="0.2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K2603" s="39"/>
      <c r="L2603" s="39"/>
      <c r="M2603" s="39"/>
      <c r="N2603" s="39"/>
      <c r="O2603" s="39"/>
      <c r="P2603" s="39"/>
      <c r="Q2603" s="36"/>
    </row>
    <row r="2604" spans="1:17" x14ac:dyDescent="0.2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K2604" s="39"/>
      <c r="L2604" s="39"/>
      <c r="M2604" s="39"/>
      <c r="N2604" s="39"/>
      <c r="O2604" s="39"/>
      <c r="P2604" s="39"/>
      <c r="Q2604" s="36"/>
    </row>
    <row r="2605" spans="1:17" x14ac:dyDescent="0.2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K2605" s="39"/>
      <c r="L2605" s="39"/>
      <c r="M2605" s="39"/>
      <c r="N2605" s="39"/>
      <c r="O2605" s="39"/>
      <c r="P2605" s="39"/>
      <c r="Q2605" s="36"/>
    </row>
    <row r="2606" spans="1:17" x14ac:dyDescent="0.2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K2606" s="39"/>
      <c r="L2606" s="39"/>
      <c r="M2606" s="39"/>
      <c r="N2606" s="39"/>
      <c r="O2606" s="39"/>
      <c r="P2606" s="39"/>
      <c r="Q2606" s="36"/>
    </row>
    <row r="2607" spans="1:17" x14ac:dyDescent="0.2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K2607" s="39"/>
      <c r="L2607" s="39"/>
      <c r="M2607" s="39"/>
      <c r="N2607" s="39"/>
      <c r="O2607" s="39"/>
      <c r="P2607" s="39"/>
      <c r="Q2607" s="36"/>
    </row>
    <row r="2608" spans="1:17" x14ac:dyDescent="0.2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K2608" s="39"/>
      <c r="L2608" s="39"/>
      <c r="M2608" s="39"/>
      <c r="N2608" s="39"/>
      <c r="O2608" s="39"/>
      <c r="P2608" s="39"/>
      <c r="Q2608" s="36"/>
    </row>
    <row r="2609" spans="1:17" x14ac:dyDescent="0.2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K2609" s="39"/>
      <c r="L2609" s="39"/>
      <c r="M2609" s="39"/>
      <c r="N2609" s="39"/>
      <c r="O2609" s="39"/>
      <c r="P2609" s="39"/>
      <c r="Q2609" s="36"/>
    </row>
    <row r="2610" spans="1:17" x14ac:dyDescent="0.2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K2610" s="39"/>
      <c r="L2610" s="39"/>
      <c r="M2610" s="39"/>
      <c r="N2610" s="39"/>
      <c r="O2610" s="39"/>
      <c r="P2610" s="39"/>
      <c r="Q2610" s="36"/>
    </row>
    <row r="2611" spans="1:17" x14ac:dyDescent="0.2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K2611" s="39"/>
      <c r="L2611" s="39"/>
      <c r="M2611" s="39"/>
      <c r="N2611" s="39"/>
      <c r="O2611" s="39"/>
      <c r="P2611" s="39"/>
      <c r="Q2611" s="36"/>
    </row>
    <row r="2612" spans="1:17" x14ac:dyDescent="0.2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K2612" s="39"/>
      <c r="L2612" s="39"/>
      <c r="M2612" s="39"/>
      <c r="N2612" s="39"/>
      <c r="O2612" s="39"/>
      <c r="P2612" s="39"/>
      <c r="Q2612" s="36"/>
    </row>
    <row r="2613" spans="1:17" x14ac:dyDescent="0.2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K2613" s="39"/>
      <c r="L2613" s="39"/>
      <c r="M2613" s="39"/>
      <c r="N2613" s="39"/>
      <c r="O2613" s="39"/>
      <c r="P2613" s="39"/>
      <c r="Q2613" s="36"/>
    </row>
    <row r="2614" spans="1:17" x14ac:dyDescent="0.2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K2614" s="39"/>
      <c r="L2614" s="39"/>
      <c r="M2614" s="39"/>
      <c r="N2614" s="39"/>
      <c r="O2614" s="39"/>
      <c r="P2614" s="39"/>
      <c r="Q2614" s="36"/>
    </row>
    <row r="2615" spans="1:17" x14ac:dyDescent="0.2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K2615" s="39"/>
      <c r="L2615" s="39"/>
      <c r="M2615" s="39"/>
      <c r="N2615" s="39"/>
      <c r="O2615" s="39"/>
      <c r="P2615" s="39"/>
      <c r="Q2615" s="36"/>
    </row>
    <row r="2616" spans="1:17" x14ac:dyDescent="0.2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K2616" s="39"/>
      <c r="L2616" s="39"/>
      <c r="M2616" s="39"/>
      <c r="N2616" s="39"/>
      <c r="O2616" s="39"/>
      <c r="P2616" s="39"/>
      <c r="Q2616" s="36"/>
    </row>
    <row r="2617" spans="1:17" x14ac:dyDescent="0.2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K2617" s="39"/>
      <c r="L2617" s="39"/>
      <c r="M2617" s="39"/>
      <c r="N2617" s="39"/>
      <c r="O2617" s="39"/>
      <c r="P2617" s="39"/>
      <c r="Q2617" s="36"/>
    </row>
    <row r="2618" spans="1:17" x14ac:dyDescent="0.2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K2618" s="39"/>
      <c r="L2618" s="39"/>
      <c r="M2618" s="39"/>
      <c r="N2618" s="39"/>
      <c r="O2618" s="39"/>
      <c r="P2618" s="39"/>
      <c r="Q2618" s="36"/>
    </row>
    <row r="2619" spans="1:17" x14ac:dyDescent="0.2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K2619" s="39"/>
      <c r="L2619" s="39"/>
      <c r="M2619" s="39"/>
      <c r="N2619" s="39"/>
      <c r="O2619" s="39"/>
      <c r="P2619" s="39"/>
      <c r="Q2619" s="36"/>
    </row>
    <row r="2620" spans="1:17" x14ac:dyDescent="0.2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K2620" s="39"/>
      <c r="L2620" s="39"/>
      <c r="M2620" s="39"/>
      <c r="N2620" s="39"/>
      <c r="O2620" s="39"/>
      <c r="P2620" s="39"/>
      <c r="Q2620" s="36"/>
    </row>
    <row r="2621" spans="1:17" x14ac:dyDescent="0.2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K2621" s="39"/>
      <c r="L2621" s="39"/>
      <c r="M2621" s="39"/>
      <c r="N2621" s="39"/>
      <c r="O2621" s="39"/>
      <c r="P2621" s="39"/>
      <c r="Q2621" s="36"/>
    </row>
    <row r="2622" spans="1:17" x14ac:dyDescent="0.2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K2622" s="39"/>
      <c r="L2622" s="39"/>
      <c r="M2622" s="39"/>
      <c r="N2622" s="39"/>
      <c r="O2622" s="39"/>
      <c r="P2622" s="39"/>
      <c r="Q2622" s="36"/>
    </row>
    <row r="2623" spans="1:17" x14ac:dyDescent="0.2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K2623" s="39"/>
      <c r="L2623" s="39"/>
      <c r="M2623" s="39"/>
      <c r="N2623" s="39"/>
      <c r="O2623" s="39"/>
      <c r="P2623" s="39"/>
      <c r="Q2623" s="36"/>
    </row>
    <row r="2624" spans="1:17" x14ac:dyDescent="0.2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K2624" s="39"/>
      <c r="L2624" s="39"/>
      <c r="M2624" s="39"/>
      <c r="N2624" s="39"/>
      <c r="O2624" s="39"/>
      <c r="P2624" s="39"/>
      <c r="Q2624" s="36"/>
    </row>
    <row r="2625" spans="1:17" x14ac:dyDescent="0.2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K2625" s="39"/>
      <c r="L2625" s="39"/>
      <c r="M2625" s="39"/>
      <c r="N2625" s="39"/>
      <c r="O2625" s="39"/>
      <c r="P2625" s="39"/>
      <c r="Q2625" s="36"/>
    </row>
    <row r="2626" spans="1:17" x14ac:dyDescent="0.2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K2626" s="39"/>
      <c r="L2626" s="39"/>
      <c r="M2626" s="39"/>
      <c r="N2626" s="39"/>
      <c r="O2626" s="39"/>
      <c r="P2626" s="39"/>
      <c r="Q2626" s="36"/>
    </row>
    <row r="2627" spans="1:17" x14ac:dyDescent="0.2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K2627" s="39"/>
      <c r="L2627" s="39"/>
      <c r="M2627" s="39"/>
      <c r="N2627" s="39"/>
      <c r="O2627" s="39"/>
      <c r="P2627" s="39"/>
      <c r="Q2627" s="36"/>
    </row>
    <row r="2628" spans="1:17" x14ac:dyDescent="0.2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K2628" s="39"/>
      <c r="L2628" s="39"/>
      <c r="M2628" s="39"/>
      <c r="N2628" s="39"/>
      <c r="O2628" s="39"/>
      <c r="P2628" s="39"/>
      <c r="Q2628" s="36"/>
    </row>
    <row r="2629" spans="1:17" x14ac:dyDescent="0.2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K2629" s="39"/>
      <c r="L2629" s="39"/>
      <c r="M2629" s="39"/>
      <c r="N2629" s="39"/>
      <c r="O2629" s="39"/>
      <c r="P2629" s="39"/>
      <c r="Q2629" s="36"/>
    </row>
    <row r="2630" spans="1:17" x14ac:dyDescent="0.2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K2630" s="39"/>
      <c r="L2630" s="39"/>
      <c r="M2630" s="39"/>
      <c r="N2630" s="39"/>
      <c r="O2630" s="39"/>
      <c r="P2630" s="39"/>
      <c r="Q2630" s="36"/>
    </row>
    <row r="2631" spans="1:17" x14ac:dyDescent="0.2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K2631" s="39"/>
      <c r="L2631" s="39"/>
      <c r="M2631" s="39"/>
      <c r="N2631" s="39"/>
      <c r="O2631" s="39"/>
      <c r="P2631" s="39"/>
      <c r="Q2631" s="36"/>
    </row>
    <row r="2632" spans="1:17" x14ac:dyDescent="0.2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K2632" s="39"/>
      <c r="L2632" s="39"/>
      <c r="M2632" s="39"/>
      <c r="N2632" s="39"/>
      <c r="O2632" s="39"/>
      <c r="P2632" s="39"/>
      <c r="Q2632" s="36"/>
    </row>
    <row r="2633" spans="1:17" x14ac:dyDescent="0.2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K2633" s="39"/>
      <c r="L2633" s="39"/>
      <c r="M2633" s="39"/>
      <c r="N2633" s="39"/>
      <c r="O2633" s="39"/>
      <c r="P2633" s="39"/>
      <c r="Q2633" s="36"/>
    </row>
    <row r="2634" spans="1:17" x14ac:dyDescent="0.2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K2634" s="39"/>
      <c r="L2634" s="39"/>
      <c r="M2634" s="39"/>
      <c r="N2634" s="39"/>
      <c r="O2634" s="39"/>
      <c r="P2634" s="39"/>
      <c r="Q2634" s="36"/>
    </row>
    <row r="2635" spans="1:17" x14ac:dyDescent="0.2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K2635" s="39"/>
      <c r="L2635" s="39"/>
      <c r="M2635" s="39"/>
      <c r="N2635" s="39"/>
      <c r="O2635" s="39"/>
      <c r="P2635" s="39"/>
      <c r="Q2635" s="36"/>
    </row>
    <row r="2636" spans="1:17" x14ac:dyDescent="0.2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K2636" s="39"/>
      <c r="L2636" s="39"/>
      <c r="M2636" s="39"/>
      <c r="N2636" s="39"/>
      <c r="O2636" s="39"/>
      <c r="P2636" s="39"/>
      <c r="Q2636" s="36"/>
    </row>
    <row r="2637" spans="1:17" x14ac:dyDescent="0.2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K2637" s="39"/>
      <c r="L2637" s="39"/>
      <c r="M2637" s="39"/>
      <c r="N2637" s="39"/>
      <c r="O2637" s="39"/>
      <c r="P2637" s="39"/>
      <c r="Q2637" s="36"/>
    </row>
    <row r="2638" spans="1:17" x14ac:dyDescent="0.2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K2638" s="39"/>
      <c r="L2638" s="39"/>
      <c r="M2638" s="39"/>
      <c r="N2638" s="39"/>
      <c r="O2638" s="39"/>
      <c r="P2638" s="39"/>
      <c r="Q2638" s="36"/>
    </row>
    <row r="2639" spans="1:17" x14ac:dyDescent="0.2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K2639" s="39"/>
      <c r="L2639" s="39"/>
      <c r="M2639" s="39"/>
      <c r="N2639" s="39"/>
      <c r="O2639" s="39"/>
      <c r="P2639" s="39"/>
      <c r="Q2639" s="36"/>
    </row>
    <row r="2640" spans="1:17" x14ac:dyDescent="0.2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K2640" s="39"/>
      <c r="L2640" s="39"/>
      <c r="M2640" s="39"/>
      <c r="N2640" s="39"/>
      <c r="O2640" s="39"/>
      <c r="P2640" s="39"/>
      <c r="Q2640" s="36"/>
    </row>
    <row r="2641" spans="1:17" x14ac:dyDescent="0.2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K2641" s="39"/>
      <c r="L2641" s="39"/>
      <c r="M2641" s="39"/>
      <c r="N2641" s="39"/>
      <c r="O2641" s="39"/>
      <c r="P2641" s="39"/>
      <c r="Q2641" s="36"/>
    </row>
    <row r="2642" spans="1:17" x14ac:dyDescent="0.2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K2642" s="39"/>
      <c r="L2642" s="39"/>
      <c r="M2642" s="39"/>
      <c r="N2642" s="39"/>
      <c r="O2642" s="39"/>
      <c r="P2642" s="39"/>
      <c r="Q2642" s="36"/>
    </row>
    <row r="2643" spans="1:17" x14ac:dyDescent="0.2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K2643" s="39"/>
      <c r="L2643" s="39"/>
      <c r="M2643" s="39"/>
      <c r="N2643" s="39"/>
      <c r="O2643" s="39"/>
      <c r="P2643" s="39"/>
      <c r="Q2643" s="36"/>
    </row>
    <row r="2644" spans="1:17" x14ac:dyDescent="0.2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K2644" s="39"/>
      <c r="L2644" s="39"/>
      <c r="M2644" s="39"/>
      <c r="N2644" s="39"/>
      <c r="O2644" s="39"/>
      <c r="P2644" s="39"/>
      <c r="Q2644" s="36"/>
    </row>
    <row r="2645" spans="1:17" x14ac:dyDescent="0.2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K2645" s="39"/>
      <c r="L2645" s="39"/>
      <c r="M2645" s="39"/>
      <c r="N2645" s="39"/>
      <c r="O2645" s="39"/>
      <c r="P2645" s="39"/>
      <c r="Q2645" s="36"/>
    </row>
    <row r="2646" spans="1:17" x14ac:dyDescent="0.2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K2646" s="39"/>
      <c r="L2646" s="39"/>
      <c r="M2646" s="39"/>
      <c r="N2646" s="39"/>
      <c r="O2646" s="39"/>
      <c r="P2646" s="39"/>
      <c r="Q2646" s="36"/>
    </row>
    <row r="2647" spans="1:17" x14ac:dyDescent="0.2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K2647" s="39"/>
      <c r="L2647" s="39"/>
      <c r="M2647" s="39"/>
      <c r="N2647" s="39"/>
      <c r="O2647" s="39"/>
      <c r="P2647" s="39"/>
      <c r="Q2647" s="36"/>
    </row>
    <row r="2648" spans="1:17" x14ac:dyDescent="0.2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K2648" s="39"/>
      <c r="L2648" s="39"/>
      <c r="M2648" s="39"/>
      <c r="N2648" s="39"/>
      <c r="O2648" s="39"/>
      <c r="P2648" s="39"/>
      <c r="Q2648" s="36"/>
    </row>
    <row r="2649" spans="1:17" x14ac:dyDescent="0.2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K2649" s="39"/>
      <c r="L2649" s="39"/>
      <c r="M2649" s="39"/>
      <c r="N2649" s="39"/>
      <c r="O2649" s="39"/>
      <c r="P2649" s="39"/>
      <c r="Q2649" s="36"/>
    </row>
    <row r="2650" spans="1:17" x14ac:dyDescent="0.2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K2650" s="39"/>
      <c r="L2650" s="39"/>
      <c r="M2650" s="39"/>
      <c r="N2650" s="39"/>
      <c r="O2650" s="39"/>
      <c r="P2650" s="39"/>
      <c r="Q2650" s="36"/>
    </row>
    <row r="2651" spans="1:17" x14ac:dyDescent="0.2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K2651" s="39"/>
      <c r="L2651" s="39"/>
      <c r="M2651" s="39"/>
      <c r="N2651" s="39"/>
      <c r="O2651" s="39"/>
      <c r="P2651" s="39"/>
      <c r="Q2651" s="36"/>
    </row>
    <row r="2652" spans="1:17" x14ac:dyDescent="0.2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K2652" s="39"/>
      <c r="L2652" s="39"/>
      <c r="M2652" s="39"/>
      <c r="N2652" s="39"/>
      <c r="O2652" s="39"/>
      <c r="P2652" s="39"/>
      <c r="Q2652" s="36"/>
    </row>
    <row r="2653" spans="1:17" x14ac:dyDescent="0.2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K2653" s="39"/>
      <c r="L2653" s="39"/>
      <c r="M2653" s="39"/>
      <c r="N2653" s="39"/>
      <c r="O2653" s="39"/>
      <c r="P2653" s="39"/>
      <c r="Q2653" s="36"/>
    </row>
    <row r="2654" spans="1:17" x14ac:dyDescent="0.2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K2654" s="39"/>
      <c r="L2654" s="39"/>
      <c r="M2654" s="39"/>
      <c r="N2654" s="39"/>
      <c r="O2654" s="39"/>
      <c r="P2654" s="39"/>
      <c r="Q2654" s="36"/>
    </row>
    <row r="2655" spans="1:17" x14ac:dyDescent="0.2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K2655" s="39"/>
      <c r="L2655" s="39"/>
      <c r="M2655" s="39"/>
      <c r="N2655" s="39"/>
      <c r="O2655" s="39"/>
      <c r="P2655" s="39"/>
      <c r="Q2655" s="36"/>
    </row>
    <row r="2656" spans="1:17" x14ac:dyDescent="0.2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K2656" s="39"/>
      <c r="L2656" s="39"/>
      <c r="M2656" s="39"/>
      <c r="N2656" s="39"/>
      <c r="O2656" s="39"/>
      <c r="P2656" s="39"/>
      <c r="Q2656" s="36"/>
    </row>
    <row r="2657" spans="1:17" x14ac:dyDescent="0.2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K2657" s="39"/>
      <c r="L2657" s="39"/>
      <c r="M2657" s="39"/>
      <c r="N2657" s="39"/>
      <c r="O2657" s="39"/>
      <c r="P2657" s="39"/>
      <c r="Q2657" s="36"/>
    </row>
    <row r="2658" spans="1:17" x14ac:dyDescent="0.2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K2658" s="39"/>
      <c r="L2658" s="39"/>
      <c r="M2658" s="39"/>
      <c r="N2658" s="39"/>
      <c r="O2658" s="39"/>
      <c r="P2658" s="39"/>
      <c r="Q2658" s="36"/>
    </row>
    <row r="2659" spans="1:17" x14ac:dyDescent="0.2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K2659" s="39"/>
      <c r="L2659" s="39"/>
      <c r="M2659" s="39"/>
      <c r="N2659" s="39"/>
      <c r="O2659" s="39"/>
      <c r="P2659" s="39"/>
      <c r="Q2659" s="36"/>
    </row>
    <row r="2660" spans="1:17" x14ac:dyDescent="0.2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K2660" s="39"/>
      <c r="L2660" s="39"/>
      <c r="M2660" s="39"/>
      <c r="N2660" s="39"/>
      <c r="O2660" s="39"/>
      <c r="P2660" s="39"/>
      <c r="Q2660" s="36"/>
    </row>
    <row r="2661" spans="1:17" x14ac:dyDescent="0.2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K2661" s="39"/>
      <c r="L2661" s="39"/>
      <c r="M2661" s="39"/>
      <c r="N2661" s="39"/>
      <c r="O2661" s="39"/>
      <c r="P2661" s="39"/>
      <c r="Q2661" s="36"/>
    </row>
    <row r="2662" spans="1:17" x14ac:dyDescent="0.2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K2662" s="39"/>
      <c r="L2662" s="39"/>
      <c r="M2662" s="39"/>
      <c r="N2662" s="39"/>
      <c r="O2662" s="39"/>
      <c r="P2662" s="39"/>
      <c r="Q2662" s="36"/>
    </row>
    <row r="2663" spans="1:17" x14ac:dyDescent="0.2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K2663" s="39"/>
      <c r="L2663" s="39"/>
      <c r="M2663" s="39"/>
      <c r="N2663" s="39"/>
      <c r="O2663" s="39"/>
      <c r="P2663" s="39"/>
      <c r="Q2663" s="36"/>
    </row>
    <row r="2664" spans="1:17" x14ac:dyDescent="0.2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K2664" s="39"/>
      <c r="L2664" s="39"/>
      <c r="M2664" s="39"/>
      <c r="N2664" s="39"/>
      <c r="O2664" s="39"/>
      <c r="P2664" s="39"/>
      <c r="Q2664" s="36"/>
    </row>
    <row r="2665" spans="1:17" x14ac:dyDescent="0.2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K2665" s="39"/>
      <c r="L2665" s="39"/>
      <c r="M2665" s="39"/>
      <c r="N2665" s="39"/>
      <c r="O2665" s="39"/>
      <c r="P2665" s="39"/>
      <c r="Q2665" s="36"/>
    </row>
    <row r="2666" spans="1:17" x14ac:dyDescent="0.2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K2666" s="39"/>
      <c r="L2666" s="39"/>
      <c r="M2666" s="39"/>
      <c r="N2666" s="39"/>
      <c r="O2666" s="39"/>
      <c r="P2666" s="39"/>
      <c r="Q2666" s="36"/>
    </row>
    <row r="2667" spans="1:17" x14ac:dyDescent="0.2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K2667" s="39"/>
      <c r="L2667" s="39"/>
      <c r="M2667" s="39"/>
      <c r="N2667" s="39"/>
      <c r="O2667" s="39"/>
      <c r="P2667" s="39"/>
      <c r="Q2667" s="36"/>
    </row>
    <row r="2668" spans="1:17" x14ac:dyDescent="0.2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K2668" s="39"/>
      <c r="L2668" s="39"/>
      <c r="M2668" s="39"/>
      <c r="N2668" s="39"/>
      <c r="O2668" s="39"/>
      <c r="P2668" s="39"/>
      <c r="Q2668" s="36"/>
    </row>
    <row r="2669" spans="1:17" x14ac:dyDescent="0.2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K2669" s="39"/>
      <c r="L2669" s="39"/>
      <c r="M2669" s="39"/>
      <c r="N2669" s="39"/>
      <c r="O2669" s="39"/>
      <c r="P2669" s="39"/>
      <c r="Q2669" s="36"/>
    </row>
    <row r="2670" spans="1:17" x14ac:dyDescent="0.2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K2670" s="39"/>
      <c r="L2670" s="39"/>
      <c r="M2670" s="39"/>
      <c r="N2670" s="39"/>
      <c r="O2670" s="39"/>
      <c r="P2670" s="39"/>
      <c r="Q2670" s="36"/>
    </row>
    <row r="2671" spans="1:17" x14ac:dyDescent="0.2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K2671" s="39"/>
      <c r="L2671" s="39"/>
      <c r="M2671" s="39"/>
      <c r="N2671" s="39"/>
      <c r="O2671" s="39"/>
      <c r="P2671" s="39"/>
      <c r="Q2671" s="36"/>
    </row>
    <row r="2672" spans="1:17" x14ac:dyDescent="0.2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K2672" s="39"/>
      <c r="L2672" s="39"/>
      <c r="M2672" s="39"/>
      <c r="N2672" s="39"/>
      <c r="O2672" s="39"/>
      <c r="P2672" s="39"/>
      <c r="Q2672" s="36"/>
    </row>
    <row r="2673" spans="1:17" x14ac:dyDescent="0.2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K2673" s="39"/>
      <c r="L2673" s="39"/>
      <c r="M2673" s="39"/>
      <c r="N2673" s="39"/>
      <c r="O2673" s="39"/>
      <c r="P2673" s="39"/>
      <c r="Q2673" s="36"/>
    </row>
    <row r="2674" spans="1:17" x14ac:dyDescent="0.2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K2674" s="39"/>
      <c r="L2674" s="39"/>
      <c r="M2674" s="39"/>
      <c r="N2674" s="39"/>
      <c r="O2674" s="39"/>
      <c r="P2674" s="39"/>
      <c r="Q2674" s="36"/>
    </row>
    <row r="2675" spans="1:17" x14ac:dyDescent="0.2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K2675" s="39"/>
      <c r="L2675" s="39"/>
      <c r="M2675" s="39"/>
      <c r="N2675" s="39"/>
      <c r="O2675" s="39"/>
      <c r="P2675" s="39"/>
      <c r="Q2675" s="36"/>
    </row>
    <row r="2676" spans="1:17" x14ac:dyDescent="0.2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K2676" s="39"/>
      <c r="L2676" s="39"/>
      <c r="M2676" s="39"/>
      <c r="N2676" s="39"/>
      <c r="O2676" s="39"/>
      <c r="P2676" s="39"/>
      <c r="Q2676" s="36"/>
    </row>
    <row r="2677" spans="1:17" x14ac:dyDescent="0.2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K2677" s="39"/>
      <c r="L2677" s="39"/>
      <c r="M2677" s="39"/>
      <c r="N2677" s="39"/>
      <c r="O2677" s="39"/>
      <c r="P2677" s="39"/>
      <c r="Q2677" s="36"/>
    </row>
    <row r="2678" spans="1:17" x14ac:dyDescent="0.2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K2678" s="39"/>
      <c r="L2678" s="39"/>
      <c r="M2678" s="39"/>
      <c r="N2678" s="39"/>
      <c r="O2678" s="39"/>
      <c r="P2678" s="39"/>
      <c r="Q2678" s="36"/>
    </row>
    <row r="2679" spans="1:17" x14ac:dyDescent="0.2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K2679" s="39"/>
      <c r="L2679" s="39"/>
      <c r="M2679" s="39"/>
      <c r="N2679" s="39"/>
      <c r="O2679" s="39"/>
      <c r="P2679" s="39"/>
      <c r="Q2679" s="36"/>
    </row>
    <row r="2680" spans="1:17" x14ac:dyDescent="0.2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K2680" s="39"/>
      <c r="L2680" s="39"/>
      <c r="M2680" s="39"/>
      <c r="N2680" s="39"/>
      <c r="O2680" s="39"/>
      <c r="P2680" s="39"/>
      <c r="Q2680" s="36"/>
    </row>
    <row r="2681" spans="1:17" x14ac:dyDescent="0.2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K2681" s="39"/>
      <c r="L2681" s="39"/>
      <c r="M2681" s="39"/>
      <c r="N2681" s="39"/>
      <c r="O2681" s="39"/>
      <c r="P2681" s="39"/>
      <c r="Q2681" s="36"/>
    </row>
    <row r="2682" spans="1:17" x14ac:dyDescent="0.2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K2682" s="39"/>
      <c r="L2682" s="39"/>
      <c r="M2682" s="39"/>
      <c r="N2682" s="39"/>
      <c r="O2682" s="39"/>
      <c r="P2682" s="39"/>
      <c r="Q2682" s="36"/>
    </row>
    <row r="2683" spans="1:17" x14ac:dyDescent="0.2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K2683" s="39"/>
      <c r="L2683" s="39"/>
      <c r="M2683" s="39"/>
      <c r="N2683" s="39"/>
      <c r="O2683" s="39"/>
      <c r="P2683" s="39"/>
      <c r="Q2683" s="36"/>
    </row>
    <row r="2684" spans="1:17" x14ac:dyDescent="0.2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K2684" s="39"/>
      <c r="L2684" s="39"/>
      <c r="M2684" s="39"/>
      <c r="N2684" s="39"/>
      <c r="O2684" s="39"/>
      <c r="P2684" s="39"/>
      <c r="Q2684" s="36"/>
    </row>
    <row r="2685" spans="1:17" x14ac:dyDescent="0.2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K2685" s="39"/>
      <c r="L2685" s="39"/>
      <c r="M2685" s="39"/>
      <c r="N2685" s="39"/>
      <c r="O2685" s="39"/>
      <c r="P2685" s="39"/>
      <c r="Q2685" s="36"/>
    </row>
    <row r="2686" spans="1:17" x14ac:dyDescent="0.2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K2686" s="39"/>
      <c r="L2686" s="39"/>
      <c r="M2686" s="39"/>
      <c r="N2686" s="39"/>
      <c r="O2686" s="39"/>
      <c r="P2686" s="39"/>
      <c r="Q2686" s="36"/>
    </row>
    <row r="2687" spans="1:17" x14ac:dyDescent="0.2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K2687" s="39"/>
      <c r="L2687" s="39"/>
      <c r="M2687" s="39"/>
      <c r="N2687" s="39"/>
      <c r="O2687" s="39"/>
      <c r="P2687" s="39"/>
      <c r="Q2687" s="36"/>
    </row>
    <row r="2688" spans="1:17" x14ac:dyDescent="0.2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K2688" s="39"/>
      <c r="L2688" s="39"/>
      <c r="M2688" s="39"/>
      <c r="N2688" s="39"/>
      <c r="O2688" s="39"/>
      <c r="P2688" s="39"/>
      <c r="Q2688" s="36"/>
    </row>
    <row r="2689" spans="1:17" x14ac:dyDescent="0.2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K2689" s="39"/>
      <c r="L2689" s="39"/>
      <c r="M2689" s="39"/>
      <c r="N2689" s="39"/>
      <c r="O2689" s="39"/>
      <c r="P2689" s="39"/>
      <c r="Q2689" s="36"/>
    </row>
    <row r="2690" spans="1:17" x14ac:dyDescent="0.2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K2690" s="39"/>
      <c r="L2690" s="39"/>
      <c r="M2690" s="39"/>
      <c r="N2690" s="39"/>
      <c r="O2690" s="39"/>
      <c r="P2690" s="39"/>
      <c r="Q2690" s="36"/>
    </row>
    <row r="2691" spans="1:17" x14ac:dyDescent="0.2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K2691" s="39"/>
      <c r="L2691" s="39"/>
      <c r="M2691" s="39"/>
      <c r="N2691" s="39"/>
      <c r="O2691" s="39"/>
      <c r="P2691" s="39"/>
      <c r="Q2691" s="36"/>
    </row>
    <row r="2692" spans="1:17" x14ac:dyDescent="0.2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K2692" s="39"/>
      <c r="L2692" s="39"/>
      <c r="M2692" s="39"/>
      <c r="N2692" s="39"/>
      <c r="O2692" s="39"/>
      <c r="P2692" s="39"/>
      <c r="Q2692" s="36"/>
    </row>
    <row r="2693" spans="1:17" x14ac:dyDescent="0.2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K2693" s="39"/>
      <c r="L2693" s="39"/>
      <c r="M2693" s="39"/>
      <c r="N2693" s="39"/>
      <c r="O2693" s="39"/>
      <c r="P2693" s="39"/>
      <c r="Q2693" s="36"/>
    </row>
    <row r="2694" spans="1:17" x14ac:dyDescent="0.2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K2694" s="39"/>
      <c r="L2694" s="39"/>
      <c r="M2694" s="39"/>
      <c r="N2694" s="39"/>
      <c r="O2694" s="39"/>
      <c r="P2694" s="39"/>
      <c r="Q2694" s="36"/>
    </row>
    <row r="2695" spans="1:17" x14ac:dyDescent="0.2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K2695" s="39"/>
      <c r="L2695" s="39"/>
      <c r="M2695" s="39"/>
      <c r="N2695" s="39"/>
      <c r="O2695" s="39"/>
      <c r="P2695" s="39"/>
      <c r="Q2695" s="36"/>
    </row>
    <row r="2696" spans="1:17" x14ac:dyDescent="0.2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K2696" s="39"/>
      <c r="L2696" s="39"/>
      <c r="M2696" s="39"/>
      <c r="N2696" s="39"/>
      <c r="O2696" s="39"/>
      <c r="P2696" s="39"/>
      <c r="Q2696" s="36"/>
    </row>
    <row r="2697" spans="1:17" x14ac:dyDescent="0.2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K2697" s="39"/>
      <c r="L2697" s="39"/>
      <c r="M2697" s="39"/>
      <c r="N2697" s="39"/>
      <c r="O2697" s="39"/>
      <c r="P2697" s="39"/>
      <c r="Q2697" s="36"/>
    </row>
    <row r="2698" spans="1:17" x14ac:dyDescent="0.2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K2698" s="39"/>
      <c r="L2698" s="39"/>
      <c r="M2698" s="39"/>
      <c r="N2698" s="39"/>
      <c r="O2698" s="39"/>
      <c r="P2698" s="39"/>
      <c r="Q2698" s="36"/>
    </row>
    <row r="2699" spans="1:17" x14ac:dyDescent="0.2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K2699" s="39"/>
      <c r="L2699" s="39"/>
      <c r="M2699" s="39"/>
      <c r="N2699" s="39"/>
      <c r="O2699" s="39"/>
      <c r="P2699" s="39"/>
      <c r="Q2699" s="36"/>
    </row>
    <row r="2700" spans="1:17" x14ac:dyDescent="0.2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K2700" s="39"/>
      <c r="L2700" s="39"/>
      <c r="M2700" s="39"/>
      <c r="N2700" s="39"/>
      <c r="O2700" s="39"/>
      <c r="P2700" s="39"/>
      <c r="Q2700" s="36"/>
    </row>
    <row r="2701" spans="1:17" x14ac:dyDescent="0.2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K2701" s="39"/>
      <c r="L2701" s="39"/>
      <c r="M2701" s="39"/>
      <c r="N2701" s="39"/>
      <c r="O2701" s="39"/>
      <c r="P2701" s="39"/>
      <c r="Q2701" s="36"/>
    </row>
    <row r="2702" spans="1:17" x14ac:dyDescent="0.2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K2702" s="39"/>
      <c r="L2702" s="39"/>
      <c r="M2702" s="39"/>
      <c r="N2702" s="39"/>
      <c r="O2702" s="39"/>
      <c r="P2702" s="39"/>
      <c r="Q2702" s="36"/>
    </row>
    <row r="2703" spans="1:17" x14ac:dyDescent="0.2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K2703" s="39"/>
      <c r="L2703" s="39"/>
      <c r="M2703" s="39"/>
      <c r="N2703" s="39"/>
      <c r="O2703" s="39"/>
      <c r="P2703" s="39"/>
      <c r="Q2703" s="36"/>
    </row>
    <row r="2704" spans="1:17" x14ac:dyDescent="0.2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K2704" s="39"/>
      <c r="L2704" s="39"/>
      <c r="M2704" s="39"/>
      <c r="N2704" s="39"/>
      <c r="O2704" s="39"/>
      <c r="P2704" s="39"/>
      <c r="Q2704" s="36"/>
    </row>
    <row r="2705" spans="1:17" x14ac:dyDescent="0.2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K2705" s="39"/>
      <c r="L2705" s="39"/>
      <c r="M2705" s="39"/>
      <c r="N2705" s="39"/>
      <c r="O2705" s="39"/>
      <c r="P2705" s="39"/>
      <c r="Q2705" s="36"/>
    </row>
    <row r="2706" spans="1:17" x14ac:dyDescent="0.2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K2706" s="39"/>
      <c r="L2706" s="39"/>
      <c r="M2706" s="39"/>
      <c r="N2706" s="39"/>
      <c r="O2706" s="39"/>
      <c r="P2706" s="39"/>
      <c r="Q2706" s="36"/>
    </row>
    <row r="2707" spans="1:17" x14ac:dyDescent="0.2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K2707" s="39"/>
      <c r="L2707" s="39"/>
      <c r="M2707" s="39"/>
      <c r="N2707" s="39"/>
      <c r="O2707" s="39"/>
      <c r="P2707" s="39"/>
      <c r="Q2707" s="36"/>
    </row>
    <row r="2708" spans="1:17" x14ac:dyDescent="0.2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K2708" s="39"/>
      <c r="L2708" s="39"/>
      <c r="M2708" s="39"/>
      <c r="N2708" s="39"/>
      <c r="O2708" s="39"/>
      <c r="P2708" s="39"/>
      <c r="Q2708" s="36"/>
    </row>
    <row r="2709" spans="1:17" x14ac:dyDescent="0.2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K2709" s="39"/>
      <c r="L2709" s="39"/>
      <c r="M2709" s="39"/>
      <c r="N2709" s="39"/>
      <c r="O2709" s="39"/>
      <c r="P2709" s="39"/>
      <c r="Q2709" s="36"/>
    </row>
    <row r="2710" spans="1:17" x14ac:dyDescent="0.2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K2710" s="39"/>
      <c r="L2710" s="39"/>
      <c r="M2710" s="39"/>
      <c r="N2710" s="39"/>
      <c r="O2710" s="39"/>
      <c r="P2710" s="39"/>
      <c r="Q2710" s="36"/>
    </row>
    <row r="2711" spans="1:17" x14ac:dyDescent="0.2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K2711" s="39"/>
      <c r="L2711" s="39"/>
      <c r="M2711" s="39"/>
      <c r="N2711" s="39"/>
      <c r="O2711" s="39"/>
      <c r="P2711" s="39"/>
      <c r="Q2711" s="36"/>
    </row>
    <row r="2712" spans="1:17" x14ac:dyDescent="0.2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K2712" s="39"/>
      <c r="L2712" s="39"/>
      <c r="M2712" s="39"/>
      <c r="N2712" s="39"/>
      <c r="O2712" s="39"/>
      <c r="P2712" s="39"/>
      <c r="Q2712" s="36"/>
    </row>
    <row r="2713" spans="1:17" x14ac:dyDescent="0.2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K2713" s="39"/>
      <c r="L2713" s="39"/>
      <c r="M2713" s="39"/>
      <c r="N2713" s="39"/>
      <c r="O2713" s="39"/>
      <c r="P2713" s="39"/>
      <c r="Q2713" s="36"/>
    </row>
    <row r="2714" spans="1:17" x14ac:dyDescent="0.2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K2714" s="39"/>
      <c r="L2714" s="39"/>
      <c r="M2714" s="39"/>
      <c r="N2714" s="39"/>
      <c r="O2714" s="39"/>
      <c r="P2714" s="39"/>
      <c r="Q2714" s="36"/>
    </row>
    <row r="2715" spans="1:17" x14ac:dyDescent="0.2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K2715" s="39"/>
      <c r="L2715" s="39"/>
      <c r="M2715" s="39"/>
      <c r="N2715" s="39"/>
      <c r="O2715" s="39"/>
      <c r="P2715" s="39"/>
      <c r="Q2715" s="36"/>
    </row>
    <row r="2716" spans="1:17" x14ac:dyDescent="0.2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K2716" s="39"/>
      <c r="L2716" s="39"/>
      <c r="M2716" s="39"/>
      <c r="N2716" s="39"/>
      <c r="O2716" s="39"/>
      <c r="P2716" s="39"/>
      <c r="Q2716" s="36"/>
    </row>
    <row r="2717" spans="1:17" x14ac:dyDescent="0.2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K2717" s="39"/>
      <c r="L2717" s="39"/>
      <c r="M2717" s="39"/>
      <c r="N2717" s="39"/>
      <c r="O2717" s="39"/>
      <c r="P2717" s="39"/>
      <c r="Q2717" s="36"/>
    </row>
    <row r="2718" spans="1:17" x14ac:dyDescent="0.2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K2718" s="39"/>
      <c r="L2718" s="39"/>
      <c r="M2718" s="39"/>
      <c r="N2718" s="39"/>
      <c r="O2718" s="39"/>
      <c r="P2718" s="39"/>
      <c r="Q2718" s="36"/>
    </row>
    <row r="2719" spans="1:17" x14ac:dyDescent="0.2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K2719" s="39"/>
      <c r="L2719" s="39"/>
      <c r="M2719" s="39"/>
      <c r="N2719" s="39"/>
      <c r="O2719" s="39"/>
      <c r="P2719" s="39"/>
      <c r="Q2719" s="36"/>
    </row>
    <row r="2720" spans="1:17" x14ac:dyDescent="0.2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K2720" s="39"/>
      <c r="L2720" s="39"/>
      <c r="M2720" s="39"/>
      <c r="N2720" s="39"/>
      <c r="O2720" s="39"/>
      <c r="P2720" s="39"/>
      <c r="Q2720" s="36"/>
    </row>
    <row r="2721" spans="1:17" x14ac:dyDescent="0.2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K2721" s="39"/>
      <c r="L2721" s="39"/>
      <c r="M2721" s="39"/>
      <c r="N2721" s="39"/>
      <c r="O2721" s="39"/>
      <c r="P2721" s="39"/>
      <c r="Q2721" s="36"/>
    </row>
    <row r="2722" spans="1:17" x14ac:dyDescent="0.2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K2722" s="39"/>
      <c r="L2722" s="39"/>
      <c r="M2722" s="39"/>
      <c r="N2722" s="39"/>
      <c r="O2722" s="39"/>
      <c r="P2722" s="39"/>
      <c r="Q2722" s="36"/>
    </row>
    <row r="2723" spans="1:17" x14ac:dyDescent="0.2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K2723" s="39"/>
      <c r="L2723" s="39"/>
      <c r="M2723" s="39"/>
      <c r="N2723" s="39"/>
      <c r="O2723" s="39"/>
      <c r="P2723" s="39"/>
      <c r="Q2723" s="36"/>
    </row>
    <row r="2724" spans="1:17" x14ac:dyDescent="0.2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K2724" s="39"/>
      <c r="L2724" s="39"/>
      <c r="M2724" s="39"/>
      <c r="N2724" s="39"/>
      <c r="O2724" s="39"/>
      <c r="P2724" s="39"/>
      <c r="Q2724" s="36"/>
    </row>
    <row r="2725" spans="1:17" x14ac:dyDescent="0.2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K2725" s="39"/>
      <c r="L2725" s="39"/>
      <c r="M2725" s="39"/>
      <c r="N2725" s="39"/>
      <c r="O2725" s="39"/>
      <c r="P2725" s="39"/>
      <c r="Q2725" s="36"/>
    </row>
    <row r="2726" spans="1:17" x14ac:dyDescent="0.2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K2726" s="39"/>
      <c r="L2726" s="39"/>
      <c r="M2726" s="39"/>
      <c r="N2726" s="39"/>
      <c r="O2726" s="39"/>
      <c r="P2726" s="39"/>
      <c r="Q2726" s="36"/>
    </row>
    <row r="2727" spans="1:17" x14ac:dyDescent="0.2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K2727" s="39"/>
      <c r="L2727" s="39"/>
      <c r="M2727" s="39"/>
      <c r="N2727" s="39"/>
      <c r="O2727" s="39"/>
      <c r="P2727" s="39"/>
      <c r="Q2727" s="36"/>
    </row>
    <row r="2728" spans="1:17" x14ac:dyDescent="0.2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K2728" s="39"/>
      <c r="L2728" s="39"/>
      <c r="M2728" s="39"/>
      <c r="N2728" s="39"/>
      <c r="O2728" s="39"/>
      <c r="P2728" s="39"/>
      <c r="Q2728" s="36"/>
    </row>
    <row r="2729" spans="1:17" x14ac:dyDescent="0.2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K2729" s="39"/>
      <c r="L2729" s="39"/>
      <c r="M2729" s="39"/>
      <c r="N2729" s="39"/>
      <c r="O2729" s="39"/>
      <c r="P2729" s="39"/>
      <c r="Q2729" s="36"/>
    </row>
    <row r="2730" spans="1:17" x14ac:dyDescent="0.2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K2730" s="39"/>
      <c r="L2730" s="39"/>
      <c r="M2730" s="39"/>
      <c r="N2730" s="39"/>
      <c r="O2730" s="39"/>
      <c r="P2730" s="39"/>
      <c r="Q2730" s="36"/>
    </row>
    <row r="2731" spans="1:17" x14ac:dyDescent="0.2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K2731" s="39"/>
      <c r="L2731" s="39"/>
      <c r="M2731" s="39"/>
      <c r="N2731" s="39"/>
      <c r="O2731" s="39"/>
      <c r="P2731" s="39"/>
      <c r="Q2731" s="36"/>
    </row>
    <row r="2732" spans="1:17" x14ac:dyDescent="0.2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K2732" s="39"/>
      <c r="L2732" s="39"/>
      <c r="M2732" s="39"/>
      <c r="N2732" s="39"/>
      <c r="O2732" s="39"/>
      <c r="P2732" s="39"/>
      <c r="Q2732" s="36"/>
    </row>
    <row r="2733" spans="1:17" x14ac:dyDescent="0.2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K2733" s="39"/>
      <c r="L2733" s="39"/>
      <c r="M2733" s="39"/>
      <c r="N2733" s="39"/>
      <c r="O2733" s="39"/>
      <c r="P2733" s="39"/>
      <c r="Q2733" s="36"/>
    </row>
    <row r="2734" spans="1:17" x14ac:dyDescent="0.2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K2734" s="39"/>
      <c r="L2734" s="39"/>
      <c r="M2734" s="39"/>
      <c r="N2734" s="39"/>
      <c r="O2734" s="39"/>
      <c r="P2734" s="39"/>
      <c r="Q2734" s="36"/>
    </row>
    <row r="2735" spans="1:17" x14ac:dyDescent="0.2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K2735" s="39"/>
      <c r="L2735" s="39"/>
      <c r="M2735" s="39"/>
      <c r="N2735" s="39"/>
      <c r="O2735" s="39"/>
      <c r="P2735" s="39"/>
      <c r="Q2735" s="36"/>
    </row>
    <row r="2736" spans="1:17" x14ac:dyDescent="0.2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K2736" s="39"/>
      <c r="L2736" s="39"/>
      <c r="M2736" s="39"/>
      <c r="N2736" s="39"/>
      <c r="O2736" s="39"/>
      <c r="P2736" s="39"/>
      <c r="Q2736" s="36"/>
    </row>
    <row r="2737" spans="1:17" x14ac:dyDescent="0.2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K2737" s="39"/>
      <c r="L2737" s="39"/>
      <c r="M2737" s="39"/>
      <c r="N2737" s="39"/>
      <c r="O2737" s="39"/>
      <c r="P2737" s="39"/>
      <c r="Q2737" s="36"/>
    </row>
    <row r="2738" spans="1:17" x14ac:dyDescent="0.2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K2738" s="39"/>
      <c r="L2738" s="39"/>
      <c r="M2738" s="39"/>
      <c r="N2738" s="39"/>
      <c r="O2738" s="39"/>
      <c r="P2738" s="39"/>
      <c r="Q2738" s="36"/>
    </row>
    <row r="2739" spans="1:17" x14ac:dyDescent="0.2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K2739" s="39"/>
      <c r="L2739" s="39"/>
      <c r="M2739" s="39"/>
      <c r="N2739" s="39"/>
      <c r="O2739" s="39"/>
      <c r="P2739" s="39"/>
      <c r="Q2739" s="36"/>
    </row>
    <row r="2740" spans="1:17" x14ac:dyDescent="0.2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K2740" s="39"/>
      <c r="L2740" s="39"/>
      <c r="M2740" s="39"/>
      <c r="N2740" s="39"/>
      <c r="O2740" s="39"/>
      <c r="P2740" s="39"/>
      <c r="Q2740" s="36"/>
    </row>
    <row r="2741" spans="1:17" x14ac:dyDescent="0.2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K2741" s="39"/>
      <c r="L2741" s="39"/>
      <c r="M2741" s="39"/>
      <c r="N2741" s="39"/>
      <c r="O2741" s="39"/>
      <c r="P2741" s="39"/>
      <c r="Q2741" s="36"/>
    </row>
    <row r="2742" spans="1:17" x14ac:dyDescent="0.2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K2742" s="39"/>
      <c r="L2742" s="39"/>
      <c r="M2742" s="39"/>
      <c r="N2742" s="39"/>
      <c r="O2742" s="39"/>
      <c r="P2742" s="39"/>
      <c r="Q2742" s="36"/>
    </row>
    <row r="2743" spans="1:17" x14ac:dyDescent="0.2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K2743" s="39"/>
      <c r="L2743" s="39"/>
      <c r="M2743" s="39"/>
      <c r="N2743" s="39"/>
      <c r="O2743" s="39"/>
      <c r="P2743" s="39"/>
      <c r="Q2743" s="36"/>
    </row>
    <row r="2744" spans="1:17" x14ac:dyDescent="0.2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K2744" s="39"/>
      <c r="L2744" s="39"/>
      <c r="M2744" s="39"/>
      <c r="N2744" s="39"/>
      <c r="O2744" s="39"/>
      <c r="P2744" s="39"/>
      <c r="Q2744" s="36"/>
    </row>
    <row r="2745" spans="1:17" x14ac:dyDescent="0.2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K2745" s="39"/>
      <c r="L2745" s="39"/>
      <c r="M2745" s="39"/>
      <c r="N2745" s="39"/>
      <c r="O2745" s="39"/>
      <c r="P2745" s="39"/>
      <c r="Q2745" s="36"/>
    </row>
    <row r="2746" spans="1:17" x14ac:dyDescent="0.2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K2746" s="39"/>
      <c r="L2746" s="39"/>
      <c r="M2746" s="39"/>
      <c r="N2746" s="39"/>
      <c r="O2746" s="39"/>
      <c r="P2746" s="39"/>
      <c r="Q2746" s="36"/>
    </row>
    <row r="2747" spans="1:17" x14ac:dyDescent="0.2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K2747" s="39"/>
      <c r="L2747" s="39"/>
      <c r="M2747" s="39"/>
      <c r="N2747" s="39"/>
      <c r="O2747" s="39"/>
      <c r="P2747" s="39"/>
      <c r="Q2747" s="36"/>
    </row>
    <row r="2748" spans="1:17" x14ac:dyDescent="0.2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K2748" s="39"/>
      <c r="L2748" s="39"/>
      <c r="M2748" s="39"/>
      <c r="N2748" s="39"/>
      <c r="O2748" s="39"/>
      <c r="P2748" s="39"/>
      <c r="Q2748" s="36"/>
    </row>
    <row r="2749" spans="1:17" x14ac:dyDescent="0.2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K2749" s="39"/>
      <c r="L2749" s="39"/>
      <c r="M2749" s="39"/>
      <c r="N2749" s="39"/>
      <c r="O2749" s="39"/>
      <c r="P2749" s="39"/>
      <c r="Q2749" s="36"/>
    </row>
    <row r="2750" spans="1:17" x14ac:dyDescent="0.2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K2750" s="39"/>
      <c r="L2750" s="39"/>
      <c r="M2750" s="39"/>
      <c r="N2750" s="39"/>
      <c r="O2750" s="39"/>
      <c r="P2750" s="39"/>
      <c r="Q2750" s="36"/>
    </row>
    <row r="2751" spans="1:17" x14ac:dyDescent="0.2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K2751" s="39"/>
      <c r="L2751" s="39"/>
      <c r="M2751" s="39"/>
      <c r="N2751" s="39"/>
      <c r="O2751" s="39"/>
      <c r="P2751" s="39"/>
      <c r="Q2751" s="36"/>
    </row>
    <row r="2752" spans="1:17" x14ac:dyDescent="0.2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K2752" s="39"/>
      <c r="L2752" s="39"/>
      <c r="M2752" s="39"/>
      <c r="N2752" s="39"/>
      <c r="O2752" s="39"/>
      <c r="P2752" s="39"/>
      <c r="Q2752" s="36"/>
    </row>
    <row r="2753" spans="1:17" x14ac:dyDescent="0.2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K2753" s="39"/>
      <c r="L2753" s="39"/>
      <c r="M2753" s="39"/>
      <c r="N2753" s="39"/>
      <c r="O2753" s="39"/>
      <c r="P2753" s="39"/>
      <c r="Q2753" s="36"/>
    </row>
    <row r="2754" spans="1:17" x14ac:dyDescent="0.2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K2754" s="39"/>
      <c r="L2754" s="39"/>
      <c r="M2754" s="39"/>
      <c r="N2754" s="39"/>
      <c r="O2754" s="39"/>
      <c r="P2754" s="39"/>
      <c r="Q2754" s="36"/>
    </row>
    <row r="2755" spans="1:17" x14ac:dyDescent="0.2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K2755" s="39"/>
      <c r="L2755" s="39"/>
      <c r="M2755" s="39"/>
      <c r="N2755" s="39"/>
      <c r="O2755" s="39"/>
      <c r="P2755" s="39"/>
      <c r="Q2755" s="36"/>
    </row>
    <row r="2756" spans="1:17" x14ac:dyDescent="0.2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K2756" s="39"/>
      <c r="L2756" s="39"/>
      <c r="M2756" s="39"/>
      <c r="N2756" s="39"/>
      <c r="O2756" s="39"/>
      <c r="P2756" s="39"/>
      <c r="Q2756" s="36"/>
    </row>
    <row r="2757" spans="1:17" x14ac:dyDescent="0.2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K2757" s="39"/>
      <c r="L2757" s="39"/>
      <c r="M2757" s="39"/>
      <c r="N2757" s="39"/>
      <c r="O2757" s="39"/>
      <c r="P2757" s="39"/>
      <c r="Q2757" s="36"/>
    </row>
    <row r="2758" spans="1:17" x14ac:dyDescent="0.2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K2758" s="39"/>
      <c r="L2758" s="39"/>
      <c r="M2758" s="39"/>
      <c r="N2758" s="39"/>
      <c r="O2758" s="39"/>
      <c r="P2758" s="39"/>
      <c r="Q2758" s="36"/>
    </row>
    <row r="2759" spans="1:17" x14ac:dyDescent="0.2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K2759" s="39"/>
      <c r="L2759" s="39"/>
      <c r="M2759" s="39"/>
      <c r="N2759" s="39"/>
      <c r="O2759" s="39"/>
      <c r="P2759" s="39"/>
      <c r="Q2759" s="36"/>
    </row>
    <row r="2760" spans="1:17" x14ac:dyDescent="0.2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K2760" s="39"/>
      <c r="L2760" s="39"/>
      <c r="M2760" s="39"/>
      <c r="N2760" s="39"/>
      <c r="O2760" s="39"/>
      <c r="P2760" s="39"/>
      <c r="Q2760" s="36"/>
    </row>
    <row r="2761" spans="1:17" x14ac:dyDescent="0.2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K2761" s="39"/>
      <c r="L2761" s="39"/>
      <c r="M2761" s="39"/>
      <c r="N2761" s="39"/>
      <c r="O2761" s="39"/>
      <c r="P2761" s="39"/>
      <c r="Q2761" s="36"/>
    </row>
    <row r="2762" spans="1:17" x14ac:dyDescent="0.2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K2762" s="39"/>
      <c r="L2762" s="39"/>
      <c r="M2762" s="39"/>
      <c r="N2762" s="39"/>
      <c r="O2762" s="39"/>
      <c r="P2762" s="39"/>
      <c r="Q2762" s="36"/>
    </row>
    <row r="2763" spans="1:17" x14ac:dyDescent="0.2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K2763" s="39"/>
      <c r="L2763" s="39"/>
      <c r="M2763" s="39"/>
      <c r="N2763" s="39"/>
      <c r="O2763" s="39"/>
      <c r="P2763" s="39"/>
      <c r="Q2763" s="36"/>
    </row>
    <row r="2764" spans="1:17" x14ac:dyDescent="0.2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K2764" s="39"/>
      <c r="L2764" s="39"/>
      <c r="M2764" s="39"/>
      <c r="N2764" s="39"/>
      <c r="O2764" s="39"/>
      <c r="P2764" s="39"/>
      <c r="Q2764" s="36"/>
    </row>
    <row r="2765" spans="1:17" x14ac:dyDescent="0.2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K2765" s="39"/>
      <c r="L2765" s="39"/>
      <c r="M2765" s="39"/>
      <c r="N2765" s="39"/>
      <c r="O2765" s="39"/>
      <c r="P2765" s="39"/>
      <c r="Q2765" s="36"/>
    </row>
    <row r="2766" spans="1:17" x14ac:dyDescent="0.2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K2766" s="39"/>
      <c r="L2766" s="39"/>
      <c r="M2766" s="39"/>
      <c r="N2766" s="39"/>
      <c r="O2766" s="39"/>
      <c r="P2766" s="39"/>
      <c r="Q2766" s="36"/>
    </row>
    <row r="2767" spans="1:17" x14ac:dyDescent="0.2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K2767" s="39"/>
      <c r="L2767" s="39"/>
      <c r="M2767" s="39"/>
      <c r="N2767" s="39"/>
      <c r="O2767" s="39"/>
      <c r="P2767" s="39"/>
      <c r="Q2767" s="36"/>
    </row>
    <row r="2768" spans="1:17" x14ac:dyDescent="0.2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K2768" s="39"/>
      <c r="L2768" s="39"/>
      <c r="M2768" s="39"/>
      <c r="N2768" s="39"/>
      <c r="O2768" s="39"/>
      <c r="P2768" s="39"/>
      <c r="Q2768" s="36"/>
    </row>
    <row r="2769" spans="1:17" x14ac:dyDescent="0.2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K2769" s="39"/>
      <c r="L2769" s="39"/>
      <c r="M2769" s="39"/>
      <c r="N2769" s="39"/>
      <c r="O2769" s="39"/>
      <c r="P2769" s="39"/>
      <c r="Q2769" s="36"/>
    </row>
    <row r="2770" spans="1:17" x14ac:dyDescent="0.2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K2770" s="39"/>
      <c r="L2770" s="39"/>
      <c r="M2770" s="39"/>
      <c r="N2770" s="39"/>
      <c r="O2770" s="39"/>
      <c r="P2770" s="39"/>
      <c r="Q2770" s="36"/>
    </row>
    <row r="2771" spans="1:17" x14ac:dyDescent="0.2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K2771" s="39"/>
      <c r="L2771" s="39"/>
      <c r="M2771" s="39"/>
      <c r="N2771" s="39"/>
      <c r="O2771" s="39"/>
      <c r="P2771" s="39"/>
      <c r="Q2771" s="36"/>
    </row>
    <row r="2772" spans="1:17" x14ac:dyDescent="0.2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K2772" s="39"/>
      <c r="L2772" s="39"/>
      <c r="M2772" s="39"/>
      <c r="N2772" s="39"/>
      <c r="O2772" s="39"/>
      <c r="P2772" s="39"/>
      <c r="Q2772" s="36"/>
    </row>
    <row r="2773" spans="1:17" x14ac:dyDescent="0.2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K2773" s="39"/>
      <c r="L2773" s="39"/>
      <c r="M2773" s="39"/>
      <c r="N2773" s="39"/>
      <c r="O2773" s="39"/>
      <c r="P2773" s="39"/>
      <c r="Q2773" s="36"/>
    </row>
    <row r="2774" spans="1:17" x14ac:dyDescent="0.2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K2774" s="39"/>
      <c r="L2774" s="39"/>
      <c r="M2774" s="39"/>
      <c r="N2774" s="39"/>
      <c r="O2774" s="39"/>
      <c r="P2774" s="39"/>
      <c r="Q2774" s="36"/>
    </row>
    <row r="2775" spans="1:17" x14ac:dyDescent="0.2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K2775" s="39"/>
      <c r="L2775" s="39"/>
      <c r="M2775" s="39"/>
      <c r="N2775" s="39"/>
      <c r="O2775" s="39"/>
      <c r="P2775" s="39"/>
      <c r="Q2775" s="36"/>
    </row>
    <row r="2776" spans="1:17" x14ac:dyDescent="0.2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K2776" s="39"/>
      <c r="L2776" s="39"/>
      <c r="M2776" s="39"/>
      <c r="N2776" s="39"/>
      <c r="O2776" s="39"/>
      <c r="P2776" s="39"/>
      <c r="Q2776" s="36"/>
    </row>
    <row r="2777" spans="1:17" x14ac:dyDescent="0.2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K2777" s="39"/>
      <c r="L2777" s="39"/>
      <c r="M2777" s="39"/>
      <c r="N2777" s="39"/>
      <c r="O2777" s="39"/>
      <c r="P2777" s="39"/>
      <c r="Q2777" s="36"/>
    </row>
    <row r="2778" spans="1:17" x14ac:dyDescent="0.2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K2778" s="39"/>
      <c r="L2778" s="39"/>
      <c r="M2778" s="39"/>
      <c r="N2778" s="39"/>
      <c r="O2778" s="39"/>
      <c r="P2778" s="39"/>
      <c r="Q2778" s="36"/>
    </row>
    <row r="2779" spans="1:17" x14ac:dyDescent="0.2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K2779" s="39"/>
      <c r="L2779" s="39"/>
      <c r="M2779" s="39"/>
      <c r="N2779" s="39"/>
      <c r="O2779" s="39"/>
      <c r="P2779" s="39"/>
      <c r="Q2779" s="36"/>
    </row>
    <row r="2780" spans="1:17" x14ac:dyDescent="0.2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K2780" s="39"/>
      <c r="L2780" s="39"/>
      <c r="M2780" s="39"/>
      <c r="N2780" s="39"/>
      <c r="O2780" s="39"/>
      <c r="P2780" s="39"/>
      <c r="Q2780" s="36"/>
    </row>
    <row r="2781" spans="1:17" x14ac:dyDescent="0.2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K2781" s="39"/>
      <c r="L2781" s="39"/>
      <c r="M2781" s="39"/>
      <c r="N2781" s="39"/>
      <c r="O2781" s="39"/>
      <c r="P2781" s="39"/>
      <c r="Q2781" s="36"/>
    </row>
    <row r="2782" spans="1:17" x14ac:dyDescent="0.2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K2782" s="39"/>
      <c r="L2782" s="39"/>
      <c r="M2782" s="39"/>
      <c r="N2782" s="39"/>
      <c r="O2782" s="39"/>
      <c r="P2782" s="39"/>
      <c r="Q2782" s="36"/>
    </row>
    <row r="2783" spans="1:17" x14ac:dyDescent="0.2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K2783" s="39"/>
      <c r="L2783" s="39"/>
      <c r="M2783" s="39"/>
      <c r="N2783" s="39"/>
      <c r="O2783" s="39"/>
      <c r="P2783" s="39"/>
      <c r="Q2783" s="36"/>
    </row>
    <row r="2784" spans="1:17" x14ac:dyDescent="0.2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K2784" s="39"/>
      <c r="L2784" s="39"/>
      <c r="M2784" s="39"/>
      <c r="N2784" s="39"/>
      <c r="O2784" s="39"/>
      <c r="P2784" s="39"/>
      <c r="Q2784" s="36"/>
    </row>
    <row r="2785" spans="1:17" x14ac:dyDescent="0.2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K2785" s="39"/>
      <c r="L2785" s="39"/>
      <c r="M2785" s="39"/>
      <c r="N2785" s="39"/>
      <c r="O2785" s="39"/>
      <c r="P2785" s="39"/>
      <c r="Q2785" s="36"/>
    </row>
    <row r="2786" spans="1:17" x14ac:dyDescent="0.2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K2786" s="39"/>
      <c r="L2786" s="39"/>
      <c r="M2786" s="39"/>
      <c r="N2786" s="39"/>
      <c r="O2786" s="39"/>
      <c r="P2786" s="39"/>
      <c r="Q2786" s="36"/>
    </row>
    <row r="2787" spans="1:17" x14ac:dyDescent="0.2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K2787" s="39"/>
      <c r="L2787" s="39"/>
      <c r="M2787" s="39"/>
      <c r="N2787" s="39"/>
      <c r="O2787" s="39"/>
      <c r="P2787" s="39"/>
      <c r="Q2787" s="36"/>
    </row>
    <row r="2788" spans="1:17" x14ac:dyDescent="0.2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K2788" s="39"/>
      <c r="L2788" s="39"/>
      <c r="M2788" s="39"/>
      <c r="N2788" s="39"/>
      <c r="O2788" s="39"/>
      <c r="P2788" s="39"/>
      <c r="Q2788" s="36"/>
    </row>
    <row r="2789" spans="1:17" x14ac:dyDescent="0.2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K2789" s="39"/>
      <c r="L2789" s="39"/>
      <c r="M2789" s="39"/>
      <c r="N2789" s="39"/>
      <c r="O2789" s="39"/>
      <c r="P2789" s="39"/>
      <c r="Q2789" s="36"/>
    </row>
    <row r="2790" spans="1:17" x14ac:dyDescent="0.2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K2790" s="39"/>
      <c r="L2790" s="39"/>
      <c r="M2790" s="39"/>
      <c r="N2790" s="39"/>
      <c r="O2790" s="39"/>
      <c r="P2790" s="39"/>
      <c r="Q2790" s="36"/>
    </row>
    <row r="2791" spans="1:17" x14ac:dyDescent="0.2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K2791" s="39"/>
      <c r="L2791" s="39"/>
      <c r="M2791" s="39"/>
      <c r="N2791" s="39"/>
      <c r="O2791" s="39"/>
      <c r="P2791" s="39"/>
      <c r="Q2791" s="36"/>
    </row>
    <row r="2792" spans="1:17" x14ac:dyDescent="0.2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K2792" s="39"/>
      <c r="L2792" s="39"/>
      <c r="M2792" s="39"/>
      <c r="N2792" s="39"/>
      <c r="O2792" s="39"/>
      <c r="P2792" s="39"/>
      <c r="Q2792" s="36"/>
    </row>
    <row r="2793" spans="1:17" x14ac:dyDescent="0.2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K2793" s="39"/>
      <c r="L2793" s="39"/>
      <c r="M2793" s="39"/>
      <c r="N2793" s="39"/>
      <c r="O2793" s="39"/>
      <c r="P2793" s="39"/>
      <c r="Q2793" s="36"/>
    </row>
    <row r="2794" spans="1:17" x14ac:dyDescent="0.2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K2794" s="39"/>
      <c r="L2794" s="39"/>
      <c r="M2794" s="39"/>
      <c r="N2794" s="39"/>
      <c r="O2794" s="39"/>
      <c r="P2794" s="39"/>
      <c r="Q2794" s="36"/>
    </row>
    <row r="2795" spans="1:17" x14ac:dyDescent="0.2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K2795" s="39"/>
      <c r="L2795" s="39"/>
      <c r="M2795" s="39"/>
      <c r="N2795" s="39"/>
      <c r="O2795" s="39"/>
      <c r="P2795" s="39"/>
      <c r="Q2795" s="36"/>
    </row>
    <row r="2796" spans="1:17" x14ac:dyDescent="0.2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K2796" s="39"/>
      <c r="L2796" s="39"/>
      <c r="M2796" s="39"/>
      <c r="N2796" s="39"/>
      <c r="O2796" s="39"/>
      <c r="P2796" s="39"/>
      <c r="Q2796" s="36"/>
    </row>
    <row r="2797" spans="1:17" x14ac:dyDescent="0.2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K2797" s="39"/>
      <c r="L2797" s="39"/>
      <c r="M2797" s="39"/>
      <c r="N2797" s="39"/>
      <c r="O2797" s="39"/>
      <c r="P2797" s="39"/>
      <c r="Q2797" s="36"/>
    </row>
    <row r="2798" spans="1:17" x14ac:dyDescent="0.2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K2798" s="39"/>
      <c r="L2798" s="39"/>
      <c r="M2798" s="39"/>
      <c r="N2798" s="39"/>
      <c r="O2798" s="39"/>
      <c r="P2798" s="39"/>
      <c r="Q2798" s="36"/>
    </row>
    <row r="2799" spans="1:17" x14ac:dyDescent="0.2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K2799" s="39"/>
      <c r="L2799" s="39"/>
      <c r="M2799" s="39"/>
      <c r="N2799" s="39"/>
      <c r="O2799" s="39"/>
      <c r="P2799" s="39"/>
      <c r="Q2799" s="36"/>
    </row>
    <row r="2800" spans="1:17" x14ac:dyDescent="0.2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K2800" s="39"/>
      <c r="L2800" s="39"/>
      <c r="M2800" s="39"/>
      <c r="N2800" s="39"/>
      <c r="O2800" s="39"/>
      <c r="P2800" s="39"/>
      <c r="Q2800" s="36"/>
    </row>
    <row r="2801" spans="1:17" x14ac:dyDescent="0.2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K2801" s="39"/>
      <c r="L2801" s="39"/>
      <c r="M2801" s="39"/>
      <c r="N2801" s="39"/>
      <c r="O2801" s="39"/>
      <c r="P2801" s="39"/>
      <c r="Q2801" s="36"/>
    </row>
    <row r="2802" spans="1:17" x14ac:dyDescent="0.2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K2802" s="39"/>
      <c r="L2802" s="39"/>
      <c r="M2802" s="39"/>
      <c r="N2802" s="39"/>
      <c r="O2802" s="39"/>
      <c r="P2802" s="39"/>
      <c r="Q2802" s="36"/>
    </row>
    <row r="2803" spans="1:17" x14ac:dyDescent="0.2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K2803" s="39"/>
      <c r="L2803" s="39"/>
      <c r="M2803" s="39"/>
      <c r="N2803" s="39"/>
      <c r="O2803" s="39"/>
      <c r="P2803" s="39"/>
      <c r="Q2803" s="36"/>
    </row>
    <row r="2804" spans="1:17" x14ac:dyDescent="0.2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K2804" s="39"/>
      <c r="L2804" s="39"/>
      <c r="M2804" s="39"/>
      <c r="N2804" s="39"/>
      <c r="O2804" s="39"/>
      <c r="P2804" s="39"/>
      <c r="Q2804" s="36"/>
    </row>
    <row r="2805" spans="1:17" x14ac:dyDescent="0.2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K2805" s="39"/>
      <c r="L2805" s="39"/>
      <c r="M2805" s="39"/>
      <c r="N2805" s="39"/>
      <c r="O2805" s="39"/>
      <c r="P2805" s="39"/>
      <c r="Q2805" s="36"/>
    </row>
    <row r="2806" spans="1:17" x14ac:dyDescent="0.2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K2806" s="39"/>
      <c r="L2806" s="39"/>
      <c r="M2806" s="39"/>
      <c r="N2806" s="39"/>
      <c r="O2806" s="39"/>
      <c r="P2806" s="39"/>
      <c r="Q2806" s="36"/>
    </row>
    <row r="2807" spans="1:17" x14ac:dyDescent="0.2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K2807" s="39"/>
      <c r="L2807" s="39"/>
      <c r="M2807" s="39"/>
      <c r="N2807" s="39"/>
      <c r="O2807" s="39"/>
      <c r="P2807" s="39"/>
      <c r="Q2807" s="36"/>
    </row>
    <row r="2808" spans="1:17" x14ac:dyDescent="0.2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K2808" s="39"/>
      <c r="L2808" s="39"/>
      <c r="M2808" s="39"/>
      <c r="N2808" s="39"/>
      <c r="O2808" s="39"/>
      <c r="P2808" s="39"/>
      <c r="Q2808" s="36"/>
    </row>
    <row r="2809" spans="1:17" x14ac:dyDescent="0.2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K2809" s="39"/>
      <c r="L2809" s="39"/>
      <c r="M2809" s="39"/>
      <c r="N2809" s="39"/>
      <c r="O2809" s="39"/>
      <c r="P2809" s="39"/>
      <c r="Q2809" s="36"/>
    </row>
    <row r="2810" spans="1:17" x14ac:dyDescent="0.2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K2810" s="39"/>
      <c r="L2810" s="39"/>
      <c r="M2810" s="39"/>
      <c r="N2810" s="39"/>
      <c r="O2810" s="39"/>
      <c r="P2810" s="39"/>
      <c r="Q2810" s="36"/>
    </row>
    <row r="2811" spans="1:17" x14ac:dyDescent="0.2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K2811" s="39"/>
      <c r="L2811" s="39"/>
      <c r="M2811" s="39"/>
      <c r="N2811" s="39"/>
      <c r="O2811" s="39"/>
      <c r="P2811" s="39"/>
      <c r="Q2811" s="36"/>
    </row>
    <row r="2812" spans="1:17" x14ac:dyDescent="0.2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K2812" s="39"/>
      <c r="L2812" s="39"/>
      <c r="M2812" s="39"/>
      <c r="N2812" s="39"/>
      <c r="O2812" s="39"/>
      <c r="P2812" s="39"/>
      <c r="Q2812" s="36"/>
    </row>
    <row r="2813" spans="1:17" x14ac:dyDescent="0.2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K2813" s="39"/>
      <c r="L2813" s="39"/>
      <c r="M2813" s="39"/>
      <c r="N2813" s="39"/>
      <c r="O2813" s="39"/>
      <c r="P2813" s="39"/>
      <c r="Q2813" s="36"/>
    </row>
    <row r="2814" spans="1:17" x14ac:dyDescent="0.2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K2814" s="39"/>
      <c r="L2814" s="39"/>
      <c r="M2814" s="39"/>
      <c r="N2814" s="39"/>
      <c r="O2814" s="39"/>
      <c r="P2814" s="39"/>
      <c r="Q2814" s="36"/>
    </row>
    <row r="2815" spans="1:17" x14ac:dyDescent="0.2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K2815" s="39"/>
      <c r="L2815" s="39"/>
      <c r="M2815" s="39"/>
      <c r="N2815" s="39"/>
      <c r="O2815" s="39"/>
      <c r="P2815" s="39"/>
      <c r="Q2815" s="36"/>
    </row>
    <row r="2816" spans="1:17" x14ac:dyDescent="0.2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K2816" s="39"/>
      <c r="L2816" s="39"/>
      <c r="M2816" s="39"/>
      <c r="N2816" s="39"/>
      <c r="O2816" s="39"/>
      <c r="P2816" s="39"/>
      <c r="Q2816" s="36"/>
    </row>
    <row r="2817" spans="1:17" x14ac:dyDescent="0.2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K2817" s="39"/>
      <c r="L2817" s="39"/>
      <c r="M2817" s="39"/>
      <c r="N2817" s="39"/>
      <c r="O2817" s="39"/>
      <c r="P2817" s="39"/>
      <c r="Q2817" s="36"/>
    </row>
    <row r="2818" spans="1:17" x14ac:dyDescent="0.2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K2818" s="39"/>
      <c r="L2818" s="39"/>
      <c r="M2818" s="39"/>
      <c r="N2818" s="39"/>
      <c r="O2818" s="39"/>
      <c r="P2818" s="39"/>
      <c r="Q2818" s="36"/>
    </row>
    <row r="2819" spans="1:17" x14ac:dyDescent="0.2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K2819" s="39"/>
      <c r="L2819" s="39"/>
      <c r="M2819" s="39"/>
      <c r="N2819" s="39"/>
      <c r="O2819" s="39"/>
      <c r="P2819" s="39"/>
      <c r="Q2819" s="36"/>
    </row>
    <row r="2820" spans="1:17" x14ac:dyDescent="0.2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K2820" s="39"/>
      <c r="L2820" s="39"/>
      <c r="M2820" s="39"/>
      <c r="N2820" s="39"/>
      <c r="O2820" s="39"/>
      <c r="P2820" s="39"/>
      <c r="Q2820" s="36"/>
    </row>
    <row r="2821" spans="1:17" x14ac:dyDescent="0.2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K2821" s="39"/>
      <c r="L2821" s="39"/>
      <c r="M2821" s="39"/>
      <c r="N2821" s="39"/>
      <c r="O2821" s="39"/>
      <c r="P2821" s="39"/>
      <c r="Q2821" s="36"/>
    </row>
    <row r="2822" spans="1:17" x14ac:dyDescent="0.2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K2822" s="39"/>
      <c r="L2822" s="39"/>
      <c r="M2822" s="39"/>
      <c r="N2822" s="39"/>
      <c r="O2822" s="39"/>
      <c r="P2822" s="39"/>
      <c r="Q2822" s="36"/>
    </row>
    <row r="2823" spans="1:17" x14ac:dyDescent="0.2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K2823" s="39"/>
      <c r="L2823" s="39"/>
      <c r="M2823" s="39"/>
      <c r="N2823" s="39"/>
      <c r="O2823" s="39"/>
      <c r="P2823" s="39"/>
      <c r="Q2823" s="36"/>
    </row>
    <row r="2824" spans="1:17" x14ac:dyDescent="0.2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K2824" s="39"/>
      <c r="L2824" s="39"/>
      <c r="M2824" s="39"/>
      <c r="N2824" s="39"/>
      <c r="O2824" s="39"/>
      <c r="P2824" s="39"/>
      <c r="Q2824" s="36"/>
    </row>
    <row r="2825" spans="1:17" x14ac:dyDescent="0.2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K2825" s="39"/>
      <c r="L2825" s="39"/>
      <c r="M2825" s="39"/>
      <c r="N2825" s="39"/>
      <c r="O2825" s="39"/>
      <c r="P2825" s="39"/>
      <c r="Q2825" s="36"/>
    </row>
    <row r="2826" spans="1:17" x14ac:dyDescent="0.2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K2826" s="39"/>
      <c r="L2826" s="39"/>
      <c r="M2826" s="39"/>
      <c r="N2826" s="39"/>
      <c r="O2826" s="39"/>
      <c r="P2826" s="39"/>
      <c r="Q2826" s="36"/>
    </row>
    <row r="2827" spans="1:17" x14ac:dyDescent="0.2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K2827" s="39"/>
      <c r="L2827" s="39"/>
      <c r="M2827" s="39"/>
      <c r="N2827" s="39"/>
      <c r="O2827" s="39"/>
      <c r="P2827" s="39"/>
      <c r="Q2827" s="36"/>
    </row>
    <row r="2828" spans="1:17" x14ac:dyDescent="0.2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K2828" s="39"/>
      <c r="L2828" s="39"/>
      <c r="M2828" s="39"/>
      <c r="N2828" s="39"/>
      <c r="O2828" s="39"/>
      <c r="P2828" s="39"/>
      <c r="Q2828" s="36"/>
    </row>
    <row r="2829" spans="1:17" x14ac:dyDescent="0.2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K2829" s="39"/>
      <c r="L2829" s="39"/>
      <c r="M2829" s="39"/>
      <c r="N2829" s="39"/>
      <c r="O2829" s="39"/>
      <c r="P2829" s="39"/>
      <c r="Q2829" s="36"/>
    </row>
    <row r="2830" spans="1:17" x14ac:dyDescent="0.2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K2830" s="39"/>
      <c r="L2830" s="39"/>
      <c r="M2830" s="39"/>
      <c r="N2830" s="39"/>
      <c r="O2830" s="39"/>
      <c r="P2830" s="39"/>
      <c r="Q2830" s="36"/>
    </row>
    <row r="2831" spans="1:17" x14ac:dyDescent="0.2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K2831" s="39"/>
      <c r="L2831" s="39"/>
      <c r="M2831" s="39"/>
      <c r="N2831" s="39"/>
      <c r="O2831" s="39"/>
      <c r="P2831" s="39"/>
      <c r="Q2831" s="36"/>
    </row>
    <row r="2832" spans="1:17" x14ac:dyDescent="0.2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K2832" s="39"/>
      <c r="L2832" s="39"/>
      <c r="M2832" s="39"/>
      <c r="N2832" s="39"/>
      <c r="O2832" s="39"/>
      <c r="P2832" s="39"/>
      <c r="Q2832" s="36"/>
    </row>
    <row r="2833" spans="1:17" x14ac:dyDescent="0.2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K2833" s="39"/>
      <c r="L2833" s="39"/>
      <c r="M2833" s="39"/>
      <c r="N2833" s="39"/>
      <c r="O2833" s="39"/>
      <c r="P2833" s="39"/>
      <c r="Q2833" s="36"/>
    </row>
    <row r="2834" spans="1:17" x14ac:dyDescent="0.2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K2834" s="39"/>
      <c r="L2834" s="39"/>
      <c r="M2834" s="39"/>
      <c r="N2834" s="39"/>
      <c r="O2834" s="39"/>
      <c r="P2834" s="39"/>
      <c r="Q2834" s="36"/>
    </row>
    <row r="2835" spans="1:17" x14ac:dyDescent="0.2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K2835" s="39"/>
      <c r="L2835" s="39"/>
      <c r="M2835" s="39"/>
      <c r="N2835" s="39"/>
      <c r="O2835" s="39"/>
      <c r="P2835" s="39"/>
      <c r="Q2835" s="36"/>
    </row>
    <row r="2836" spans="1:17" x14ac:dyDescent="0.2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K2836" s="39"/>
      <c r="L2836" s="39"/>
      <c r="M2836" s="39"/>
      <c r="N2836" s="39"/>
      <c r="O2836" s="39"/>
      <c r="P2836" s="39"/>
      <c r="Q2836" s="36"/>
    </row>
    <row r="2837" spans="1:17" x14ac:dyDescent="0.2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K2837" s="39"/>
      <c r="L2837" s="39"/>
      <c r="M2837" s="39"/>
      <c r="N2837" s="39"/>
      <c r="O2837" s="39"/>
      <c r="P2837" s="39"/>
      <c r="Q2837" s="36"/>
    </row>
    <row r="2838" spans="1:17" x14ac:dyDescent="0.2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K2838" s="39"/>
      <c r="L2838" s="39"/>
      <c r="M2838" s="39"/>
      <c r="N2838" s="39"/>
      <c r="O2838" s="39"/>
      <c r="P2838" s="39"/>
      <c r="Q2838" s="36"/>
    </row>
    <row r="2839" spans="1:17" x14ac:dyDescent="0.2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K2839" s="39"/>
      <c r="L2839" s="39"/>
      <c r="M2839" s="39"/>
      <c r="N2839" s="39"/>
      <c r="O2839" s="39"/>
      <c r="P2839" s="39"/>
      <c r="Q2839" s="36"/>
    </row>
    <row r="2840" spans="1:17" x14ac:dyDescent="0.2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K2840" s="39"/>
      <c r="L2840" s="39"/>
      <c r="M2840" s="39"/>
      <c r="N2840" s="39"/>
      <c r="O2840" s="39"/>
      <c r="P2840" s="39"/>
      <c r="Q2840" s="36"/>
    </row>
    <row r="2841" spans="1:17" x14ac:dyDescent="0.2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K2841" s="39"/>
      <c r="L2841" s="39"/>
      <c r="M2841" s="39"/>
      <c r="N2841" s="39"/>
      <c r="O2841" s="39"/>
      <c r="P2841" s="39"/>
      <c r="Q2841" s="36"/>
    </row>
    <row r="2842" spans="1:17" x14ac:dyDescent="0.2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K2842" s="39"/>
      <c r="L2842" s="39"/>
      <c r="M2842" s="39"/>
      <c r="N2842" s="39"/>
      <c r="O2842" s="39"/>
      <c r="P2842" s="39"/>
      <c r="Q2842" s="36"/>
    </row>
    <row r="2843" spans="1:17" x14ac:dyDescent="0.2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K2843" s="39"/>
      <c r="L2843" s="39"/>
      <c r="M2843" s="39"/>
      <c r="N2843" s="39"/>
      <c r="O2843" s="39"/>
      <c r="P2843" s="39"/>
      <c r="Q2843" s="36"/>
    </row>
    <row r="2844" spans="1:17" x14ac:dyDescent="0.2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K2844" s="39"/>
      <c r="L2844" s="39"/>
      <c r="M2844" s="39"/>
      <c r="N2844" s="39"/>
      <c r="O2844" s="39"/>
      <c r="P2844" s="39"/>
      <c r="Q2844" s="36"/>
    </row>
    <row r="2845" spans="1:17" x14ac:dyDescent="0.2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K2845" s="39"/>
      <c r="L2845" s="39"/>
      <c r="M2845" s="39"/>
      <c r="N2845" s="39"/>
      <c r="O2845" s="39"/>
      <c r="P2845" s="39"/>
      <c r="Q2845" s="36"/>
    </row>
    <row r="2846" spans="1:17" x14ac:dyDescent="0.2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K2846" s="39"/>
      <c r="L2846" s="39"/>
      <c r="M2846" s="39"/>
      <c r="N2846" s="39"/>
      <c r="O2846" s="39"/>
      <c r="P2846" s="39"/>
      <c r="Q2846" s="36"/>
    </row>
    <row r="2847" spans="1:17" x14ac:dyDescent="0.2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K2847" s="39"/>
      <c r="L2847" s="39"/>
      <c r="M2847" s="39"/>
      <c r="N2847" s="39"/>
      <c r="O2847" s="39"/>
      <c r="P2847" s="39"/>
      <c r="Q2847" s="36"/>
    </row>
    <row r="2848" spans="1:17" x14ac:dyDescent="0.2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K2848" s="39"/>
      <c r="L2848" s="39"/>
      <c r="M2848" s="39"/>
      <c r="N2848" s="39"/>
      <c r="O2848" s="39"/>
      <c r="P2848" s="39"/>
      <c r="Q2848" s="36"/>
    </row>
    <row r="2849" spans="1:17" x14ac:dyDescent="0.2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K2849" s="39"/>
      <c r="L2849" s="39"/>
      <c r="M2849" s="39"/>
      <c r="N2849" s="39"/>
      <c r="O2849" s="39"/>
      <c r="P2849" s="39"/>
      <c r="Q2849" s="36"/>
    </row>
    <row r="2850" spans="1:17" x14ac:dyDescent="0.2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K2850" s="39"/>
      <c r="L2850" s="39"/>
      <c r="M2850" s="39"/>
      <c r="N2850" s="39"/>
      <c r="O2850" s="39"/>
      <c r="P2850" s="39"/>
      <c r="Q2850" s="36"/>
    </row>
    <row r="2851" spans="1:17" x14ac:dyDescent="0.2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K2851" s="39"/>
      <c r="L2851" s="39"/>
      <c r="M2851" s="39"/>
      <c r="N2851" s="39"/>
      <c r="O2851" s="39"/>
      <c r="P2851" s="39"/>
      <c r="Q2851" s="36"/>
    </row>
    <row r="2852" spans="1:17" x14ac:dyDescent="0.2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K2852" s="39"/>
      <c r="L2852" s="39"/>
      <c r="M2852" s="39"/>
      <c r="N2852" s="39"/>
      <c r="O2852" s="39"/>
      <c r="P2852" s="39"/>
      <c r="Q2852" s="36"/>
    </row>
    <row r="2853" spans="1:17" x14ac:dyDescent="0.2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K2853" s="39"/>
      <c r="L2853" s="39"/>
      <c r="M2853" s="39"/>
      <c r="N2853" s="39"/>
      <c r="O2853" s="39"/>
      <c r="P2853" s="39"/>
      <c r="Q2853" s="36"/>
    </row>
    <row r="2854" spans="1:17" x14ac:dyDescent="0.2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K2854" s="39"/>
      <c r="L2854" s="39"/>
      <c r="M2854" s="39"/>
      <c r="N2854" s="39"/>
      <c r="O2854" s="39"/>
      <c r="P2854" s="39"/>
      <c r="Q2854" s="36"/>
    </row>
    <row r="2855" spans="1:17" x14ac:dyDescent="0.2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K2855" s="39"/>
      <c r="L2855" s="39"/>
      <c r="M2855" s="39"/>
      <c r="N2855" s="39"/>
      <c r="O2855" s="39"/>
      <c r="P2855" s="39"/>
      <c r="Q2855" s="36"/>
    </row>
    <row r="2856" spans="1:17" x14ac:dyDescent="0.2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K2856" s="39"/>
      <c r="L2856" s="39"/>
      <c r="M2856" s="39"/>
      <c r="N2856" s="39"/>
      <c r="O2856" s="39"/>
      <c r="P2856" s="39"/>
      <c r="Q2856" s="36"/>
    </row>
    <row r="2857" spans="1:17" x14ac:dyDescent="0.2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K2857" s="39"/>
      <c r="L2857" s="39"/>
      <c r="M2857" s="39"/>
      <c r="N2857" s="39"/>
      <c r="O2857" s="39"/>
      <c r="P2857" s="39"/>
      <c r="Q2857" s="36"/>
    </row>
    <row r="2858" spans="1:17" x14ac:dyDescent="0.2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K2858" s="39"/>
      <c r="L2858" s="39"/>
      <c r="M2858" s="39"/>
      <c r="N2858" s="39"/>
      <c r="O2858" s="39"/>
      <c r="P2858" s="39"/>
      <c r="Q2858" s="36"/>
    </row>
    <row r="2859" spans="1:17" x14ac:dyDescent="0.2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K2859" s="39"/>
      <c r="L2859" s="39"/>
      <c r="M2859" s="39"/>
      <c r="N2859" s="39"/>
      <c r="O2859" s="39"/>
      <c r="P2859" s="39"/>
      <c r="Q2859" s="36"/>
    </row>
    <row r="2860" spans="1:17" x14ac:dyDescent="0.2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K2860" s="39"/>
      <c r="L2860" s="39"/>
      <c r="M2860" s="39"/>
      <c r="N2860" s="39"/>
      <c r="O2860" s="39"/>
      <c r="P2860" s="39"/>
      <c r="Q2860" s="36"/>
    </row>
    <row r="2861" spans="1:17" x14ac:dyDescent="0.2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K2861" s="39"/>
      <c r="L2861" s="39"/>
      <c r="M2861" s="39"/>
      <c r="N2861" s="39"/>
      <c r="O2861" s="39"/>
      <c r="P2861" s="39"/>
      <c r="Q2861" s="36"/>
    </row>
    <row r="2862" spans="1:17" x14ac:dyDescent="0.2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K2862" s="39"/>
      <c r="L2862" s="39"/>
      <c r="M2862" s="39"/>
      <c r="N2862" s="39"/>
      <c r="O2862" s="39"/>
      <c r="P2862" s="39"/>
      <c r="Q2862" s="36"/>
    </row>
    <row r="2863" spans="1:17" x14ac:dyDescent="0.2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K2863" s="39"/>
      <c r="L2863" s="39"/>
      <c r="M2863" s="39"/>
      <c r="N2863" s="39"/>
      <c r="O2863" s="39"/>
      <c r="P2863" s="39"/>
      <c r="Q2863" s="36"/>
    </row>
    <row r="2864" spans="1:17" x14ac:dyDescent="0.2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K2864" s="39"/>
      <c r="L2864" s="39"/>
      <c r="M2864" s="39"/>
      <c r="N2864" s="39"/>
      <c r="O2864" s="39"/>
      <c r="P2864" s="39"/>
      <c r="Q2864" s="36"/>
    </row>
    <row r="2865" spans="1:17" x14ac:dyDescent="0.2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K2865" s="39"/>
      <c r="L2865" s="39"/>
      <c r="M2865" s="39"/>
      <c r="N2865" s="39"/>
      <c r="O2865" s="39"/>
      <c r="P2865" s="39"/>
      <c r="Q2865" s="36"/>
    </row>
    <row r="2866" spans="1:17" x14ac:dyDescent="0.2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K2866" s="39"/>
      <c r="L2866" s="39"/>
      <c r="M2866" s="39"/>
      <c r="N2866" s="39"/>
      <c r="O2866" s="39"/>
      <c r="P2866" s="39"/>
      <c r="Q2866" s="36"/>
    </row>
    <row r="2867" spans="1:17" x14ac:dyDescent="0.2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K2867" s="39"/>
      <c r="L2867" s="39"/>
      <c r="M2867" s="39"/>
      <c r="N2867" s="39"/>
      <c r="O2867" s="39"/>
      <c r="P2867" s="39"/>
      <c r="Q2867" s="36"/>
    </row>
    <row r="2868" spans="1:17" x14ac:dyDescent="0.2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K2868" s="39"/>
      <c r="L2868" s="39"/>
      <c r="M2868" s="39"/>
      <c r="N2868" s="39"/>
      <c r="O2868" s="39"/>
      <c r="P2868" s="39"/>
      <c r="Q2868" s="36"/>
    </row>
    <row r="2869" spans="1:17" x14ac:dyDescent="0.2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K2869" s="39"/>
      <c r="L2869" s="39"/>
      <c r="M2869" s="39"/>
      <c r="N2869" s="39"/>
      <c r="O2869" s="39"/>
      <c r="P2869" s="39"/>
      <c r="Q2869" s="36"/>
    </row>
    <row r="2870" spans="1:17" x14ac:dyDescent="0.2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K2870" s="39"/>
      <c r="L2870" s="39"/>
      <c r="M2870" s="39"/>
      <c r="N2870" s="39"/>
      <c r="O2870" s="39"/>
      <c r="P2870" s="39"/>
      <c r="Q2870" s="36"/>
    </row>
    <row r="2871" spans="1:17" x14ac:dyDescent="0.2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K2871" s="39"/>
      <c r="L2871" s="39"/>
      <c r="M2871" s="39"/>
      <c r="N2871" s="39"/>
      <c r="O2871" s="39"/>
      <c r="P2871" s="39"/>
      <c r="Q2871" s="36"/>
    </row>
    <row r="2872" spans="1:17" x14ac:dyDescent="0.2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K2872" s="39"/>
      <c r="L2872" s="39"/>
      <c r="M2872" s="39"/>
      <c r="N2872" s="39"/>
      <c r="O2872" s="39"/>
      <c r="P2872" s="39"/>
      <c r="Q2872" s="36"/>
    </row>
    <row r="2873" spans="1:17" x14ac:dyDescent="0.2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K2873" s="39"/>
      <c r="L2873" s="39"/>
      <c r="M2873" s="39"/>
      <c r="N2873" s="39"/>
      <c r="O2873" s="39"/>
      <c r="P2873" s="39"/>
      <c r="Q2873" s="36"/>
    </row>
    <row r="2874" spans="1:17" x14ac:dyDescent="0.2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K2874" s="39"/>
      <c r="L2874" s="39"/>
      <c r="M2874" s="39"/>
      <c r="N2874" s="39"/>
      <c r="O2874" s="39"/>
      <c r="P2874" s="39"/>
      <c r="Q2874" s="36"/>
    </row>
    <row r="2875" spans="1:17" x14ac:dyDescent="0.2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K2875" s="39"/>
      <c r="L2875" s="39"/>
      <c r="M2875" s="39"/>
      <c r="N2875" s="39"/>
      <c r="O2875" s="39"/>
      <c r="P2875" s="39"/>
      <c r="Q2875" s="36"/>
    </row>
    <row r="2876" spans="1:17" x14ac:dyDescent="0.2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K2876" s="39"/>
      <c r="L2876" s="39"/>
      <c r="M2876" s="39"/>
      <c r="N2876" s="39"/>
      <c r="O2876" s="39"/>
      <c r="P2876" s="39"/>
      <c r="Q2876" s="36"/>
    </row>
    <row r="2877" spans="1:17" x14ac:dyDescent="0.2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K2877" s="39"/>
      <c r="L2877" s="39"/>
      <c r="M2877" s="39"/>
      <c r="N2877" s="39"/>
      <c r="O2877" s="39"/>
      <c r="P2877" s="39"/>
      <c r="Q2877" s="36"/>
    </row>
    <row r="2878" spans="1:17" x14ac:dyDescent="0.2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K2878" s="39"/>
      <c r="L2878" s="39"/>
      <c r="M2878" s="39"/>
      <c r="N2878" s="39"/>
      <c r="O2878" s="39"/>
      <c r="P2878" s="39"/>
      <c r="Q2878" s="36"/>
    </row>
    <row r="2879" spans="1:17" x14ac:dyDescent="0.2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K2879" s="39"/>
      <c r="L2879" s="39"/>
      <c r="M2879" s="39"/>
      <c r="N2879" s="39"/>
      <c r="O2879" s="39"/>
      <c r="P2879" s="39"/>
      <c r="Q2879" s="36"/>
    </row>
    <row r="2880" spans="1:17" x14ac:dyDescent="0.2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K2880" s="39"/>
      <c r="L2880" s="39"/>
      <c r="M2880" s="39"/>
      <c r="N2880" s="39"/>
      <c r="O2880" s="39"/>
      <c r="P2880" s="39"/>
      <c r="Q2880" s="36"/>
    </row>
    <row r="2881" spans="1:17" x14ac:dyDescent="0.2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K2881" s="39"/>
      <c r="L2881" s="39"/>
      <c r="M2881" s="39"/>
      <c r="N2881" s="39"/>
      <c r="O2881" s="39"/>
      <c r="P2881" s="39"/>
      <c r="Q2881" s="36"/>
    </row>
    <row r="2882" spans="1:17" x14ac:dyDescent="0.2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K2882" s="39"/>
      <c r="L2882" s="39"/>
      <c r="M2882" s="39"/>
      <c r="N2882" s="39"/>
      <c r="O2882" s="39"/>
      <c r="P2882" s="39"/>
      <c r="Q2882" s="36"/>
    </row>
    <row r="2883" spans="1:17" x14ac:dyDescent="0.2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K2883" s="39"/>
      <c r="L2883" s="39"/>
      <c r="M2883" s="39"/>
      <c r="N2883" s="39"/>
      <c r="O2883" s="39"/>
      <c r="P2883" s="39"/>
      <c r="Q2883" s="36"/>
    </row>
    <row r="2884" spans="1:17" x14ac:dyDescent="0.2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K2884" s="39"/>
      <c r="L2884" s="39"/>
      <c r="M2884" s="39"/>
      <c r="N2884" s="39"/>
      <c r="O2884" s="39"/>
      <c r="P2884" s="39"/>
      <c r="Q2884" s="36"/>
    </row>
    <row r="2885" spans="1:17" x14ac:dyDescent="0.2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K2885" s="39"/>
      <c r="L2885" s="39"/>
      <c r="M2885" s="39"/>
      <c r="N2885" s="39"/>
      <c r="O2885" s="39"/>
      <c r="P2885" s="39"/>
      <c r="Q2885" s="36"/>
    </row>
    <row r="2886" spans="1:17" x14ac:dyDescent="0.2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K2886" s="39"/>
      <c r="L2886" s="39"/>
      <c r="M2886" s="39"/>
      <c r="N2886" s="39"/>
      <c r="O2886" s="39"/>
      <c r="P2886" s="39"/>
      <c r="Q2886" s="36"/>
    </row>
    <row r="2887" spans="1:17" x14ac:dyDescent="0.2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K2887" s="39"/>
      <c r="L2887" s="39"/>
      <c r="M2887" s="39"/>
      <c r="N2887" s="39"/>
      <c r="O2887" s="39"/>
      <c r="P2887" s="39"/>
      <c r="Q2887" s="36"/>
    </row>
    <row r="2888" spans="1:17" x14ac:dyDescent="0.2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K2888" s="39"/>
      <c r="L2888" s="39"/>
      <c r="M2888" s="39"/>
      <c r="N2888" s="39"/>
      <c r="O2888" s="39"/>
      <c r="P2888" s="39"/>
      <c r="Q2888" s="36"/>
    </row>
    <row r="2889" spans="1:17" x14ac:dyDescent="0.2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K2889" s="39"/>
      <c r="L2889" s="39"/>
      <c r="M2889" s="39"/>
      <c r="N2889" s="39"/>
      <c r="O2889" s="39"/>
      <c r="P2889" s="39"/>
      <c r="Q2889" s="36"/>
    </row>
    <row r="2890" spans="1:17" x14ac:dyDescent="0.2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K2890" s="39"/>
      <c r="L2890" s="39"/>
      <c r="M2890" s="39"/>
      <c r="N2890" s="39"/>
      <c r="O2890" s="39"/>
      <c r="P2890" s="39"/>
      <c r="Q2890" s="36"/>
    </row>
    <row r="2891" spans="1:17" x14ac:dyDescent="0.2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K2891" s="39"/>
      <c r="L2891" s="39"/>
      <c r="M2891" s="39"/>
      <c r="N2891" s="39"/>
      <c r="O2891" s="39"/>
      <c r="P2891" s="39"/>
      <c r="Q2891" s="36"/>
    </row>
    <row r="2892" spans="1:17" x14ac:dyDescent="0.2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K2892" s="39"/>
      <c r="L2892" s="39"/>
      <c r="M2892" s="39"/>
      <c r="N2892" s="39"/>
      <c r="O2892" s="39"/>
      <c r="P2892" s="39"/>
      <c r="Q2892" s="36"/>
    </row>
    <row r="2893" spans="1:17" x14ac:dyDescent="0.2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K2893" s="39"/>
      <c r="L2893" s="39"/>
      <c r="M2893" s="39"/>
      <c r="N2893" s="39"/>
      <c r="O2893" s="39"/>
      <c r="P2893" s="39"/>
      <c r="Q2893" s="36"/>
    </row>
    <row r="2894" spans="1:17" x14ac:dyDescent="0.2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K2894" s="39"/>
      <c r="L2894" s="39"/>
      <c r="M2894" s="39"/>
      <c r="N2894" s="39"/>
      <c r="O2894" s="39"/>
      <c r="P2894" s="39"/>
      <c r="Q2894" s="36"/>
    </row>
    <row r="2895" spans="1:17" x14ac:dyDescent="0.2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K2895" s="39"/>
      <c r="L2895" s="39"/>
      <c r="M2895" s="39"/>
      <c r="N2895" s="39"/>
      <c r="O2895" s="39"/>
      <c r="P2895" s="39"/>
      <c r="Q2895" s="36"/>
    </row>
    <row r="2896" spans="1:17" x14ac:dyDescent="0.2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K2896" s="39"/>
      <c r="L2896" s="39"/>
      <c r="M2896" s="39"/>
      <c r="N2896" s="39"/>
      <c r="O2896" s="39"/>
      <c r="P2896" s="39"/>
      <c r="Q2896" s="36"/>
    </row>
    <row r="2897" spans="1:17" x14ac:dyDescent="0.2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K2897" s="39"/>
      <c r="L2897" s="39"/>
      <c r="M2897" s="39"/>
      <c r="N2897" s="39"/>
      <c r="O2897" s="39"/>
      <c r="P2897" s="39"/>
      <c r="Q2897" s="36"/>
    </row>
    <row r="2898" spans="1:17" x14ac:dyDescent="0.2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K2898" s="39"/>
      <c r="L2898" s="39"/>
      <c r="M2898" s="39"/>
      <c r="N2898" s="39"/>
      <c r="O2898" s="39"/>
      <c r="P2898" s="39"/>
      <c r="Q2898" s="36"/>
    </row>
    <row r="2899" spans="1:17" x14ac:dyDescent="0.2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K2899" s="39"/>
      <c r="L2899" s="39"/>
      <c r="M2899" s="39"/>
      <c r="N2899" s="39"/>
      <c r="O2899" s="39"/>
      <c r="P2899" s="39"/>
      <c r="Q2899" s="36"/>
    </row>
    <row r="2900" spans="1:17" x14ac:dyDescent="0.2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K2900" s="39"/>
      <c r="L2900" s="39"/>
      <c r="M2900" s="39"/>
      <c r="N2900" s="39"/>
      <c r="O2900" s="39"/>
      <c r="P2900" s="39"/>
      <c r="Q2900" s="36"/>
    </row>
    <row r="2901" spans="1:17" x14ac:dyDescent="0.2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K2901" s="39"/>
      <c r="L2901" s="39"/>
      <c r="M2901" s="39"/>
      <c r="N2901" s="39"/>
      <c r="O2901" s="39"/>
      <c r="P2901" s="39"/>
      <c r="Q2901" s="36"/>
    </row>
    <row r="2902" spans="1:17" x14ac:dyDescent="0.2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K2902" s="39"/>
      <c r="L2902" s="39"/>
      <c r="M2902" s="39"/>
      <c r="N2902" s="39"/>
      <c r="O2902" s="39"/>
      <c r="P2902" s="39"/>
      <c r="Q2902" s="36"/>
    </row>
    <row r="2903" spans="1:17" x14ac:dyDescent="0.2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K2903" s="39"/>
      <c r="L2903" s="39"/>
      <c r="M2903" s="39"/>
      <c r="N2903" s="39"/>
      <c r="O2903" s="39"/>
      <c r="P2903" s="39"/>
      <c r="Q2903" s="36"/>
    </row>
    <row r="2904" spans="1:17" x14ac:dyDescent="0.2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K2904" s="39"/>
      <c r="L2904" s="39"/>
      <c r="M2904" s="39"/>
      <c r="N2904" s="39"/>
      <c r="O2904" s="39"/>
      <c r="P2904" s="39"/>
      <c r="Q2904" s="36"/>
    </row>
    <row r="2905" spans="1:17" x14ac:dyDescent="0.2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K2905" s="39"/>
      <c r="L2905" s="39"/>
      <c r="M2905" s="39"/>
      <c r="N2905" s="39"/>
      <c r="O2905" s="39"/>
      <c r="P2905" s="39"/>
      <c r="Q2905" s="36"/>
    </row>
    <row r="2906" spans="1:17" x14ac:dyDescent="0.2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K2906" s="39"/>
      <c r="L2906" s="39"/>
      <c r="M2906" s="39"/>
      <c r="N2906" s="39"/>
      <c r="O2906" s="39"/>
      <c r="P2906" s="39"/>
      <c r="Q2906" s="36"/>
    </row>
    <row r="2907" spans="1:17" x14ac:dyDescent="0.2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K2907" s="39"/>
      <c r="L2907" s="39"/>
      <c r="M2907" s="39"/>
      <c r="N2907" s="39"/>
      <c r="O2907" s="39"/>
      <c r="P2907" s="39"/>
      <c r="Q2907" s="36"/>
    </row>
    <row r="2908" spans="1:17" x14ac:dyDescent="0.2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K2908" s="39"/>
      <c r="L2908" s="39"/>
      <c r="M2908" s="39"/>
      <c r="N2908" s="39"/>
      <c r="O2908" s="39"/>
      <c r="P2908" s="39"/>
      <c r="Q2908" s="36"/>
    </row>
    <row r="2909" spans="1:17" x14ac:dyDescent="0.2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K2909" s="39"/>
      <c r="L2909" s="39"/>
      <c r="M2909" s="39"/>
      <c r="N2909" s="39"/>
      <c r="O2909" s="39"/>
      <c r="P2909" s="39"/>
      <c r="Q2909" s="36"/>
    </row>
    <row r="2910" spans="1:17" x14ac:dyDescent="0.2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K2910" s="39"/>
      <c r="L2910" s="39"/>
      <c r="M2910" s="39"/>
      <c r="N2910" s="39"/>
      <c r="O2910" s="39"/>
      <c r="P2910" s="39"/>
      <c r="Q2910" s="36"/>
    </row>
    <row r="2911" spans="1:17" x14ac:dyDescent="0.2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K2911" s="39"/>
      <c r="L2911" s="39"/>
      <c r="M2911" s="39"/>
      <c r="N2911" s="39"/>
      <c r="O2911" s="39"/>
      <c r="P2911" s="39"/>
      <c r="Q2911" s="36"/>
    </row>
    <row r="2912" spans="1:17" x14ac:dyDescent="0.2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K2912" s="39"/>
      <c r="L2912" s="39"/>
      <c r="M2912" s="39"/>
      <c r="N2912" s="39"/>
      <c r="O2912" s="39"/>
      <c r="P2912" s="39"/>
      <c r="Q2912" s="36"/>
    </row>
    <row r="2913" spans="1:17" x14ac:dyDescent="0.2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K2913" s="39"/>
      <c r="L2913" s="39"/>
      <c r="M2913" s="39"/>
      <c r="N2913" s="39"/>
      <c r="O2913" s="39"/>
      <c r="P2913" s="39"/>
      <c r="Q2913" s="36"/>
    </row>
    <row r="2914" spans="1:17" x14ac:dyDescent="0.2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K2914" s="39"/>
      <c r="L2914" s="39"/>
      <c r="M2914" s="39"/>
      <c r="N2914" s="39"/>
      <c r="O2914" s="39"/>
      <c r="P2914" s="39"/>
      <c r="Q2914" s="36"/>
    </row>
    <row r="2915" spans="1:17" x14ac:dyDescent="0.2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K2915" s="39"/>
      <c r="L2915" s="39"/>
      <c r="M2915" s="39"/>
      <c r="N2915" s="39"/>
      <c r="O2915" s="39"/>
      <c r="P2915" s="39"/>
      <c r="Q2915" s="36"/>
    </row>
    <row r="2916" spans="1:17" x14ac:dyDescent="0.2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K2916" s="39"/>
      <c r="L2916" s="39"/>
      <c r="M2916" s="39"/>
      <c r="N2916" s="39"/>
      <c r="O2916" s="39"/>
      <c r="P2916" s="39"/>
      <c r="Q2916" s="36"/>
    </row>
    <row r="2917" spans="1:17" x14ac:dyDescent="0.2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K2917" s="39"/>
      <c r="L2917" s="39"/>
      <c r="M2917" s="39"/>
      <c r="N2917" s="39"/>
      <c r="O2917" s="39"/>
      <c r="P2917" s="39"/>
      <c r="Q2917" s="36"/>
    </row>
    <row r="2918" spans="1:17" x14ac:dyDescent="0.2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K2918" s="39"/>
      <c r="L2918" s="39"/>
      <c r="M2918" s="39"/>
      <c r="N2918" s="39"/>
      <c r="O2918" s="39"/>
      <c r="P2918" s="39"/>
      <c r="Q2918" s="36"/>
    </row>
    <row r="2919" spans="1:17" x14ac:dyDescent="0.2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K2919" s="39"/>
      <c r="L2919" s="39"/>
      <c r="M2919" s="39"/>
      <c r="N2919" s="39"/>
      <c r="O2919" s="39"/>
      <c r="P2919" s="39"/>
      <c r="Q2919" s="36"/>
    </row>
    <row r="2920" spans="1:17" x14ac:dyDescent="0.2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K2920" s="39"/>
      <c r="L2920" s="39"/>
      <c r="M2920" s="39"/>
      <c r="N2920" s="39"/>
      <c r="O2920" s="39"/>
      <c r="P2920" s="39"/>
      <c r="Q2920" s="36"/>
    </row>
    <row r="2921" spans="1:17" x14ac:dyDescent="0.2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K2921" s="39"/>
      <c r="L2921" s="39"/>
      <c r="M2921" s="39"/>
      <c r="N2921" s="39"/>
      <c r="O2921" s="39"/>
      <c r="P2921" s="39"/>
      <c r="Q2921" s="36"/>
    </row>
    <row r="2922" spans="1:17" x14ac:dyDescent="0.2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K2922" s="39"/>
      <c r="L2922" s="39"/>
      <c r="M2922" s="39"/>
      <c r="N2922" s="39"/>
      <c r="O2922" s="39"/>
      <c r="P2922" s="39"/>
      <c r="Q2922" s="36"/>
    </row>
    <row r="2923" spans="1:17" x14ac:dyDescent="0.2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K2923" s="39"/>
      <c r="L2923" s="39"/>
      <c r="M2923" s="39"/>
      <c r="N2923" s="39"/>
      <c r="O2923" s="39"/>
      <c r="P2923" s="39"/>
      <c r="Q2923" s="36"/>
    </row>
    <row r="2924" spans="1:17" x14ac:dyDescent="0.2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K2924" s="39"/>
      <c r="L2924" s="39"/>
      <c r="M2924" s="39"/>
      <c r="N2924" s="39"/>
      <c r="O2924" s="39"/>
      <c r="P2924" s="39"/>
      <c r="Q2924" s="36"/>
    </row>
    <row r="2925" spans="1:17" x14ac:dyDescent="0.2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K2925" s="39"/>
      <c r="L2925" s="39"/>
      <c r="M2925" s="39"/>
      <c r="N2925" s="39"/>
      <c r="O2925" s="39"/>
      <c r="P2925" s="39"/>
      <c r="Q2925" s="36"/>
    </row>
    <row r="2926" spans="1:17" x14ac:dyDescent="0.2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K2926" s="39"/>
      <c r="L2926" s="39"/>
      <c r="M2926" s="39"/>
      <c r="N2926" s="39"/>
      <c r="O2926" s="39"/>
      <c r="P2926" s="39"/>
      <c r="Q2926" s="36"/>
    </row>
    <row r="2927" spans="1:17" x14ac:dyDescent="0.2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K2927" s="39"/>
      <c r="L2927" s="39"/>
      <c r="M2927" s="39"/>
      <c r="N2927" s="39"/>
      <c r="O2927" s="39"/>
      <c r="P2927" s="39"/>
      <c r="Q2927" s="36"/>
    </row>
    <row r="2928" spans="1:17" x14ac:dyDescent="0.2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K2928" s="39"/>
      <c r="L2928" s="39"/>
      <c r="M2928" s="39"/>
      <c r="N2928" s="39"/>
      <c r="O2928" s="39"/>
      <c r="P2928" s="39"/>
      <c r="Q2928" s="36"/>
    </row>
    <row r="2929" spans="1:17" x14ac:dyDescent="0.2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K2929" s="39"/>
      <c r="L2929" s="39"/>
      <c r="M2929" s="39"/>
      <c r="N2929" s="39"/>
      <c r="O2929" s="39"/>
      <c r="P2929" s="39"/>
      <c r="Q2929" s="36"/>
    </row>
    <row r="2930" spans="1:17" x14ac:dyDescent="0.2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K2930" s="39"/>
      <c r="L2930" s="39"/>
      <c r="M2930" s="39"/>
      <c r="N2930" s="39"/>
      <c r="O2930" s="39"/>
      <c r="P2930" s="39"/>
      <c r="Q2930" s="36"/>
    </row>
    <row r="2931" spans="1:17" x14ac:dyDescent="0.2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K2931" s="39"/>
      <c r="L2931" s="39"/>
      <c r="M2931" s="39"/>
      <c r="N2931" s="39"/>
      <c r="O2931" s="39"/>
      <c r="P2931" s="39"/>
      <c r="Q2931" s="36"/>
    </row>
    <row r="2932" spans="1:17" x14ac:dyDescent="0.2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K2932" s="39"/>
      <c r="L2932" s="39"/>
      <c r="M2932" s="39"/>
      <c r="N2932" s="39"/>
      <c r="O2932" s="39"/>
      <c r="P2932" s="39"/>
      <c r="Q2932" s="36"/>
    </row>
    <row r="2933" spans="1:17" x14ac:dyDescent="0.2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K2933" s="39"/>
      <c r="L2933" s="39"/>
      <c r="M2933" s="39"/>
      <c r="N2933" s="39"/>
      <c r="O2933" s="39"/>
      <c r="P2933" s="39"/>
      <c r="Q2933" s="36"/>
    </row>
    <row r="2934" spans="1:17" x14ac:dyDescent="0.2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K2934" s="39"/>
      <c r="L2934" s="39"/>
      <c r="M2934" s="39"/>
      <c r="N2934" s="39"/>
      <c r="O2934" s="39"/>
      <c r="P2934" s="39"/>
      <c r="Q2934" s="36"/>
    </row>
    <row r="2935" spans="1:17" x14ac:dyDescent="0.2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K2935" s="39"/>
      <c r="L2935" s="39"/>
      <c r="M2935" s="39"/>
      <c r="N2935" s="39"/>
      <c r="O2935" s="39"/>
      <c r="P2935" s="39"/>
      <c r="Q2935" s="36"/>
    </row>
    <row r="2936" spans="1:17" x14ac:dyDescent="0.2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K2936" s="39"/>
      <c r="L2936" s="39"/>
      <c r="M2936" s="39"/>
      <c r="N2936" s="39"/>
      <c r="O2936" s="39"/>
      <c r="P2936" s="39"/>
      <c r="Q2936" s="36"/>
    </row>
    <row r="2937" spans="1:17" x14ac:dyDescent="0.2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K2937" s="39"/>
      <c r="L2937" s="39"/>
      <c r="M2937" s="39"/>
      <c r="N2937" s="39"/>
      <c r="O2937" s="39"/>
      <c r="P2937" s="39"/>
      <c r="Q2937" s="36"/>
    </row>
    <row r="2938" spans="1:17" x14ac:dyDescent="0.2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K2938" s="39"/>
      <c r="L2938" s="39"/>
      <c r="M2938" s="39"/>
      <c r="N2938" s="39"/>
      <c r="O2938" s="39"/>
      <c r="P2938" s="39"/>
      <c r="Q2938" s="36"/>
    </row>
    <row r="2939" spans="1:17" x14ac:dyDescent="0.2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K2939" s="39"/>
      <c r="L2939" s="39"/>
      <c r="M2939" s="39"/>
      <c r="N2939" s="39"/>
      <c r="O2939" s="39"/>
      <c r="P2939" s="39"/>
      <c r="Q2939" s="36"/>
    </row>
    <row r="2940" spans="1:17" x14ac:dyDescent="0.2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K2940" s="39"/>
      <c r="L2940" s="39"/>
      <c r="M2940" s="39"/>
      <c r="N2940" s="39"/>
      <c r="O2940" s="39"/>
      <c r="P2940" s="39"/>
      <c r="Q2940" s="36"/>
    </row>
    <row r="2941" spans="1:17" x14ac:dyDescent="0.2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K2941" s="39"/>
      <c r="L2941" s="39"/>
      <c r="M2941" s="39"/>
      <c r="N2941" s="39"/>
      <c r="O2941" s="39"/>
      <c r="P2941" s="39"/>
      <c r="Q2941" s="36"/>
    </row>
    <row r="2942" spans="1:17" x14ac:dyDescent="0.2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K2942" s="39"/>
      <c r="L2942" s="39"/>
      <c r="M2942" s="39"/>
      <c r="N2942" s="39"/>
      <c r="O2942" s="39"/>
      <c r="P2942" s="39"/>
      <c r="Q2942" s="36"/>
    </row>
    <row r="2943" spans="1:17" x14ac:dyDescent="0.2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K2943" s="39"/>
      <c r="L2943" s="39"/>
      <c r="M2943" s="39"/>
      <c r="N2943" s="39"/>
      <c r="O2943" s="39"/>
      <c r="P2943" s="39"/>
      <c r="Q2943" s="36"/>
    </row>
    <row r="2944" spans="1:17" x14ac:dyDescent="0.2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K2944" s="39"/>
      <c r="L2944" s="39"/>
      <c r="M2944" s="39"/>
      <c r="N2944" s="39"/>
      <c r="O2944" s="39"/>
      <c r="P2944" s="39"/>
      <c r="Q2944" s="36"/>
    </row>
    <row r="2945" spans="1:17" x14ac:dyDescent="0.2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K2945" s="39"/>
      <c r="L2945" s="39"/>
      <c r="M2945" s="39"/>
      <c r="N2945" s="39"/>
      <c r="O2945" s="39"/>
      <c r="P2945" s="39"/>
      <c r="Q2945" s="36"/>
    </row>
    <row r="2946" spans="1:17" x14ac:dyDescent="0.2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K2946" s="39"/>
      <c r="L2946" s="39"/>
      <c r="M2946" s="39"/>
      <c r="N2946" s="39"/>
      <c r="O2946" s="39"/>
      <c r="P2946" s="39"/>
      <c r="Q2946" s="36"/>
    </row>
    <row r="2947" spans="1:17" x14ac:dyDescent="0.2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K2947" s="39"/>
      <c r="L2947" s="39"/>
      <c r="M2947" s="39"/>
      <c r="N2947" s="39"/>
      <c r="O2947" s="39"/>
      <c r="P2947" s="39"/>
      <c r="Q2947" s="36"/>
    </row>
    <row r="2948" spans="1:17" x14ac:dyDescent="0.2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K2948" s="39"/>
      <c r="L2948" s="39"/>
      <c r="M2948" s="39"/>
      <c r="N2948" s="39"/>
      <c r="O2948" s="39"/>
      <c r="P2948" s="39"/>
      <c r="Q2948" s="36"/>
    </row>
    <row r="2949" spans="1:17" x14ac:dyDescent="0.2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K2949" s="39"/>
      <c r="L2949" s="39"/>
      <c r="M2949" s="39"/>
      <c r="N2949" s="39"/>
      <c r="O2949" s="39"/>
      <c r="P2949" s="39"/>
      <c r="Q2949" s="36"/>
    </row>
    <row r="2950" spans="1:17" x14ac:dyDescent="0.2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K2950" s="39"/>
      <c r="L2950" s="39"/>
      <c r="M2950" s="39"/>
      <c r="N2950" s="39"/>
      <c r="O2950" s="39"/>
      <c r="P2950" s="39"/>
      <c r="Q2950" s="36"/>
    </row>
    <row r="2951" spans="1:17" x14ac:dyDescent="0.2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K2951" s="39"/>
      <c r="L2951" s="39"/>
      <c r="M2951" s="39"/>
      <c r="N2951" s="39"/>
      <c r="O2951" s="39"/>
      <c r="P2951" s="39"/>
      <c r="Q2951" s="36"/>
    </row>
    <row r="2952" spans="1:17" x14ac:dyDescent="0.2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K2952" s="39"/>
      <c r="L2952" s="39"/>
      <c r="M2952" s="39"/>
      <c r="N2952" s="39"/>
      <c r="O2952" s="39"/>
      <c r="P2952" s="39"/>
      <c r="Q2952" s="36"/>
    </row>
    <row r="2953" spans="1:17" x14ac:dyDescent="0.2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K2953" s="39"/>
      <c r="L2953" s="39"/>
      <c r="M2953" s="39"/>
      <c r="N2953" s="39"/>
      <c r="O2953" s="39"/>
      <c r="P2953" s="39"/>
      <c r="Q2953" s="36"/>
    </row>
    <row r="2954" spans="1:17" x14ac:dyDescent="0.2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K2954" s="39"/>
      <c r="L2954" s="39"/>
      <c r="M2954" s="39"/>
      <c r="N2954" s="39"/>
      <c r="O2954" s="39"/>
      <c r="P2954" s="39"/>
      <c r="Q2954" s="36"/>
    </row>
    <row r="2955" spans="1:17" x14ac:dyDescent="0.2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K2955" s="39"/>
      <c r="L2955" s="39"/>
      <c r="M2955" s="39"/>
      <c r="N2955" s="39"/>
      <c r="O2955" s="39"/>
      <c r="P2955" s="39"/>
      <c r="Q2955" s="36"/>
    </row>
    <row r="2956" spans="1:17" x14ac:dyDescent="0.2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K2956" s="39"/>
      <c r="L2956" s="39"/>
      <c r="M2956" s="39"/>
      <c r="N2956" s="39"/>
      <c r="O2956" s="39"/>
      <c r="P2956" s="39"/>
      <c r="Q2956" s="36"/>
    </row>
    <row r="2957" spans="1:17" x14ac:dyDescent="0.2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K2957" s="39"/>
      <c r="L2957" s="39"/>
      <c r="M2957" s="39"/>
      <c r="N2957" s="39"/>
      <c r="O2957" s="39"/>
      <c r="P2957" s="39"/>
      <c r="Q2957" s="36"/>
    </row>
    <row r="2958" spans="1:17" x14ac:dyDescent="0.2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K2958" s="39"/>
      <c r="L2958" s="39"/>
      <c r="M2958" s="39"/>
      <c r="N2958" s="39"/>
      <c r="O2958" s="39"/>
      <c r="P2958" s="39"/>
      <c r="Q2958" s="36"/>
    </row>
    <row r="2959" spans="1:17" x14ac:dyDescent="0.2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K2959" s="39"/>
      <c r="L2959" s="39"/>
      <c r="M2959" s="39"/>
      <c r="N2959" s="39"/>
      <c r="O2959" s="39"/>
      <c r="P2959" s="39"/>
      <c r="Q2959" s="36"/>
    </row>
    <row r="2960" spans="1:17" x14ac:dyDescent="0.2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K2960" s="39"/>
      <c r="L2960" s="39"/>
      <c r="M2960" s="39"/>
      <c r="N2960" s="39"/>
      <c r="O2960" s="39"/>
      <c r="P2960" s="39"/>
      <c r="Q2960" s="36"/>
    </row>
    <row r="2961" spans="1:17" x14ac:dyDescent="0.2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K2961" s="39"/>
      <c r="L2961" s="39"/>
      <c r="M2961" s="39"/>
      <c r="N2961" s="39"/>
      <c r="O2961" s="39"/>
      <c r="P2961" s="39"/>
      <c r="Q2961" s="36"/>
    </row>
    <row r="2962" spans="1:17" x14ac:dyDescent="0.2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K2962" s="39"/>
      <c r="L2962" s="39"/>
      <c r="M2962" s="39"/>
      <c r="N2962" s="39"/>
      <c r="O2962" s="39"/>
      <c r="P2962" s="39"/>
      <c r="Q2962" s="36"/>
    </row>
    <row r="2963" spans="1:17" x14ac:dyDescent="0.2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K2963" s="39"/>
      <c r="L2963" s="39"/>
      <c r="M2963" s="39"/>
      <c r="N2963" s="39"/>
      <c r="O2963" s="39"/>
      <c r="P2963" s="39"/>
      <c r="Q2963" s="36"/>
    </row>
    <row r="2964" spans="1:17" x14ac:dyDescent="0.2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K2964" s="39"/>
      <c r="L2964" s="39"/>
      <c r="M2964" s="39"/>
      <c r="N2964" s="39"/>
      <c r="O2964" s="39"/>
      <c r="P2964" s="39"/>
      <c r="Q2964" s="36"/>
    </row>
    <row r="2965" spans="1:17" x14ac:dyDescent="0.2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K2965" s="39"/>
      <c r="L2965" s="39"/>
      <c r="M2965" s="39"/>
      <c r="N2965" s="39"/>
      <c r="O2965" s="39"/>
      <c r="P2965" s="39"/>
      <c r="Q2965" s="36"/>
    </row>
    <row r="2966" spans="1:17" x14ac:dyDescent="0.2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K2966" s="39"/>
      <c r="L2966" s="39"/>
      <c r="M2966" s="39"/>
      <c r="N2966" s="39"/>
      <c r="O2966" s="39"/>
      <c r="P2966" s="39"/>
      <c r="Q2966" s="36"/>
    </row>
    <row r="2967" spans="1:17" x14ac:dyDescent="0.2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K2967" s="39"/>
      <c r="L2967" s="39"/>
      <c r="M2967" s="39"/>
      <c r="N2967" s="39"/>
      <c r="O2967" s="39"/>
      <c r="P2967" s="39"/>
      <c r="Q2967" s="36"/>
    </row>
    <row r="2968" spans="1:17" x14ac:dyDescent="0.2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K2968" s="39"/>
      <c r="L2968" s="39"/>
      <c r="M2968" s="39"/>
      <c r="N2968" s="39"/>
      <c r="O2968" s="39"/>
      <c r="P2968" s="39"/>
      <c r="Q2968" s="36"/>
    </row>
    <row r="2969" spans="1:17" x14ac:dyDescent="0.2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K2969" s="39"/>
      <c r="L2969" s="39"/>
      <c r="M2969" s="39"/>
      <c r="N2969" s="39"/>
      <c r="O2969" s="39"/>
      <c r="P2969" s="39"/>
      <c r="Q2969" s="36"/>
    </row>
    <row r="2970" spans="1:17" x14ac:dyDescent="0.2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K2970" s="39"/>
      <c r="L2970" s="39"/>
      <c r="M2970" s="39"/>
      <c r="N2970" s="39"/>
      <c r="O2970" s="39"/>
      <c r="P2970" s="39"/>
      <c r="Q2970" s="36"/>
    </row>
    <row r="2971" spans="1:17" x14ac:dyDescent="0.2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K2971" s="39"/>
      <c r="L2971" s="39"/>
      <c r="M2971" s="39"/>
      <c r="N2971" s="39"/>
      <c r="O2971" s="39"/>
      <c r="P2971" s="39"/>
      <c r="Q2971" s="36"/>
    </row>
    <row r="2972" spans="1:17" x14ac:dyDescent="0.2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K2972" s="39"/>
      <c r="L2972" s="39"/>
      <c r="M2972" s="39"/>
      <c r="N2972" s="39"/>
      <c r="O2972" s="39"/>
      <c r="P2972" s="39"/>
      <c r="Q2972" s="36"/>
    </row>
    <row r="2973" spans="1:17" x14ac:dyDescent="0.2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K2973" s="39"/>
      <c r="L2973" s="39"/>
      <c r="M2973" s="39"/>
      <c r="N2973" s="39"/>
      <c r="O2973" s="39"/>
      <c r="P2973" s="39"/>
      <c r="Q2973" s="36"/>
    </row>
    <row r="2974" spans="1:17" x14ac:dyDescent="0.2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K2974" s="39"/>
      <c r="L2974" s="39"/>
      <c r="M2974" s="39"/>
      <c r="N2974" s="39"/>
      <c r="O2974" s="39"/>
      <c r="P2974" s="39"/>
      <c r="Q2974" s="36"/>
    </row>
    <row r="2975" spans="1:17" x14ac:dyDescent="0.2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K2975" s="39"/>
      <c r="L2975" s="39"/>
      <c r="M2975" s="39"/>
      <c r="N2975" s="39"/>
      <c r="O2975" s="39"/>
      <c r="P2975" s="39"/>
      <c r="Q2975" s="36"/>
    </row>
    <row r="2976" spans="1:17" x14ac:dyDescent="0.2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K2976" s="39"/>
      <c r="L2976" s="39"/>
      <c r="M2976" s="39"/>
      <c r="N2976" s="39"/>
      <c r="O2976" s="39"/>
      <c r="P2976" s="39"/>
      <c r="Q2976" s="36"/>
    </row>
    <row r="2977" spans="1:17" x14ac:dyDescent="0.2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K2977" s="39"/>
      <c r="L2977" s="39"/>
      <c r="M2977" s="39"/>
      <c r="N2977" s="39"/>
      <c r="O2977" s="39"/>
      <c r="P2977" s="39"/>
      <c r="Q2977" s="36"/>
    </row>
    <row r="2978" spans="1:17" x14ac:dyDescent="0.2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K2978" s="39"/>
      <c r="L2978" s="39"/>
      <c r="M2978" s="39"/>
      <c r="N2978" s="39"/>
      <c r="O2978" s="39"/>
      <c r="P2978" s="39"/>
      <c r="Q2978" s="36"/>
    </row>
    <row r="2979" spans="1:17" x14ac:dyDescent="0.2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K2979" s="39"/>
      <c r="L2979" s="39"/>
      <c r="M2979" s="39"/>
      <c r="N2979" s="39"/>
      <c r="O2979" s="39"/>
      <c r="P2979" s="39"/>
      <c r="Q2979" s="36"/>
    </row>
    <row r="2980" spans="1:17" x14ac:dyDescent="0.2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K2980" s="39"/>
      <c r="L2980" s="39"/>
      <c r="M2980" s="39"/>
      <c r="N2980" s="39"/>
      <c r="O2980" s="39"/>
      <c r="P2980" s="39"/>
      <c r="Q2980" s="36"/>
    </row>
    <row r="2981" spans="1:17" x14ac:dyDescent="0.2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K2981" s="39"/>
      <c r="L2981" s="39"/>
      <c r="M2981" s="39"/>
      <c r="N2981" s="39"/>
      <c r="O2981" s="39"/>
      <c r="P2981" s="39"/>
      <c r="Q2981" s="36"/>
    </row>
    <row r="2982" spans="1:17" x14ac:dyDescent="0.2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K2982" s="39"/>
      <c r="L2982" s="39"/>
      <c r="M2982" s="39"/>
      <c r="N2982" s="39"/>
      <c r="O2982" s="39"/>
      <c r="P2982" s="39"/>
      <c r="Q2982" s="36"/>
    </row>
    <row r="2983" spans="1:17" x14ac:dyDescent="0.2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K2983" s="39"/>
      <c r="L2983" s="39"/>
      <c r="M2983" s="39"/>
      <c r="N2983" s="39"/>
      <c r="O2983" s="39"/>
      <c r="P2983" s="39"/>
      <c r="Q2983" s="36"/>
    </row>
    <row r="2984" spans="1:17" x14ac:dyDescent="0.2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K2984" s="39"/>
      <c r="L2984" s="39"/>
      <c r="M2984" s="39"/>
      <c r="N2984" s="39"/>
      <c r="O2984" s="39"/>
      <c r="P2984" s="39"/>
      <c r="Q2984" s="36"/>
    </row>
    <row r="2985" spans="1:17" x14ac:dyDescent="0.2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K2985" s="39"/>
      <c r="L2985" s="39"/>
      <c r="M2985" s="39"/>
      <c r="N2985" s="39"/>
      <c r="O2985" s="39"/>
      <c r="P2985" s="39"/>
      <c r="Q2985" s="36"/>
    </row>
    <row r="2986" spans="1:17" x14ac:dyDescent="0.2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K2986" s="39"/>
      <c r="L2986" s="39"/>
      <c r="M2986" s="39"/>
      <c r="N2986" s="39"/>
      <c r="O2986" s="39"/>
      <c r="P2986" s="39"/>
      <c r="Q2986" s="36"/>
    </row>
    <row r="2987" spans="1:17" x14ac:dyDescent="0.2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K2987" s="39"/>
      <c r="L2987" s="39"/>
      <c r="M2987" s="39"/>
      <c r="N2987" s="39"/>
      <c r="O2987" s="39"/>
      <c r="P2987" s="39"/>
      <c r="Q2987" s="36"/>
    </row>
    <row r="2988" spans="1:17" x14ac:dyDescent="0.2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K2988" s="39"/>
      <c r="L2988" s="39"/>
      <c r="M2988" s="39"/>
      <c r="N2988" s="39"/>
      <c r="O2988" s="39"/>
      <c r="P2988" s="39"/>
      <c r="Q2988" s="36"/>
    </row>
    <row r="2989" spans="1:17" x14ac:dyDescent="0.2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K2989" s="39"/>
      <c r="L2989" s="39"/>
      <c r="M2989" s="39"/>
      <c r="N2989" s="39"/>
      <c r="O2989" s="39"/>
      <c r="P2989" s="39"/>
      <c r="Q2989" s="36"/>
    </row>
    <row r="2990" spans="1:17" x14ac:dyDescent="0.2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K2990" s="39"/>
      <c r="L2990" s="39"/>
      <c r="M2990" s="39"/>
      <c r="N2990" s="39"/>
      <c r="O2990" s="39"/>
      <c r="P2990" s="39"/>
      <c r="Q2990" s="36"/>
    </row>
    <row r="2991" spans="1:17" x14ac:dyDescent="0.2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K2991" s="39"/>
      <c r="L2991" s="39"/>
      <c r="M2991" s="39"/>
      <c r="N2991" s="39"/>
      <c r="O2991" s="39"/>
      <c r="P2991" s="39"/>
      <c r="Q2991" s="36"/>
    </row>
    <row r="2992" spans="1:17" x14ac:dyDescent="0.2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K2992" s="39"/>
      <c r="L2992" s="39"/>
      <c r="M2992" s="39"/>
      <c r="N2992" s="39"/>
      <c r="O2992" s="39"/>
      <c r="P2992" s="39"/>
      <c r="Q2992" s="36"/>
    </row>
    <row r="2993" spans="1:17" x14ac:dyDescent="0.2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K2993" s="39"/>
      <c r="L2993" s="39"/>
      <c r="M2993" s="39"/>
      <c r="N2993" s="39"/>
      <c r="O2993" s="39"/>
      <c r="P2993" s="39"/>
      <c r="Q2993" s="36"/>
    </row>
    <row r="2994" spans="1:17" x14ac:dyDescent="0.2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K2994" s="39"/>
      <c r="L2994" s="39"/>
      <c r="M2994" s="39"/>
      <c r="N2994" s="39"/>
      <c r="O2994" s="39"/>
      <c r="P2994" s="39"/>
      <c r="Q2994" s="36"/>
    </row>
    <row r="2995" spans="1:17" x14ac:dyDescent="0.2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K2995" s="39"/>
      <c r="L2995" s="39"/>
      <c r="M2995" s="39"/>
      <c r="N2995" s="39"/>
      <c r="O2995" s="39"/>
      <c r="P2995" s="39"/>
      <c r="Q2995" s="36"/>
    </row>
    <row r="2996" spans="1:17" x14ac:dyDescent="0.2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K2996" s="39"/>
      <c r="L2996" s="39"/>
      <c r="M2996" s="39"/>
      <c r="N2996" s="39"/>
      <c r="O2996" s="39"/>
      <c r="P2996" s="39"/>
      <c r="Q2996" s="36"/>
    </row>
    <row r="2997" spans="1:17" x14ac:dyDescent="0.2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K2997" s="39"/>
      <c r="L2997" s="39"/>
      <c r="M2997" s="39"/>
      <c r="N2997" s="39"/>
      <c r="O2997" s="39"/>
      <c r="P2997" s="39"/>
      <c r="Q2997" s="36"/>
    </row>
    <row r="2998" spans="1:17" x14ac:dyDescent="0.2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K2998" s="39"/>
      <c r="L2998" s="39"/>
      <c r="M2998" s="39"/>
      <c r="N2998" s="39"/>
      <c r="O2998" s="39"/>
      <c r="P2998" s="39"/>
      <c r="Q2998" s="36"/>
    </row>
    <row r="2999" spans="1:17" x14ac:dyDescent="0.2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K2999" s="39"/>
      <c r="L2999" s="39"/>
      <c r="M2999" s="39"/>
      <c r="N2999" s="39"/>
      <c r="O2999" s="39"/>
      <c r="P2999" s="39"/>
      <c r="Q2999" s="36"/>
    </row>
    <row r="3000" spans="1:17" x14ac:dyDescent="0.2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K3000" s="39"/>
      <c r="L3000" s="39"/>
      <c r="M3000" s="39"/>
      <c r="N3000" s="39"/>
      <c r="O3000" s="39"/>
      <c r="P3000" s="39"/>
      <c r="Q3000" s="36"/>
    </row>
    <row r="3001" spans="1:17" x14ac:dyDescent="0.2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K3001" s="39"/>
      <c r="L3001" s="39"/>
      <c r="M3001" s="39"/>
      <c r="N3001" s="39"/>
      <c r="O3001" s="39"/>
      <c r="P3001" s="39"/>
      <c r="Q3001" s="36"/>
    </row>
    <row r="3002" spans="1:17" x14ac:dyDescent="0.2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K3002" s="39"/>
      <c r="L3002" s="39"/>
      <c r="M3002" s="39"/>
      <c r="N3002" s="39"/>
      <c r="O3002" s="39"/>
      <c r="P3002" s="39"/>
      <c r="Q3002" s="36"/>
    </row>
    <row r="3003" spans="1:17" x14ac:dyDescent="0.2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K3003" s="39"/>
      <c r="L3003" s="39"/>
      <c r="M3003" s="39"/>
      <c r="N3003" s="39"/>
      <c r="O3003" s="39"/>
      <c r="P3003" s="39"/>
      <c r="Q3003" s="36"/>
    </row>
    <row r="3004" spans="1:17" x14ac:dyDescent="0.2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K3004" s="39"/>
      <c r="L3004" s="39"/>
      <c r="M3004" s="39"/>
      <c r="N3004" s="39"/>
      <c r="O3004" s="39"/>
      <c r="P3004" s="39"/>
      <c r="Q3004" s="36"/>
    </row>
    <row r="3005" spans="1:17" x14ac:dyDescent="0.2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K3005" s="39"/>
      <c r="L3005" s="39"/>
      <c r="M3005" s="39"/>
      <c r="N3005" s="39"/>
      <c r="O3005" s="39"/>
      <c r="P3005" s="39"/>
      <c r="Q3005" s="36"/>
    </row>
    <row r="3006" spans="1:17" x14ac:dyDescent="0.2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K3006" s="39"/>
      <c r="L3006" s="39"/>
      <c r="M3006" s="39"/>
      <c r="N3006" s="39"/>
      <c r="O3006" s="39"/>
      <c r="P3006" s="39"/>
      <c r="Q3006" s="36"/>
    </row>
    <row r="3007" spans="1:17" x14ac:dyDescent="0.2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K3007" s="39"/>
      <c r="L3007" s="39"/>
      <c r="M3007" s="39"/>
      <c r="N3007" s="39"/>
      <c r="O3007" s="39"/>
      <c r="P3007" s="39"/>
      <c r="Q3007" s="36"/>
    </row>
    <row r="3008" spans="1:17" x14ac:dyDescent="0.2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K3008" s="39"/>
      <c r="L3008" s="39"/>
      <c r="M3008" s="39"/>
      <c r="N3008" s="39"/>
      <c r="O3008" s="39"/>
      <c r="P3008" s="39"/>
      <c r="Q3008" s="36"/>
    </row>
    <row r="3009" spans="1:17" x14ac:dyDescent="0.2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K3009" s="39"/>
      <c r="L3009" s="39"/>
      <c r="M3009" s="39"/>
      <c r="N3009" s="39"/>
      <c r="O3009" s="39"/>
      <c r="P3009" s="39"/>
      <c r="Q3009" s="36"/>
    </row>
    <row r="3010" spans="1:17" x14ac:dyDescent="0.2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K3010" s="39"/>
      <c r="L3010" s="39"/>
      <c r="M3010" s="39"/>
      <c r="N3010" s="39"/>
      <c r="O3010" s="39"/>
      <c r="P3010" s="39"/>
      <c r="Q3010" s="36"/>
    </row>
    <row r="3011" spans="1:17" x14ac:dyDescent="0.2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K3011" s="39"/>
      <c r="L3011" s="39"/>
      <c r="M3011" s="39"/>
      <c r="N3011" s="39"/>
      <c r="O3011" s="39"/>
      <c r="P3011" s="39"/>
      <c r="Q3011" s="36"/>
    </row>
    <row r="3012" spans="1:17" x14ac:dyDescent="0.2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K3012" s="39"/>
      <c r="L3012" s="39"/>
      <c r="M3012" s="39"/>
      <c r="N3012" s="39"/>
      <c r="O3012" s="39"/>
      <c r="P3012" s="39"/>
      <c r="Q3012" s="36"/>
    </row>
    <row r="3013" spans="1:17" x14ac:dyDescent="0.2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K3013" s="39"/>
      <c r="L3013" s="39"/>
      <c r="M3013" s="39"/>
      <c r="N3013" s="39"/>
      <c r="O3013" s="39"/>
      <c r="P3013" s="39"/>
      <c r="Q3013" s="36"/>
    </row>
    <row r="3014" spans="1:17" x14ac:dyDescent="0.2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K3014" s="39"/>
      <c r="L3014" s="39"/>
      <c r="M3014" s="39"/>
      <c r="N3014" s="39"/>
      <c r="O3014" s="39"/>
      <c r="P3014" s="39"/>
      <c r="Q3014" s="36"/>
    </row>
    <row r="3015" spans="1:17" x14ac:dyDescent="0.2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K3015" s="39"/>
      <c r="L3015" s="39"/>
      <c r="M3015" s="39"/>
      <c r="N3015" s="39"/>
      <c r="O3015" s="39"/>
      <c r="P3015" s="39"/>
      <c r="Q3015" s="36"/>
    </row>
    <row r="3016" spans="1:17" x14ac:dyDescent="0.2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K3016" s="39"/>
      <c r="L3016" s="39"/>
      <c r="M3016" s="39"/>
      <c r="N3016" s="39"/>
      <c r="O3016" s="39"/>
      <c r="P3016" s="39"/>
      <c r="Q3016" s="36"/>
    </row>
    <row r="3017" spans="1:17" x14ac:dyDescent="0.2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K3017" s="39"/>
      <c r="L3017" s="39"/>
      <c r="M3017" s="39"/>
      <c r="N3017" s="39"/>
      <c r="O3017" s="39"/>
      <c r="P3017" s="39"/>
      <c r="Q3017" s="36"/>
    </row>
    <row r="3018" spans="1:17" x14ac:dyDescent="0.2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K3018" s="39"/>
      <c r="L3018" s="39"/>
      <c r="M3018" s="39"/>
      <c r="N3018" s="39"/>
      <c r="O3018" s="39"/>
      <c r="P3018" s="39"/>
      <c r="Q3018" s="36"/>
    </row>
    <row r="3019" spans="1:17" x14ac:dyDescent="0.2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K3019" s="39"/>
      <c r="L3019" s="39"/>
      <c r="M3019" s="39"/>
      <c r="N3019" s="39"/>
      <c r="O3019" s="39"/>
      <c r="P3019" s="39"/>
      <c r="Q3019" s="36"/>
    </row>
    <row r="3020" spans="1:17" x14ac:dyDescent="0.2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K3020" s="39"/>
      <c r="L3020" s="39"/>
      <c r="M3020" s="39"/>
      <c r="N3020" s="39"/>
      <c r="O3020" s="39"/>
      <c r="P3020" s="39"/>
      <c r="Q3020" s="36"/>
    </row>
    <row r="3021" spans="1:17" x14ac:dyDescent="0.2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K3021" s="39"/>
      <c r="L3021" s="39"/>
      <c r="M3021" s="39"/>
      <c r="N3021" s="39"/>
      <c r="O3021" s="39"/>
      <c r="P3021" s="39"/>
      <c r="Q3021" s="36"/>
    </row>
    <row r="3022" spans="1:17" x14ac:dyDescent="0.2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K3022" s="39"/>
      <c r="L3022" s="39"/>
      <c r="M3022" s="39"/>
      <c r="N3022" s="39"/>
      <c r="O3022" s="39"/>
      <c r="P3022" s="39"/>
      <c r="Q3022" s="36"/>
    </row>
    <row r="3023" spans="1:17" x14ac:dyDescent="0.2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K3023" s="39"/>
      <c r="L3023" s="39"/>
      <c r="M3023" s="39"/>
      <c r="N3023" s="39"/>
      <c r="O3023" s="39"/>
      <c r="P3023" s="39"/>
      <c r="Q3023" s="36"/>
    </row>
    <row r="3024" spans="1:17" x14ac:dyDescent="0.2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K3024" s="39"/>
      <c r="L3024" s="39"/>
      <c r="M3024" s="39"/>
      <c r="N3024" s="39"/>
      <c r="O3024" s="39"/>
      <c r="P3024" s="39"/>
      <c r="Q3024" s="36"/>
    </row>
    <row r="3025" spans="1:17" x14ac:dyDescent="0.2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K3025" s="39"/>
      <c r="L3025" s="39"/>
      <c r="M3025" s="39"/>
      <c r="N3025" s="39"/>
      <c r="O3025" s="39"/>
      <c r="P3025" s="39"/>
      <c r="Q3025" s="36"/>
    </row>
    <row r="3026" spans="1:17" x14ac:dyDescent="0.2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K3026" s="39"/>
      <c r="L3026" s="39"/>
      <c r="M3026" s="39"/>
      <c r="N3026" s="39"/>
      <c r="O3026" s="39"/>
      <c r="P3026" s="39"/>
      <c r="Q3026" s="36"/>
    </row>
    <row r="3027" spans="1:17" x14ac:dyDescent="0.2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K3027" s="39"/>
      <c r="L3027" s="39"/>
      <c r="M3027" s="39"/>
      <c r="N3027" s="39"/>
      <c r="O3027" s="39"/>
      <c r="P3027" s="39"/>
      <c r="Q3027" s="36"/>
    </row>
    <row r="3028" spans="1:17" x14ac:dyDescent="0.2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K3028" s="39"/>
      <c r="L3028" s="39"/>
      <c r="M3028" s="39"/>
      <c r="N3028" s="39"/>
      <c r="O3028" s="39"/>
      <c r="P3028" s="39"/>
      <c r="Q3028" s="36"/>
    </row>
    <row r="3029" spans="1:17" x14ac:dyDescent="0.2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K3029" s="39"/>
      <c r="L3029" s="39"/>
      <c r="M3029" s="39"/>
      <c r="N3029" s="39"/>
      <c r="O3029" s="39"/>
      <c r="P3029" s="39"/>
      <c r="Q3029" s="36"/>
    </row>
    <row r="3030" spans="1:17" x14ac:dyDescent="0.2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K3030" s="39"/>
      <c r="L3030" s="39"/>
      <c r="M3030" s="39"/>
      <c r="N3030" s="39"/>
      <c r="O3030" s="39"/>
      <c r="P3030" s="39"/>
      <c r="Q3030" s="36"/>
    </row>
    <row r="3031" spans="1:17" x14ac:dyDescent="0.2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K3031" s="39"/>
      <c r="L3031" s="39"/>
      <c r="M3031" s="39"/>
      <c r="N3031" s="39"/>
      <c r="O3031" s="39"/>
      <c r="P3031" s="39"/>
      <c r="Q3031" s="36"/>
    </row>
    <row r="3032" spans="1:17" x14ac:dyDescent="0.2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K3032" s="39"/>
      <c r="L3032" s="39"/>
      <c r="M3032" s="39"/>
      <c r="N3032" s="39"/>
      <c r="O3032" s="39"/>
      <c r="P3032" s="39"/>
      <c r="Q3032" s="36"/>
    </row>
    <row r="3033" spans="1:17" x14ac:dyDescent="0.2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K3033" s="39"/>
      <c r="L3033" s="39"/>
      <c r="M3033" s="39"/>
      <c r="N3033" s="39"/>
      <c r="O3033" s="39"/>
      <c r="P3033" s="39"/>
      <c r="Q3033" s="36"/>
    </row>
    <row r="3034" spans="1:17" x14ac:dyDescent="0.2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K3034" s="39"/>
      <c r="L3034" s="39"/>
      <c r="M3034" s="39"/>
      <c r="N3034" s="39"/>
      <c r="O3034" s="39"/>
      <c r="P3034" s="39"/>
      <c r="Q3034" s="36"/>
    </row>
    <row r="3035" spans="1:17" x14ac:dyDescent="0.2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K3035" s="39"/>
      <c r="L3035" s="39"/>
      <c r="M3035" s="39"/>
      <c r="N3035" s="39"/>
      <c r="O3035" s="39"/>
      <c r="P3035" s="39"/>
      <c r="Q3035" s="36"/>
    </row>
    <row r="3036" spans="1:17" x14ac:dyDescent="0.2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K3036" s="39"/>
      <c r="L3036" s="39"/>
      <c r="M3036" s="39"/>
      <c r="N3036" s="39"/>
      <c r="O3036" s="39"/>
      <c r="P3036" s="39"/>
      <c r="Q3036" s="36"/>
    </row>
    <row r="3037" spans="1:17" x14ac:dyDescent="0.2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K3037" s="39"/>
      <c r="L3037" s="39"/>
      <c r="M3037" s="39"/>
      <c r="N3037" s="39"/>
      <c r="O3037" s="39"/>
      <c r="P3037" s="39"/>
      <c r="Q3037" s="36"/>
    </row>
    <row r="3038" spans="1:17" x14ac:dyDescent="0.2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K3038" s="39"/>
      <c r="L3038" s="39"/>
      <c r="M3038" s="39"/>
      <c r="N3038" s="39"/>
      <c r="O3038" s="39"/>
      <c r="P3038" s="39"/>
      <c r="Q3038" s="36"/>
    </row>
    <row r="3039" spans="1:17" x14ac:dyDescent="0.2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K3039" s="39"/>
      <c r="L3039" s="39"/>
      <c r="M3039" s="39"/>
      <c r="N3039" s="39"/>
      <c r="O3039" s="39"/>
      <c r="P3039" s="39"/>
      <c r="Q3039" s="36"/>
    </row>
    <row r="3040" spans="1:17" x14ac:dyDescent="0.2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K3040" s="39"/>
      <c r="L3040" s="39"/>
      <c r="M3040" s="39"/>
      <c r="N3040" s="39"/>
      <c r="O3040" s="39"/>
      <c r="P3040" s="39"/>
      <c r="Q3040" s="36"/>
    </row>
    <row r="3041" spans="1:17" x14ac:dyDescent="0.2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K3041" s="39"/>
      <c r="L3041" s="39"/>
      <c r="M3041" s="39"/>
      <c r="N3041" s="39"/>
      <c r="O3041" s="39"/>
      <c r="P3041" s="39"/>
      <c r="Q3041" s="36"/>
    </row>
    <row r="3042" spans="1:17" x14ac:dyDescent="0.2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K3042" s="39"/>
      <c r="L3042" s="39"/>
      <c r="M3042" s="39"/>
      <c r="N3042" s="39"/>
      <c r="O3042" s="39"/>
      <c r="P3042" s="39"/>
      <c r="Q3042" s="36"/>
    </row>
    <row r="3043" spans="1:17" x14ac:dyDescent="0.2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K3043" s="39"/>
      <c r="L3043" s="39"/>
      <c r="M3043" s="39"/>
      <c r="N3043" s="39"/>
      <c r="O3043" s="39"/>
      <c r="P3043" s="39"/>
      <c r="Q3043" s="36"/>
    </row>
    <row r="3044" spans="1:17" x14ac:dyDescent="0.2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K3044" s="39"/>
      <c r="L3044" s="39"/>
      <c r="M3044" s="39"/>
      <c r="N3044" s="39"/>
      <c r="O3044" s="39"/>
      <c r="P3044" s="39"/>
      <c r="Q3044" s="36"/>
    </row>
    <row r="3045" spans="1:17" x14ac:dyDescent="0.2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K3045" s="39"/>
      <c r="L3045" s="39"/>
      <c r="M3045" s="39"/>
      <c r="N3045" s="39"/>
      <c r="O3045" s="39"/>
      <c r="P3045" s="39"/>
      <c r="Q3045" s="36"/>
    </row>
    <row r="3046" spans="1:17" x14ac:dyDescent="0.2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K3046" s="39"/>
      <c r="L3046" s="39"/>
      <c r="M3046" s="39"/>
      <c r="N3046" s="39"/>
      <c r="O3046" s="39"/>
      <c r="P3046" s="39"/>
      <c r="Q3046" s="36"/>
    </row>
    <row r="3047" spans="1:17" x14ac:dyDescent="0.2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K3047" s="39"/>
      <c r="L3047" s="39"/>
      <c r="M3047" s="39"/>
      <c r="N3047" s="39"/>
      <c r="O3047" s="39"/>
      <c r="P3047" s="39"/>
      <c r="Q3047" s="36"/>
    </row>
    <row r="3048" spans="1:17" x14ac:dyDescent="0.2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K3048" s="39"/>
      <c r="L3048" s="39"/>
      <c r="M3048" s="39"/>
      <c r="N3048" s="39"/>
      <c r="O3048" s="39"/>
      <c r="P3048" s="39"/>
      <c r="Q3048" s="36"/>
    </row>
    <row r="3049" spans="1:17" x14ac:dyDescent="0.2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K3049" s="39"/>
      <c r="L3049" s="39"/>
      <c r="M3049" s="39"/>
      <c r="N3049" s="39"/>
      <c r="O3049" s="39"/>
      <c r="P3049" s="39"/>
      <c r="Q3049" s="36"/>
    </row>
    <row r="3050" spans="1:17" x14ac:dyDescent="0.2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K3050" s="39"/>
      <c r="L3050" s="39"/>
      <c r="M3050" s="39"/>
      <c r="N3050" s="39"/>
      <c r="O3050" s="39"/>
      <c r="P3050" s="39"/>
      <c r="Q3050" s="36"/>
    </row>
    <row r="3051" spans="1:17" x14ac:dyDescent="0.2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K3051" s="39"/>
      <c r="L3051" s="39"/>
      <c r="M3051" s="39"/>
      <c r="N3051" s="39"/>
      <c r="O3051" s="39"/>
      <c r="P3051" s="39"/>
      <c r="Q3051" s="36"/>
    </row>
    <row r="3052" spans="1:17" x14ac:dyDescent="0.2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K3052" s="39"/>
      <c r="L3052" s="39"/>
      <c r="M3052" s="39"/>
      <c r="N3052" s="39"/>
      <c r="O3052" s="39"/>
      <c r="P3052" s="39"/>
      <c r="Q3052" s="36"/>
    </row>
    <row r="3053" spans="1:17" x14ac:dyDescent="0.2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K3053" s="39"/>
      <c r="L3053" s="39"/>
      <c r="M3053" s="39"/>
      <c r="N3053" s="39"/>
      <c r="O3053" s="39"/>
      <c r="P3053" s="39"/>
      <c r="Q3053" s="36"/>
    </row>
    <row r="3054" spans="1:17" x14ac:dyDescent="0.2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K3054" s="39"/>
      <c r="L3054" s="39"/>
      <c r="M3054" s="39"/>
      <c r="N3054" s="39"/>
      <c r="O3054" s="39"/>
      <c r="P3054" s="39"/>
      <c r="Q3054" s="36"/>
    </row>
    <row r="3055" spans="1:17" x14ac:dyDescent="0.2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K3055" s="39"/>
      <c r="L3055" s="39"/>
      <c r="M3055" s="39"/>
      <c r="N3055" s="39"/>
      <c r="O3055" s="39"/>
      <c r="P3055" s="39"/>
      <c r="Q3055" s="36"/>
    </row>
    <row r="3056" spans="1:17" x14ac:dyDescent="0.2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K3056" s="39"/>
      <c r="L3056" s="39"/>
      <c r="M3056" s="39"/>
      <c r="N3056" s="39"/>
      <c r="O3056" s="39"/>
      <c r="P3056" s="39"/>
      <c r="Q3056" s="36"/>
    </row>
    <row r="3057" spans="1:17" x14ac:dyDescent="0.2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K3057" s="39"/>
      <c r="L3057" s="39"/>
      <c r="M3057" s="39"/>
      <c r="N3057" s="39"/>
      <c r="O3057" s="39"/>
      <c r="P3057" s="39"/>
      <c r="Q3057" s="36"/>
    </row>
    <row r="3058" spans="1:17" x14ac:dyDescent="0.2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K3058" s="39"/>
      <c r="L3058" s="39"/>
      <c r="M3058" s="39"/>
      <c r="N3058" s="39"/>
      <c r="O3058" s="39"/>
      <c r="P3058" s="39"/>
      <c r="Q3058" s="36"/>
    </row>
    <row r="3059" spans="1:17" x14ac:dyDescent="0.2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K3059" s="39"/>
      <c r="L3059" s="39"/>
      <c r="M3059" s="39"/>
      <c r="N3059" s="39"/>
      <c r="O3059" s="39"/>
      <c r="P3059" s="39"/>
      <c r="Q3059" s="36"/>
    </row>
    <row r="3060" spans="1:17" x14ac:dyDescent="0.2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K3060" s="39"/>
      <c r="L3060" s="39"/>
      <c r="M3060" s="39"/>
      <c r="N3060" s="39"/>
      <c r="O3060" s="39"/>
      <c r="P3060" s="39"/>
      <c r="Q3060" s="36"/>
    </row>
    <row r="3061" spans="1:17" x14ac:dyDescent="0.2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K3061" s="39"/>
      <c r="L3061" s="39"/>
      <c r="M3061" s="39"/>
      <c r="N3061" s="39"/>
      <c r="O3061" s="39"/>
      <c r="P3061" s="39"/>
      <c r="Q3061" s="36"/>
    </row>
    <row r="3062" spans="1:17" x14ac:dyDescent="0.2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K3062" s="39"/>
      <c r="L3062" s="39"/>
      <c r="M3062" s="39"/>
      <c r="N3062" s="39"/>
      <c r="O3062" s="39"/>
      <c r="P3062" s="39"/>
      <c r="Q3062" s="36"/>
    </row>
    <row r="3063" spans="1:17" x14ac:dyDescent="0.2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K3063" s="39"/>
      <c r="L3063" s="39"/>
      <c r="M3063" s="39"/>
      <c r="N3063" s="39"/>
      <c r="O3063" s="39"/>
      <c r="P3063" s="39"/>
      <c r="Q3063" s="36"/>
    </row>
    <row r="3064" spans="1:17" x14ac:dyDescent="0.2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K3064" s="39"/>
      <c r="L3064" s="39"/>
      <c r="M3064" s="39"/>
      <c r="N3064" s="39"/>
      <c r="O3064" s="39"/>
      <c r="P3064" s="39"/>
      <c r="Q3064" s="36"/>
    </row>
    <row r="3065" spans="1:17" x14ac:dyDescent="0.2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K3065" s="39"/>
      <c r="L3065" s="39"/>
      <c r="M3065" s="39"/>
      <c r="N3065" s="39"/>
      <c r="O3065" s="39"/>
      <c r="P3065" s="39"/>
      <c r="Q3065" s="36"/>
    </row>
    <row r="3066" spans="1:17" x14ac:dyDescent="0.2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K3066" s="39"/>
      <c r="L3066" s="39"/>
      <c r="M3066" s="39"/>
      <c r="N3066" s="39"/>
      <c r="O3066" s="39"/>
      <c r="P3066" s="39"/>
      <c r="Q3066" s="36"/>
    </row>
    <row r="3067" spans="1:17" x14ac:dyDescent="0.2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K3067" s="39"/>
      <c r="L3067" s="39"/>
      <c r="M3067" s="39"/>
      <c r="N3067" s="39"/>
      <c r="O3067" s="39"/>
      <c r="P3067" s="39"/>
      <c r="Q3067" s="36"/>
    </row>
    <row r="3068" spans="1:17" x14ac:dyDescent="0.2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K3068" s="39"/>
      <c r="L3068" s="39"/>
      <c r="M3068" s="39"/>
      <c r="N3068" s="39"/>
      <c r="O3068" s="39"/>
      <c r="P3068" s="39"/>
      <c r="Q3068" s="36"/>
    </row>
    <row r="3069" spans="1:17" x14ac:dyDescent="0.2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K3069" s="39"/>
      <c r="L3069" s="39"/>
      <c r="M3069" s="39"/>
      <c r="N3069" s="39"/>
      <c r="O3069" s="39"/>
      <c r="P3069" s="39"/>
      <c r="Q3069" s="36"/>
    </row>
    <row r="3070" spans="1:17" x14ac:dyDescent="0.2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K3070" s="39"/>
      <c r="L3070" s="39"/>
      <c r="M3070" s="39"/>
      <c r="N3070" s="39"/>
      <c r="O3070" s="39"/>
      <c r="P3070" s="39"/>
      <c r="Q3070" s="36"/>
    </row>
    <row r="3071" spans="1:17" x14ac:dyDescent="0.2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K3071" s="39"/>
      <c r="L3071" s="39"/>
      <c r="M3071" s="39"/>
      <c r="N3071" s="39"/>
      <c r="O3071" s="39"/>
      <c r="P3071" s="39"/>
      <c r="Q3071" s="36"/>
    </row>
    <row r="3072" spans="1:17" x14ac:dyDescent="0.2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K3072" s="39"/>
      <c r="L3072" s="39"/>
      <c r="M3072" s="39"/>
      <c r="N3072" s="39"/>
      <c r="O3072" s="39"/>
      <c r="P3072" s="39"/>
      <c r="Q3072" s="36"/>
    </row>
    <row r="3073" spans="1:17" x14ac:dyDescent="0.2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K3073" s="39"/>
      <c r="L3073" s="39"/>
      <c r="M3073" s="39"/>
      <c r="N3073" s="39"/>
      <c r="O3073" s="39"/>
      <c r="P3073" s="39"/>
      <c r="Q3073" s="36"/>
    </row>
    <row r="3074" spans="1:17" x14ac:dyDescent="0.2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K3074" s="39"/>
      <c r="L3074" s="39"/>
      <c r="M3074" s="39"/>
      <c r="N3074" s="39"/>
      <c r="O3074" s="39"/>
      <c r="P3074" s="39"/>
      <c r="Q3074" s="36"/>
    </row>
    <row r="3075" spans="1:17" x14ac:dyDescent="0.2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K3075" s="39"/>
      <c r="L3075" s="39"/>
      <c r="M3075" s="39"/>
      <c r="N3075" s="39"/>
      <c r="O3075" s="39"/>
      <c r="P3075" s="39"/>
      <c r="Q3075" s="36"/>
    </row>
    <row r="3076" spans="1:17" x14ac:dyDescent="0.2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K3076" s="39"/>
      <c r="L3076" s="39"/>
      <c r="M3076" s="39"/>
      <c r="N3076" s="39"/>
      <c r="O3076" s="39"/>
      <c r="P3076" s="39"/>
      <c r="Q3076" s="36"/>
    </row>
    <row r="3077" spans="1:17" x14ac:dyDescent="0.2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K3077" s="39"/>
      <c r="L3077" s="39"/>
      <c r="M3077" s="39"/>
      <c r="N3077" s="39"/>
      <c r="O3077" s="39"/>
      <c r="P3077" s="39"/>
      <c r="Q3077" s="36"/>
    </row>
    <row r="3078" spans="1:17" x14ac:dyDescent="0.2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K3078" s="39"/>
      <c r="L3078" s="39"/>
      <c r="M3078" s="39"/>
      <c r="N3078" s="39"/>
      <c r="O3078" s="39"/>
      <c r="P3078" s="39"/>
      <c r="Q3078" s="36"/>
    </row>
    <row r="3079" spans="1:17" x14ac:dyDescent="0.2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K3079" s="39"/>
      <c r="L3079" s="39"/>
      <c r="M3079" s="39"/>
      <c r="N3079" s="39"/>
      <c r="O3079" s="39"/>
      <c r="P3079" s="39"/>
      <c r="Q3079" s="36"/>
    </row>
    <row r="3080" spans="1:17" x14ac:dyDescent="0.2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K3080" s="39"/>
      <c r="L3080" s="39"/>
      <c r="M3080" s="39"/>
      <c r="N3080" s="39"/>
      <c r="O3080" s="39"/>
      <c r="P3080" s="39"/>
      <c r="Q3080" s="36"/>
    </row>
    <row r="3081" spans="1:17" x14ac:dyDescent="0.2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K3081" s="39"/>
      <c r="L3081" s="39"/>
      <c r="M3081" s="39"/>
      <c r="N3081" s="39"/>
      <c r="O3081" s="39"/>
      <c r="P3081" s="39"/>
      <c r="Q3081" s="36"/>
    </row>
    <row r="3082" spans="1:17" x14ac:dyDescent="0.2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K3082" s="39"/>
      <c r="L3082" s="39"/>
      <c r="M3082" s="39"/>
      <c r="N3082" s="39"/>
      <c r="O3082" s="39"/>
      <c r="P3082" s="39"/>
      <c r="Q3082" s="36"/>
    </row>
    <row r="3083" spans="1:17" x14ac:dyDescent="0.2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K3083" s="39"/>
      <c r="L3083" s="39"/>
      <c r="M3083" s="39"/>
      <c r="N3083" s="39"/>
      <c r="O3083" s="39"/>
      <c r="P3083" s="39"/>
      <c r="Q3083" s="36"/>
    </row>
    <row r="3084" spans="1:17" x14ac:dyDescent="0.2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K3084" s="39"/>
      <c r="L3084" s="39"/>
      <c r="M3084" s="39"/>
      <c r="N3084" s="39"/>
      <c r="O3084" s="39"/>
      <c r="P3084" s="39"/>
      <c r="Q3084" s="36"/>
    </row>
    <row r="3085" spans="1:17" x14ac:dyDescent="0.2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K3085" s="39"/>
      <c r="L3085" s="39"/>
      <c r="M3085" s="39"/>
      <c r="N3085" s="39"/>
      <c r="O3085" s="39"/>
      <c r="P3085" s="39"/>
      <c r="Q3085" s="36"/>
    </row>
    <row r="3086" spans="1:17" x14ac:dyDescent="0.2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K3086" s="39"/>
      <c r="L3086" s="39"/>
      <c r="M3086" s="39"/>
      <c r="N3086" s="39"/>
      <c r="O3086" s="39"/>
      <c r="P3086" s="39"/>
      <c r="Q3086" s="36"/>
    </row>
    <row r="3087" spans="1:17" x14ac:dyDescent="0.2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K3087" s="39"/>
      <c r="L3087" s="39"/>
      <c r="M3087" s="39"/>
      <c r="N3087" s="39"/>
      <c r="O3087" s="39"/>
      <c r="P3087" s="39"/>
      <c r="Q3087" s="36"/>
    </row>
    <row r="3088" spans="1:17" x14ac:dyDescent="0.2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K3088" s="39"/>
      <c r="L3088" s="39"/>
      <c r="M3088" s="39"/>
      <c r="N3088" s="39"/>
      <c r="O3088" s="39"/>
      <c r="P3088" s="39"/>
      <c r="Q3088" s="36"/>
    </row>
    <row r="3089" spans="1:17" x14ac:dyDescent="0.2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K3089" s="39"/>
      <c r="L3089" s="39"/>
      <c r="M3089" s="39"/>
      <c r="N3089" s="39"/>
      <c r="O3089" s="39"/>
      <c r="P3089" s="39"/>
      <c r="Q3089" s="36"/>
    </row>
    <row r="3090" spans="1:17" x14ac:dyDescent="0.2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K3090" s="39"/>
      <c r="L3090" s="39"/>
      <c r="M3090" s="39"/>
      <c r="N3090" s="39"/>
      <c r="O3090" s="39"/>
      <c r="P3090" s="39"/>
      <c r="Q3090" s="36"/>
    </row>
    <row r="3091" spans="1:17" x14ac:dyDescent="0.2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K3091" s="39"/>
      <c r="L3091" s="39"/>
      <c r="M3091" s="39"/>
      <c r="N3091" s="39"/>
      <c r="O3091" s="39"/>
      <c r="P3091" s="39"/>
      <c r="Q3091" s="36"/>
    </row>
    <row r="3092" spans="1:17" x14ac:dyDescent="0.2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K3092" s="39"/>
      <c r="L3092" s="39"/>
      <c r="M3092" s="39"/>
      <c r="N3092" s="39"/>
      <c r="O3092" s="39"/>
      <c r="P3092" s="39"/>
      <c r="Q3092" s="36"/>
    </row>
    <row r="3093" spans="1:17" x14ac:dyDescent="0.2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K3093" s="39"/>
      <c r="L3093" s="39"/>
      <c r="M3093" s="39"/>
      <c r="N3093" s="39"/>
      <c r="O3093" s="39"/>
      <c r="P3093" s="39"/>
      <c r="Q3093" s="36"/>
    </row>
    <row r="3094" spans="1:17" x14ac:dyDescent="0.2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K3094" s="39"/>
      <c r="L3094" s="39"/>
      <c r="M3094" s="39"/>
      <c r="N3094" s="39"/>
      <c r="O3094" s="39"/>
      <c r="P3094" s="39"/>
      <c r="Q3094" s="36"/>
    </row>
    <row r="3095" spans="1:17" x14ac:dyDescent="0.2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K3095" s="39"/>
      <c r="L3095" s="39"/>
      <c r="M3095" s="39"/>
      <c r="N3095" s="39"/>
      <c r="O3095" s="39"/>
      <c r="P3095" s="39"/>
      <c r="Q3095" s="36"/>
    </row>
    <row r="3096" spans="1:17" x14ac:dyDescent="0.2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K3096" s="39"/>
      <c r="L3096" s="39"/>
      <c r="M3096" s="39"/>
      <c r="N3096" s="39"/>
      <c r="O3096" s="39"/>
      <c r="P3096" s="39"/>
      <c r="Q3096" s="36"/>
    </row>
    <row r="3097" spans="1:17" x14ac:dyDescent="0.2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K3097" s="39"/>
      <c r="L3097" s="39"/>
      <c r="M3097" s="39"/>
      <c r="N3097" s="39"/>
      <c r="O3097" s="39"/>
      <c r="P3097" s="39"/>
      <c r="Q3097" s="36"/>
    </row>
    <row r="3098" spans="1:17" x14ac:dyDescent="0.2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K3098" s="39"/>
      <c r="L3098" s="39"/>
      <c r="M3098" s="39"/>
      <c r="N3098" s="39"/>
      <c r="O3098" s="39"/>
      <c r="P3098" s="39"/>
      <c r="Q3098" s="36"/>
    </row>
    <row r="3099" spans="1:17" x14ac:dyDescent="0.2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K3099" s="39"/>
      <c r="L3099" s="39"/>
      <c r="M3099" s="39"/>
      <c r="N3099" s="39"/>
      <c r="O3099" s="39"/>
      <c r="P3099" s="39"/>
      <c r="Q3099" s="36"/>
    </row>
    <row r="3100" spans="1:17" x14ac:dyDescent="0.2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K3100" s="39"/>
      <c r="L3100" s="39"/>
      <c r="M3100" s="39"/>
      <c r="N3100" s="39"/>
      <c r="O3100" s="39"/>
      <c r="P3100" s="39"/>
      <c r="Q3100" s="36"/>
    </row>
    <row r="3101" spans="1:17" x14ac:dyDescent="0.2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K3101" s="39"/>
      <c r="L3101" s="39"/>
      <c r="M3101" s="39"/>
      <c r="N3101" s="39"/>
      <c r="O3101" s="39"/>
      <c r="P3101" s="39"/>
      <c r="Q3101" s="36"/>
    </row>
    <row r="3102" spans="1:17" x14ac:dyDescent="0.2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K3102" s="39"/>
      <c r="L3102" s="39"/>
      <c r="M3102" s="39"/>
      <c r="N3102" s="39"/>
      <c r="O3102" s="39"/>
      <c r="P3102" s="39"/>
      <c r="Q3102" s="36"/>
    </row>
    <row r="3103" spans="1:17" x14ac:dyDescent="0.2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K3103" s="39"/>
      <c r="L3103" s="39"/>
      <c r="M3103" s="39"/>
      <c r="N3103" s="39"/>
      <c r="O3103" s="39"/>
      <c r="P3103" s="39"/>
      <c r="Q3103" s="36"/>
    </row>
    <row r="3104" spans="1:17" x14ac:dyDescent="0.2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K3104" s="39"/>
      <c r="L3104" s="39"/>
      <c r="M3104" s="39"/>
      <c r="N3104" s="39"/>
      <c r="O3104" s="39"/>
      <c r="P3104" s="39"/>
      <c r="Q3104" s="36"/>
    </row>
    <row r="3105" spans="1:17" x14ac:dyDescent="0.2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K3105" s="39"/>
      <c r="L3105" s="39"/>
      <c r="M3105" s="39"/>
      <c r="N3105" s="39"/>
      <c r="O3105" s="39"/>
      <c r="P3105" s="39"/>
      <c r="Q3105" s="36"/>
    </row>
    <row r="3106" spans="1:17" x14ac:dyDescent="0.2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K3106" s="39"/>
      <c r="L3106" s="39"/>
      <c r="M3106" s="39"/>
      <c r="N3106" s="39"/>
      <c r="O3106" s="39"/>
      <c r="P3106" s="39"/>
      <c r="Q3106" s="36"/>
    </row>
    <row r="3107" spans="1:17" x14ac:dyDescent="0.2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K3107" s="39"/>
      <c r="L3107" s="39"/>
      <c r="M3107" s="39"/>
      <c r="N3107" s="39"/>
      <c r="O3107" s="39"/>
      <c r="P3107" s="39"/>
      <c r="Q3107" s="36"/>
    </row>
    <row r="3108" spans="1:17" x14ac:dyDescent="0.2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K3108" s="39"/>
      <c r="L3108" s="39"/>
      <c r="M3108" s="39"/>
      <c r="N3108" s="39"/>
      <c r="O3108" s="39"/>
      <c r="P3108" s="39"/>
      <c r="Q3108" s="36"/>
    </row>
    <row r="3109" spans="1:17" x14ac:dyDescent="0.2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K3109" s="39"/>
      <c r="L3109" s="39"/>
      <c r="M3109" s="39"/>
      <c r="N3109" s="39"/>
      <c r="O3109" s="39"/>
      <c r="P3109" s="39"/>
      <c r="Q3109" s="36"/>
    </row>
    <row r="3110" spans="1:17" x14ac:dyDescent="0.2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K3110" s="39"/>
      <c r="L3110" s="39"/>
      <c r="M3110" s="39"/>
      <c r="N3110" s="39"/>
      <c r="O3110" s="39"/>
      <c r="P3110" s="39"/>
      <c r="Q3110" s="36"/>
    </row>
    <row r="3111" spans="1:17" x14ac:dyDescent="0.2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K3111" s="39"/>
      <c r="L3111" s="39"/>
      <c r="M3111" s="39"/>
      <c r="N3111" s="39"/>
      <c r="O3111" s="39"/>
      <c r="P3111" s="39"/>
      <c r="Q3111" s="36"/>
    </row>
    <row r="3112" spans="1:17" x14ac:dyDescent="0.2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K3112" s="39"/>
      <c r="L3112" s="39"/>
      <c r="M3112" s="39"/>
      <c r="N3112" s="39"/>
      <c r="O3112" s="39"/>
      <c r="P3112" s="39"/>
      <c r="Q3112" s="36"/>
    </row>
    <row r="3113" spans="1:17" x14ac:dyDescent="0.2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K3113" s="39"/>
      <c r="L3113" s="39"/>
      <c r="M3113" s="39"/>
      <c r="N3113" s="39"/>
      <c r="O3113" s="39"/>
      <c r="P3113" s="39"/>
      <c r="Q3113" s="36"/>
    </row>
    <row r="3114" spans="1:17" x14ac:dyDescent="0.2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K3114" s="39"/>
      <c r="L3114" s="39"/>
      <c r="M3114" s="39"/>
      <c r="N3114" s="39"/>
      <c r="O3114" s="39"/>
      <c r="P3114" s="39"/>
      <c r="Q3114" s="36"/>
    </row>
    <row r="3115" spans="1:17" x14ac:dyDescent="0.2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K3115" s="39"/>
      <c r="L3115" s="39"/>
      <c r="M3115" s="39"/>
      <c r="N3115" s="39"/>
      <c r="O3115" s="39"/>
      <c r="P3115" s="39"/>
      <c r="Q3115" s="36"/>
    </row>
    <row r="3116" spans="1:17" x14ac:dyDescent="0.2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K3116" s="39"/>
      <c r="L3116" s="39"/>
      <c r="M3116" s="39"/>
      <c r="N3116" s="39"/>
      <c r="O3116" s="39"/>
      <c r="P3116" s="39"/>
      <c r="Q3116" s="36"/>
    </row>
    <row r="3117" spans="1:17" x14ac:dyDescent="0.2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K3117" s="39"/>
      <c r="L3117" s="39"/>
      <c r="M3117" s="39"/>
      <c r="N3117" s="39"/>
      <c r="O3117" s="39"/>
      <c r="P3117" s="39"/>
      <c r="Q3117" s="36"/>
    </row>
    <row r="3118" spans="1:17" x14ac:dyDescent="0.2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K3118" s="39"/>
      <c r="L3118" s="39"/>
      <c r="M3118" s="39"/>
      <c r="N3118" s="39"/>
      <c r="O3118" s="39"/>
      <c r="P3118" s="39"/>
      <c r="Q3118" s="36"/>
    </row>
    <row r="3119" spans="1:17" x14ac:dyDescent="0.2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K3119" s="39"/>
      <c r="L3119" s="39"/>
      <c r="M3119" s="39"/>
      <c r="N3119" s="39"/>
      <c r="O3119" s="39"/>
      <c r="P3119" s="39"/>
      <c r="Q3119" s="36"/>
    </row>
    <row r="3120" spans="1:17" x14ac:dyDescent="0.2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K3120" s="39"/>
      <c r="L3120" s="39"/>
      <c r="M3120" s="39"/>
      <c r="N3120" s="39"/>
      <c r="O3120" s="39"/>
      <c r="P3120" s="39"/>
      <c r="Q3120" s="36"/>
    </row>
    <row r="3121" spans="1:17" x14ac:dyDescent="0.2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K3121" s="39"/>
      <c r="L3121" s="39"/>
      <c r="M3121" s="39"/>
      <c r="N3121" s="39"/>
      <c r="O3121" s="39"/>
      <c r="P3121" s="39"/>
      <c r="Q3121" s="36"/>
    </row>
    <row r="3122" spans="1:17" x14ac:dyDescent="0.2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K3122" s="39"/>
      <c r="L3122" s="39"/>
      <c r="M3122" s="39"/>
      <c r="N3122" s="39"/>
      <c r="O3122" s="39"/>
      <c r="P3122" s="39"/>
      <c r="Q3122" s="36"/>
    </row>
    <row r="3123" spans="1:17" x14ac:dyDescent="0.2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K3123" s="39"/>
      <c r="L3123" s="39"/>
      <c r="M3123" s="39"/>
      <c r="N3123" s="39"/>
      <c r="O3123" s="39"/>
      <c r="P3123" s="39"/>
      <c r="Q3123" s="36"/>
    </row>
    <row r="3124" spans="1:17" x14ac:dyDescent="0.2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K3124" s="39"/>
      <c r="L3124" s="39"/>
      <c r="M3124" s="39"/>
      <c r="N3124" s="39"/>
      <c r="O3124" s="39"/>
      <c r="P3124" s="39"/>
      <c r="Q3124" s="36"/>
    </row>
    <row r="3125" spans="1:17" x14ac:dyDescent="0.2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K3125" s="39"/>
      <c r="L3125" s="39"/>
      <c r="M3125" s="39"/>
      <c r="N3125" s="39"/>
      <c r="O3125" s="39"/>
      <c r="P3125" s="39"/>
      <c r="Q3125" s="36"/>
    </row>
    <row r="3126" spans="1:17" x14ac:dyDescent="0.2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K3126" s="39"/>
      <c r="L3126" s="39"/>
      <c r="M3126" s="39"/>
      <c r="N3126" s="39"/>
      <c r="O3126" s="39"/>
      <c r="P3126" s="39"/>
      <c r="Q3126" s="36"/>
    </row>
    <row r="3127" spans="1:17" x14ac:dyDescent="0.2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K3127" s="39"/>
      <c r="L3127" s="39"/>
      <c r="M3127" s="39"/>
      <c r="N3127" s="39"/>
      <c r="O3127" s="39"/>
      <c r="P3127" s="39"/>
      <c r="Q3127" s="36"/>
    </row>
    <row r="3128" spans="1:17" x14ac:dyDescent="0.2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K3128" s="39"/>
      <c r="L3128" s="39"/>
      <c r="M3128" s="39"/>
      <c r="N3128" s="39"/>
      <c r="O3128" s="39"/>
      <c r="P3128" s="39"/>
      <c r="Q3128" s="36"/>
    </row>
    <row r="3129" spans="1:17" x14ac:dyDescent="0.2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K3129" s="39"/>
      <c r="L3129" s="39"/>
      <c r="M3129" s="39"/>
      <c r="N3129" s="39"/>
      <c r="O3129" s="39"/>
      <c r="P3129" s="39"/>
      <c r="Q3129" s="36"/>
    </row>
    <row r="3130" spans="1:17" x14ac:dyDescent="0.2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K3130" s="39"/>
      <c r="L3130" s="39"/>
      <c r="M3130" s="39"/>
      <c r="N3130" s="39"/>
      <c r="O3130" s="39"/>
      <c r="P3130" s="39"/>
      <c r="Q3130" s="36"/>
    </row>
    <row r="3131" spans="1:17" x14ac:dyDescent="0.2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K3131" s="39"/>
      <c r="L3131" s="39"/>
      <c r="M3131" s="39"/>
      <c r="N3131" s="39"/>
      <c r="O3131" s="39"/>
      <c r="P3131" s="39"/>
      <c r="Q3131" s="36"/>
    </row>
    <row r="3132" spans="1:17" x14ac:dyDescent="0.2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K3132" s="39"/>
      <c r="L3132" s="39"/>
      <c r="M3132" s="39"/>
      <c r="N3132" s="39"/>
      <c r="O3132" s="39"/>
      <c r="P3132" s="39"/>
      <c r="Q3132" s="36"/>
    </row>
    <row r="3133" spans="1:17" x14ac:dyDescent="0.2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K3133" s="39"/>
      <c r="L3133" s="39"/>
      <c r="M3133" s="39"/>
      <c r="N3133" s="39"/>
      <c r="O3133" s="39"/>
      <c r="P3133" s="39"/>
      <c r="Q3133" s="36"/>
    </row>
    <row r="3134" spans="1:17" x14ac:dyDescent="0.2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K3134" s="39"/>
      <c r="L3134" s="39"/>
      <c r="M3134" s="39"/>
      <c r="N3134" s="39"/>
      <c r="O3134" s="39"/>
      <c r="P3134" s="39"/>
      <c r="Q3134" s="36"/>
    </row>
    <row r="3135" spans="1:17" x14ac:dyDescent="0.2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K3135" s="39"/>
      <c r="L3135" s="39"/>
      <c r="M3135" s="39"/>
      <c r="N3135" s="39"/>
      <c r="O3135" s="39"/>
      <c r="P3135" s="39"/>
      <c r="Q3135" s="36"/>
    </row>
    <row r="3136" spans="1:17" x14ac:dyDescent="0.2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K3136" s="39"/>
      <c r="L3136" s="39"/>
      <c r="M3136" s="39"/>
      <c r="N3136" s="39"/>
      <c r="O3136" s="39"/>
      <c r="P3136" s="39"/>
      <c r="Q3136" s="36"/>
    </row>
    <row r="3137" spans="1:17" x14ac:dyDescent="0.2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K3137" s="39"/>
      <c r="L3137" s="39"/>
      <c r="M3137" s="39"/>
      <c r="N3137" s="39"/>
      <c r="O3137" s="39"/>
      <c r="P3137" s="39"/>
      <c r="Q3137" s="36"/>
    </row>
    <row r="3138" spans="1:17" x14ac:dyDescent="0.2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K3138" s="39"/>
      <c r="L3138" s="39"/>
      <c r="M3138" s="39"/>
      <c r="N3138" s="39"/>
      <c r="O3138" s="39"/>
      <c r="P3138" s="39"/>
      <c r="Q3138" s="36"/>
    </row>
    <row r="3139" spans="1:17" x14ac:dyDescent="0.2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K3139" s="39"/>
      <c r="L3139" s="39"/>
      <c r="M3139" s="39"/>
      <c r="N3139" s="39"/>
      <c r="O3139" s="39"/>
      <c r="P3139" s="39"/>
      <c r="Q3139" s="36"/>
    </row>
    <row r="3140" spans="1:17" x14ac:dyDescent="0.2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K3140" s="39"/>
      <c r="L3140" s="39"/>
      <c r="M3140" s="39"/>
      <c r="N3140" s="39"/>
      <c r="O3140" s="39"/>
      <c r="P3140" s="39"/>
      <c r="Q3140" s="36"/>
    </row>
    <row r="3141" spans="1:17" x14ac:dyDescent="0.2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K3141" s="39"/>
      <c r="L3141" s="39"/>
      <c r="M3141" s="39"/>
      <c r="N3141" s="39"/>
      <c r="O3141" s="39"/>
      <c r="P3141" s="39"/>
      <c r="Q3141" s="36"/>
    </row>
    <row r="3142" spans="1:17" x14ac:dyDescent="0.2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K3142" s="39"/>
      <c r="L3142" s="39"/>
      <c r="M3142" s="39"/>
      <c r="N3142" s="39"/>
      <c r="O3142" s="39"/>
      <c r="P3142" s="39"/>
      <c r="Q3142" s="36"/>
    </row>
    <row r="3143" spans="1:17" x14ac:dyDescent="0.2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K3143" s="39"/>
      <c r="L3143" s="39"/>
      <c r="M3143" s="39"/>
      <c r="N3143" s="39"/>
      <c r="O3143" s="39"/>
      <c r="P3143" s="39"/>
      <c r="Q3143" s="36"/>
    </row>
    <row r="3144" spans="1:17" x14ac:dyDescent="0.2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K3144" s="39"/>
      <c r="L3144" s="39"/>
      <c r="M3144" s="39"/>
      <c r="N3144" s="39"/>
      <c r="O3144" s="39"/>
      <c r="P3144" s="39"/>
      <c r="Q3144" s="36"/>
    </row>
    <row r="3145" spans="1:17" x14ac:dyDescent="0.2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K3145" s="39"/>
      <c r="L3145" s="39"/>
      <c r="M3145" s="39"/>
      <c r="N3145" s="39"/>
      <c r="O3145" s="39"/>
      <c r="P3145" s="39"/>
      <c r="Q3145" s="36"/>
    </row>
    <row r="3146" spans="1:17" x14ac:dyDescent="0.2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K3146" s="39"/>
      <c r="L3146" s="39"/>
      <c r="M3146" s="39"/>
      <c r="N3146" s="39"/>
      <c r="O3146" s="39"/>
      <c r="P3146" s="39"/>
      <c r="Q3146" s="36"/>
    </row>
    <row r="3147" spans="1:17" x14ac:dyDescent="0.2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K3147" s="39"/>
      <c r="L3147" s="39"/>
      <c r="M3147" s="39"/>
      <c r="N3147" s="39"/>
      <c r="O3147" s="39"/>
      <c r="P3147" s="39"/>
      <c r="Q3147" s="36"/>
    </row>
    <row r="3148" spans="1:17" x14ac:dyDescent="0.2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K3148" s="39"/>
      <c r="L3148" s="39"/>
      <c r="M3148" s="39"/>
      <c r="N3148" s="39"/>
      <c r="O3148" s="39"/>
      <c r="P3148" s="39"/>
      <c r="Q3148" s="36"/>
    </row>
    <row r="3149" spans="1:17" x14ac:dyDescent="0.2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K3149" s="39"/>
      <c r="L3149" s="39"/>
      <c r="M3149" s="39"/>
      <c r="N3149" s="39"/>
      <c r="O3149" s="39"/>
      <c r="P3149" s="39"/>
      <c r="Q3149" s="36"/>
    </row>
    <row r="3150" spans="1:17" x14ac:dyDescent="0.2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K3150" s="39"/>
      <c r="L3150" s="39"/>
      <c r="M3150" s="39"/>
      <c r="N3150" s="39"/>
      <c r="O3150" s="39"/>
      <c r="P3150" s="39"/>
      <c r="Q3150" s="36"/>
    </row>
    <row r="3151" spans="1:17" x14ac:dyDescent="0.2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K3151" s="39"/>
      <c r="L3151" s="39"/>
      <c r="M3151" s="39"/>
      <c r="N3151" s="39"/>
      <c r="O3151" s="39"/>
      <c r="P3151" s="39"/>
      <c r="Q3151" s="36"/>
    </row>
    <row r="3152" spans="1:17" x14ac:dyDescent="0.2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K3152" s="39"/>
      <c r="L3152" s="39"/>
      <c r="M3152" s="39"/>
      <c r="N3152" s="39"/>
      <c r="O3152" s="39"/>
      <c r="P3152" s="39"/>
      <c r="Q3152" s="36"/>
    </row>
    <row r="3153" spans="1:17" x14ac:dyDescent="0.2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K3153" s="39"/>
      <c r="L3153" s="39"/>
      <c r="M3153" s="39"/>
      <c r="N3153" s="39"/>
      <c r="O3153" s="39"/>
      <c r="P3153" s="39"/>
      <c r="Q3153" s="36"/>
    </row>
    <row r="3154" spans="1:17" x14ac:dyDescent="0.2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K3154" s="39"/>
      <c r="L3154" s="39"/>
      <c r="M3154" s="39"/>
      <c r="N3154" s="39"/>
      <c r="O3154" s="39"/>
      <c r="P3154" s="39"/>
      <c r="Q3154" s="36"/>
    </row>
    <row r="3155" spans="1:17" x14ac:dyDescent="0.2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K3155" s="39"/>
      <c r="L3155" s="39"/>
      <c r="M3155" s="39"/>
      <c r="N3155" s="39"/>
      <c r="O3155" s="39"/>
      <c r="P3155" s="39"/>
      <c r="Q3155" s="36"/>
    </row>
    <row r="3156" spans="1:17" x14ac:dyDescent="0.2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K3156" s="39"/>
      <c r="L3156" s="39"/>
      <c r="M3156" s="39"/>
      <c r="N3156" s="39"/>
      <c r="O3156" s="39"/>
      <c r="P3156" s="39"/>
      <c r="Q3156" s="36"/>
    </row>
    <row r="3157" spans="1:17" x14ac:dyDescent="0.2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K3157" s="39"/>
      <c r="L3157" s="39"/>
      <c r="M3157" s="39"/>
      <c r="N3157" s="39"/>
      <c r="O3157" s="39"/>
      <c r="P3157" s="39"/>
      <c r="Q3157" s="36"/>
    </row>
    <row r="3158" spans="1:17" x14ac:dyDescent="0.2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K3158" s="39"/>
      <c r="L3158" s="39"/>
      <c r="M3158" s="39"/>
      <c r="N3158" s="39"/>
      <c r="O3158" s="39"/>
      <c r="P3158" s="39"/>
      <c r="Q3158" s="36"/>
    </row>
    <row r="3159" spans="1:17" x14ac:dyDescent="0.2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K3159" s="39"/>
      <c r="L3159" s="39"/>
      <c r="M3159" s="39"/>
      <c r="N3159" s="39"/>
      <c r="O3159" s="39"/>
      <c r="P3159" s="39"/>
      <c r="Q3159" s="36"/>
    </row>
    <row r="3160" spans="1:17" x14ac:dyDescent="0.2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K3160" s="39"/>
      <c r="L3160" s="39"/>
      <c r="M3160" s="39"/>
      <c r="N3160" s="39"/>
      <c r="O3160" s="39"/>
      <c r="P3160" s="39"/>
      <c r="Q3160" s="36"/>
    </row>
    <row r="3161" spans="1:17" x14ac:dyDescent="0.2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K3161" s="39"/>
      <c r="L3161" s="39"/>
      <c r="M3161" s="39"/>
      <c r="N3161" s="39"/>
      <c r="O3161" s="39"/>
      <c r="P3161" s="39"/>
      <c r="Q3161" s="36"/>
    </row>
    <row r="3162" spans="1:17" x14ac:dyDescent="0.2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K3162" s="39"/>
      <c r="L3162" s="39"/>
      <c r="M3162" s="39"/>
      <c r="N3162" s="39"/>
      <c r="O3162" s="39"/>
      <c r="P3162" s="39"/>
      <c r="Q3162" s="36"/>
    </row>
    <row r="3163" spans="1:17" x14ac:dyDescent="0.2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K3163" s="39"/>
      <c r="L3163" s="39"/>
      <c r="M3163" s="39"/>
      <c r="N3163" s="39"/>
      <c r="O3163" s="39"/>
      <c r="P3163" s="39"/>
      <c r="Q3163" s="36"/>
    </row>
    <row r="3164" spans="1:17" x14ac:dyDescent="0.2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K3164" s="39"/>
      <c r="L3164" s="39"/>
      <c r="M3164" s="39"/>
      <c r="N3164" s="39"/>
      <c r="O3164" s="39"/>
      <c r="P3164" s="39"/>
      <c r="Q3164" s="36"/>
    </row>
    <row r="3165" spans="1:17" x14ac:dyDescent="0.2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K3165" s="39"/>
      <c r="L3165" s="39"/>
      <c r="M3165" s="39"/>
      <c r="N3165" s="39"/>
      <c r="O3165" s="39"/>
      <c r="P3165" s="39"/>
      <c r="Q3165" s="36"/>
    </row>
    <row r="3166" spans="1:17" x14ac:dyDescent="0.2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K3166" s="39"/>
      <c r="L3166" s="39"/>
      <c r="M3166" s="39"/>
      <c r="N3166" s="39"/>
      <c r="O3166" s="39"/>
      <c r="P3166" s="39"/>
      <c r="Q3166" s="36"/>
    </row>
    <row r="3167" spans="1:17" x14ac:dyDescent="0.2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K3167" s="39"/>
      <c r="L3167" s="39"/>
      <c r="M3167" s="39"/>
      <c r="N3167" s="39"/>
      <c r="O3167" s="39"/>
      <c r="P3167" s="39"/>
      <c r="Q3167" s="36"/>
    </row>
    <row r="3168" spans="1:17" x14ac:dyDescent="0.2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K3168" s="39"/>
      <c r="L3168" s="39"/>
      <c r="M3168" s="39"/>
      <c r="N3168" s="39"/>
      <c r="O3168" s="39"/>
      <c r="P3168" s="39"/>
      <c r="Q3168" s="36"/>
    </row>
    <row r="3169" spans="1:17" x14ac:dyDescent="0.2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K3169" s="39"/>
      <c r="L3169" s="39"/>
      <c r="M3169" s="39"/>
      <c r="N3169" s="39"/>
      <c r="O3169" s="39"/>
      <c r="P3169" s="39"/>
      <c r="Q3169" s="36"/>
    </row>
    <row r="3170" spans="1:17" x14ac:dyDescent="0.2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K3170" s="39"/>
      <c r="L3170" s="39"/>
      <c r="M3170" s="39"/>
      <c r="N3170" s="39"/>
      <c r="O3170" s="39"/>
      <c r="P3170" s="39"/>
      <c r="Q3170" s="36"/>
    </row>
    <row r="3171" spans="1:17" x14ac:dyDescent="0.2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K3171" s="39"/>
      <c r="L3171" s="39"/>
      <c r="M3171" s="39"/>
      <c r="N3171" s="39"/>
      <c r="O3171" s="39"/>
      <c r="P3171" s="39"/>
      <c r="Q3171" s="36"/>
    </row>
    <row r="3172" spans="1:17" x14ac:dyDescent="0.2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K3172" s="39"/>
      <c r="L3172" s="39"/>
      <c r="M3172" s="39"/>
      <c r="N3172" s="39"/>
      <c r="O3172" s="39"/>
      <c r="P3172" s="39"/>
      <c r="Q3172" s="36"/>
    </row>
    <row r="3173" spans="1:17" x14ac:dyDescent="0.2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K3173" s="39"/>
      <c r="L3173" s="39"/>
      <c r="M3173" s="39"/>
      <c r="N3173" s="39"/>
      <c r="O3173" s="39"/>
      <c r="P3173" s="39"/>
      <c r="Q3173" s="36"/>
    </row>
    <row r="3174" spans="1:17" x14ac:dyDescent="0.2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K3174" s="39"/>
      <c r="L3174" s="39"/>
      <c r="M3174" s="39"/>
      <c r="N3174" s="39"/>
      <c r="O3174" s="39"/>
      <c r="P3174" s="39"/>
      <c r="Q3174" s="36"/>
    </row>
    <row r="3175" spans="1:17" x14ac:dyDescent="0.2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K3175" s="39"/>
      <c r="L3175" s="39"/>
      <c r="M3175" s="39"/>
      <c r="N3175" s="39"/>
      <c r="O3175" s="39"/>
      <c r="P3175" s="39"/>
      <c r="Q3175" s="36"/>
    </row>
    <row r="3176" spans="1:17" x14ac:dyDescent="0.2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K3176" s="39"/>
      <c r="L3176" s="39"/>
      <c r="M3176" s="39"/>
      <c r="N3176" s="39"/>
      <c r="O3176" s="39"/>
      <c r="P3176" s="39"/>
      <c r="Q3176" s="36"/>
    </row>
    <row r="3177" spans="1:17" x14ac:dyDescent="0.2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K3177" s="39"/>
      <c r="L3177" s="39"/>
      <c r="M3177" s="39"/>
      <c r="N3177" s="39"/>
      <c r="O3177" s="39"/>
      <c r="P3177" s="39"/>
      <c r="Q3177" s="36"/>
    </row>
    <row r="3178" spans="1:17" x14ac:dyDescent="0.2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K3178" s="39"/>
      <c r="L3178" s="39"/>
      <c r="M3178" s="39"/>
      <c r="N3178" s="39"/>
      <c r="O3178" s="39"/>
      <c r="P3178" s="39"/>
      <c r="Q3178" s="36"/>
    </row>
    <row r="3179" spans="1:17" x14ac:dyDescent="0.2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K3179" s="39"/>
      <c r="L3179" s="39"/>
      <c r="M3179" s="39"/>
      <c r="N3179" s="39"/>
      <c r="O3179" s="39"/>
      <c r="P3179" s="39"/>
      <c r="Q3179" s="36"/>
    </row>
    <row r="3180" spans="1:17" x14ac:dyDescent="0.2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K3180" s="39"/>
      <c r="L3180" s="39"/>
      <c r="M3180" s="39"/>
      <c r="N3180" s="39"/>
      <c r="O3180" s="39"/>
      <c r="P3180" s="39"/>
      <c r="Q3180" s="36"/>
    </row>
    <row r="3181" spans="1:17" x14ac:dyDescent="0.2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K3181" s="39"/>
      <c r="L3181" s="39"/>
      <c r="M3181" s="39"/>
      <c r="N3181" s="39"/>
      <c r="O3181" s="39"/>
      <c r="P3181" s="39"/>
      <c r="Q3181" s="36"/>
    </row>
    <row r="3182" spans="1:17" x14ac:dyDescent="0.2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K3182" s="39"/>
      <c r="L3182" s="39"/>
      <c r="M3182" s="39"/>
      <c r="N3182" s="39"/>
      <c r="O3182" s="39"/>
      <c r="P3182" s="39"/>
      <c r="Q3182" s="36"/>
    </row>
    <row r="3183" spans="1:17" x14ac:dyDescent="0.2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K3183" s="39"/>
      <c r="L3183" s="39"/>
      <c r="M3183" s="39"/>
      <c r="N3183" s="39"/>
      <c r="O3183" s="39"/>
      <c r="P3183" s="39"/>
      <c r="Q3183" s="36"/>
    </row>
    <row r="3184" spans="1:17" x14ac:dyDescent="0.2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K3184" s="39"/>
      <c r="L3184" s="39"/>
      <c r="M3184" s="39"/>
      <c r="N3184" s="39"/>
      <c r="O3184" s="39"/>
      <c r="P3184" s="39"/>
      <c r="Q3184" s="36"/>
    </row>
    <row r="3185" spans="1:17" x14ac:dyDescent="0.2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K3185" s="39"/>
      <c r="L3185" s="39"/>
      <c r="M3185" s="39"/>
      <c r="N3185" s="39"/>
      <c r="O3185" s="39"/>
      <c r="P3185" s="39"/>
      <c r="Q3185" s="36"/>
    </row>
    <row r="3186" spans="1:17" x14ac:dyDescent="0.2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K3186" s="39"/>
      <c r="L3186" s="39"/>
      <c r="M3186" s="39"/>
      <c r="N3186" s="39"/>
      <c r="O3186" s="39"/>
      <c r="P3186" s="39"/>
      <c r="Q3186" s="36"/>
    </row>
    <row r="3187" spans="1:17" x14ac:dyDescent="0.2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K3187" s="39"/>
      <c r="L3187" s="39"/>
      <c r="M3187" s="39"/>
      <c r="N3187" s="39"/>
      <c r="O3187" s="39"/>
      <c r="P3187" s="39"/>
      <c r="Q3187" s="36"/>
    </row>
    <row r="3188" spans="1:17" x14ac:dyDescent="0.2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K3188" s="39"/>
      <c r="L3188" s="39"/>
      <c r="M3188" s="39"/>
      <c r="N3188" s="39"/>
      <c r="O3188" s="39"/>
      <c r="P3188" s="39"/>
      <c r="Q3188" s="36"/>
    </row>
    <row r="3189" spans="1:17" x14ac:dyDescent="0.2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K3189" s="39"/>
      <c r="L3189" s="39"/>
      <c r="M3189" s="39"/>
      <c r="N3189" s="39"/>
      <c r="O3189" s="39"/>
      <c r="P3189" s="39"/>
      <c r="Q3189" s="36"/>
    </row>
    <row r="3190" spans="1:17" x14ac:dyDescent="0.2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K3190" s="39"/>
      <c r="L3190" s="39"/>
      <c r="M3190" s="39"/>
      <c r="N3190" s="39"/>
      <c r="O3190" s="39"/>
      <c r="P3190" s="39"/>
      <c r="Q3190" s="36"/>
    </row>
    <row r="3191" spans="1:17" x14ac:dyDescent="0.2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K3191" s="39"/>
      <c r="L3191" s="39"/>
      <c r="M3191" s="39"/>
      <c r="N3191" s="39"/>
      <c r="O3191" s="39"/>
      <c r="P3191" s="39"/>
      <c r="Q3191" s="36"/>
    </row>
    <row r="3192" spans="1:17" x14ac:dyDescent="0.2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K3192" s="39"/>
      <c r="L3192" s="39"/>
      <c r="M3192" s="39"/>
      <c r="N3192" s="39"/>
      <c r="O3192" s="39"/>
      <c r="P3192" s="39"/>
      <c r="Q3192" s="36"/>
    </row>
    <row r="3193" spans="1:17" x14ac:dyDescent="0.2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K3193" s="39"/>
      <c r="L3193" s="39"/>
      <c r="M3193" s="39"/>
      <c r="N3193" s="39"/>
      <c r="O3193" s="39"/>
      <c r="P3193" s="39"/>
      <c r="Q3193" s="36"/>
    </row>
    <row r="3194" spans="1:17" x14ac:dyDescent="0.2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K3194" s="39"/>
      <c r="L3194" s="39"/>
      <c r="M3194" s="39"/>
      <c r="N3194" s="39"/>
      <c r="O3194" s="39"/>
      <c r="P3194" s="39"/>
      <c r="Q3194" s="36"/>
    </row>
    <row r="3195" spans="1:17" x14ac:dyDescent="0.2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K3195" s="39"/>
      <c r="L3195" s="39"/>
      <c r="M3195" s="39"/>
      <c r="N3195" s="39"/>
      <c r="O3195" s="39"/>
      <c r="P3195" s="39"/>
      <c r="Q3195" s="36"/>
    </row>
    <row r="3196" spans="1:17" x14ac:dyDescent="0.2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K3196" s="39"/>
      <c r="L3196" s="39"/>
      <c r="M3196" s="39"/>
      <c r="N3196" s="39"/>
      <c r="O3196" s="39"/>
      <c r="P3196" s="39"/>
      <c r="Q3196" s="36"/>
    </row>
    <row r="3197" spans="1:17" x14ac:dyDescent="0.2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K3197" s="39"/>
      <c r="L3197" s="39"/>
      <c r="M3197" s="39"/>
      <c r="N3197" s="39"/>
      <c r="O3197" s="39"/>
      <c r="P3197" s="39"/>
      <c r="Q3197" s="36"/>
    </row>
    <row r="3198" spans="1:17" x14ac:dyDescent="0.2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K3198" s="39"/>
      <c r="L3198" s="39"/>
      <c r="M3198" s="39"/>
      <c r="N3198" s="39"/>
      <c r="O3198" s="39"/>
      <c r="P3198" s="39"/>
      <c r="Q3198" s="36"/>
    </row>
    <row r="3199" spans="1:17" x14ac:dyDescent="0.2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K3199" s="39"/>
      <c r="L3199" s="39"/>
      <c r="M3199" s="39"/>
      <c r="N3199" s="39"/>
      <c r="O3199" s="39"/>
      <c r="P3199" s="39"/>
      <c r="Q3199" s="36"/>
    </row>
    <row r="3200" spans="1:17" x14ac:dyDescent="0.2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K3200" s="39"/>
      <c r="L3200" s="39"/>
      <c r="M3200" s="39"/>
      <c r="N3200" s="39"/>
      <c r="O3200" s="39"/>
      <c r="P3200" s="39"/>
      <c r="Q3200" s="36"/>
    </row>
    <row r="3201" spans="1:17" x14ac:dyDescent="0.2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K3201" s="39"/>
      <c r="L3201" s="39"/>
      <c r="M3201" s="39"/>
      <c r="N3201" s="39"/>
      <c r="O3201" s="39"/>
      <c r="P3201" s="39"/>
      <c r="Q3201" s="36"/>
    </row>
    <row r="3202" spans="1:17" x14ac:dyDescent="0.2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K3202" s="39"/>
      <c r="L3202" s="39"/>
      <c r="M3202" s="39"/>
      <c r="N3202" s="39"/>
      <c r="O3202" s="39"/>
      <c r="P3202" s="39"/>
      <c r="Q3202" s="36"/>
    </row>
    <row r="3203" spans="1:17" x14ac:dyDescent="0.2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K3203" s="39"/>
      <c r="L3203" s="39"/>
      <c r="M3203" s="39"/>
      <c r="N3203" s="39"/>
      <c r="O3203" s="39"/>
      <c r="P3203" s="39"/>
      <c r="Q3203" s="36"/>
    </row>
    <row r="3204" spans="1:17" x14ac:dyDescent="0.2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K3204" s="39"/>
      <c r="L3204" s="39"/>
      <c r="M3204" s="39"/>
      <c r="N3204" s="39"/>
      <c r="O3204" s="39"/>
      <c r="P3204" s="39"/>
      <c r="Q3204" s="36"/>
    </row>
    <row r="3205" spans="1:17" x14ac:dyDescent="0.2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K3205" s="39"/>
      <c r="L3205" s="39"/>
      <c r="M3205" s="39"/>
      <c r="N3205" s="39"/>
      <c r="O3205" s="39"/>
      <c r="P3205" s="39"/>
      <c r="Q3205" s="36"/>
    </row>
    <row r="3206" spans="1:17" x14ac:dyDescent="0.2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K3206" s="39"/>
      <c r="L3206" s="39"/>
      <c r="M3206" s="39"/>
      <c r="N3206" s="39"/>
      <c r="O3206" s="39"/>
      <c r="P3206" s="39"/>
      <c r="Q3206" s="36"/>
    </row>
    <row r="3207" spans="1:17" x14ac:dyDescent="0.2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K3207" s="39"/>
      <c r="L3207" s="39"/>
      <c r="M3207" s="39"/>
      <c r="N3207" s="39"/>
      <c r="O3207" s="39"/>
      <c r="P3207" s="39"/>
      <c r="Q3207" s="36"/>
    </row>
    <row r="3208" spans="1:17" x14ac:dyDescent="0.2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K3208" s="39"/>
      <c r="L3208" s="39"/>
      <c r="M3208" s="39"/>
      <c r="N3208" s="39"/>
      <c r="O3208" s="39"/>
      <c r="P3208" s="39"/>
      <c r="Q3208" s="36"/>
    </row>
    <row r="3209" spans="1:17" x14ac:dyDescent="0.2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K3209" s="39"/>
      <c r="L3209" s="39"/>
      <c r="M3209" s="39"/>
      <c r="N3209" s="39"/>
      <c r="O3209" s="39"/>
      <c r="P3209" s="39"/>
      <c r="Q3209" s="36"/>
    </row>
    <row r="3210" spans="1:17" x14ac:dyDescent="0.2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K3210" s="39"/>
      <c r="L3210" s="39"/>
      <c r="M3210" s="39"/>
      <c r="N3210" s="39"/>
      <c r="O3210" s="39"/>
      <c r="P3210" s="39"/>
      <c r="Q3210" s="36"/>
    </row>
    <row r="3211" spans="1:17" x14ac:dyDescent="0.2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K3211" s="39"/>
      <c r="L3211" s="39"/>
      <c r="M3211" s="39"/>
      <c r="N3211" s="39"/>
      <c r="O3211" s="39"/>
      <c r="P3211" s="39"/>
      <c r="Q3211" s="36"/>
    </row>
    <row r="3212" spans="1:17" x14ac:dyDescent="0.2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K3212" s="39"/>
      <c r="L3212" s="39"/>
      <c r="M3212" s="39"/>
      <c r="N3212" s="39"/>
      <c r="O3212" s="39"/>
      <c r="P3212" s="39"/>
      <c r="Q3212" s="36"/>
    </row>
    <row r="3213" spans="1:17" x14ac:dyDescent="0.2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K3213" s="39"/>
      <c r="L3213" s="39"/>
      <c r="M3213" s="39"/>
      <c r="N3213" s="39"/>
      <c r="O3213" s="39"/>
      <c r="P3213" s="39"/>
      <c r="Q3213" s="36"/>
    </row>
    <row r="3214" spans="1:17" x14ac:dyDescent="0.2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K3214" s="39"/>
      <c r="L3214" s="39"/>
      <c r="M3214" s="39"/>
      <c r="N3214" s="39"/>
      <c r="O3214" s="39"/>
      <c r="P3214" s="39"/>
      <c r="Q3214" s="36"/>
    </row>
    <row r="3215" spans="1:17" x14ac:dyDescent="0.2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K3215" s="39"/>
      <c r="L3215" s="39"/>
      <c r="M3215" s="39"/>
      <c r="N3215" s="39"/>
      <c r="O3215" s="39"/>
      <c r="P3215" s="39"/>
      <c r="Q3215" s="36"/>
    </row>
    <row r="3216" spans="1:17" x14ac:dyDescent="0.2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K3216" s="39"/>
      <c r="L3216" s="39"/>
      <c r="M3216" s="39"/>
      <c r="N3216" s="39"/>
      <c r="O3216" s="39"/>
      <c r="P3216" s="39"/>
      <c r="Q3216" s="36"/>
    </row>
    <row r="3217" spans="1:17" x14ac:dyDescent="0.2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K3217" s="39"/>
      <c r="L3217" s="39"/>
      <c r="M3217" s="39"/>
      <c r="N3217" s="39"/>
      <c r="O3217" s="39"/>
      <c r="P3217" s="39"/>
      <c r="Q3217" s="36"/>
    </row>
    <row r="3218" spans="1:17" x14ac:dyDescent="0.2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K3218" s="39"/>
      <c r="L3218" s="39"/>
      <c r="M3218" s="39"/>
      <c r="N3218" s="39"/>
      <c r="O3218" s="39"/>
      <c r="P3218" s="39"/>
      <c r="Q3218" s="36"/>
    </row>
    <row r="3219" spans="1:17" x14ac:dyDescent="0.2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K3219" s="39"/>
      <c r="L3219" s="39"/>
      <c r="M3219" s="39"/>
      <c r="N3219" s="39"/>
      <c r="O3219" s="39"/>
      <c r="P3219" s="39"/>
      <c r="Q3219" s="36"/>
    </row>
    <row r="3220" spans="1:17" x14ac:dyDescent="0.2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K3220" s="39"/>
      <c r="L3220" s="39"/>
      <c r="M3220" s="39"/>
      <c r="N3220" s="39"/>
      <c r="O3220" s="39"/>
      <c r="P3220" s="39"/>
      <c r="Q3220" s="36"/>
    </row>
    <row r="3221" spans="1:17" x14ac:dyDescent="0.2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K3221" s="39"/>
      <c r="L3221" s="39"/>
      <c r="M3221" s="39"/>
      <c r="N3221" s="39"/>
      <c r="O3221" s="39"/>
      <c r="P3221" s="39"/>
      <c r="Q3221" s="36"/>
    </row>
    <row r="3222" spans="1:17" x14ac:dyDescent="0.2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K3222" s="39"/>
      <c r="L3222" s="39"/>
      <c r="M3222" s="39"/>
      <c r="N3222" s="39"/>
      <c r="O3222" s="39"/>
      <c r="P3222" s="39"/>
      <c r="Q3222" s="36"/>
    </row>
    <row r="3223" spans="1:17" x14ac:dyDescent="0.2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K3223" s="39"/>
      <c r="L3223" s="39"/>
      <c r="M3223" s="39"/>
      <c r="N3223" s="39"/>
      <c r="O3223" s="39"/>
      <c r="P3223" s="39"/>
      <c r="Q3223" s="36"/>
    </row>
    <row r="3224" spans="1:17" x14ac:dyDescent="0.2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K3224" s="39"/>
      <c r="L3224" s="39"/>
      <c r="M3224" s="39"/>
      <c r="N3224" s="39"/>
      <c r="O3224" s="39"/>
      <c r="P3224" s="39"/>
      <c r="Q3224" s="36"/>
    </row>
    <row r="3225" spans="1:17" x14ac:dyDescent="0.2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K3225" s="39"/>
      <c r="L3225" s="39"/>
      <c r="M3225" s="39"/>
      <c r="N3225" s="39"/>
      <c r="O3225" s="39"/>
      <c r="P3225" s="39"/>
      <c r="Q3225" s="36"/>
    </row>
    <row r="3226" spans="1:17" x14ac:dyDescent="0.2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K3226" s="39"/>
      <c r="L3226" s="39"/>
      <c r="M3226" s="39"/>
      <c r="N3226" s="39"/>
      <c r="O3226" s="39"/>
      <c r="P3226" s="39"/>
      <c r="Q3226" s="36"/>
    </row>
    <row r="3227" spans="1:17" x14ac:dyDescent="0.2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K3227" s="39"/>
      <c r="L3227" s="39"/>
      <c r="M3227" s="39"/>
      <c r="N3227" s="39"/>
      <c r="O3227" s="39"/>
      <c r="P3227" s="39"/>
      <c r="Q3227" s="36"/>
    </row>
    <row r="3228" spans="1:17" x14ac:dyDescent="0.2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K3228" s="39"/>
      <c r="L3228" s="39"/>
      <c r="M3228" s="39"/>
      <c r="N3228" s="39"/>
      <c r="O3228" s="39"/>
      <c r="P3228" s="39"/>
      <c r="Q3228" s="36"/>
    </row>
    <row r="3229" spans="1:17" x14ac:dyDescent="0.2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K3229" s="39"/>
      <c r="L3229" s="39"/>
      <c r="M3229" s="39"/>
      <c r="N3229" s="39"/>
      <c r="O3229" s="39"/>
      <c r="P3229" s="39"/>
      <c r="Q3229" s="36"/>
    </row>
    <row r="3230" spans="1:17" x14ac:dyDescent="0.2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K3230" s="39"/>
      <c r="L3230" s="39"/>
      <c r="M3230" s="39"/>
      <c r="N3230" s="39"/>
      <c r="O3230" s="39"/>
      <c r="P3230" s="39"/>
      <c r="Q3230" s="36"/>
    </row>
    <row r="3231" spans="1:17" x14ac:dyDescent="0.2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K3231" s="39"/>
      <c r="L3231" s="39"/>
      <c r="M3231" s="39"/>
      <c r="N3231" s="39"/>
      <c r="O3231" s="39"/>
      <c r="P3231" s="39"/>
      <c r="Q3231" s="36"/>
    </row>
    <row r="3232" spans="1:17" x14ac:dyDescent="0.2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K3232" s="39"/>
      <c r="L3232" s="39"/>
      <c r="M3232" s="39"/>
      <c r="N3232" s="39"/>
      <c r="O3232" s="39"/>
      <c r="P3232" s="39"/>
      <c r="Q3232" s="36"/>
    </row>
    <row r="3233" spans="1:17" x14ac:dyDescent="0.2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K3233" s="39"/>
      <c r="L3233" s="39"/>
      <c r="M3233" s="39"/>
      <c r="N3233" s="39"/>
      <c r="O3233" s="39"/>
      <c r="P3233" s="39"/>
      <c r="Q3233" s="36"/>
    </row>
    <row r="3234" spans="1:17" x14ac:dyDescent="0.2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K3234" s="39"/>
      <c r="L3234" s="39"/>
      <c r="M3234" s="39"/>
      <c r="N3234" s="39"/>
      <c r="O3234" s="39"/>
      <c r="P3234" s="39"/>
      <c r="Q3234" s="36"/>
    </row>
    <row r="3235" spans="1:17" x14ac:dyDescent="0.2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K3235" s="39"/>
      <c r="L3235" s="39"/>
      <c r="M3235" s="39"/>
      <c r="N3235" s="39"/>
      <c r="O3235" s="39"/>
      <c r="P3235" s="39"/>
      <c r="Q3235" s="36"/>
    </row>
    <row r="3236" spans="1:17" x14ac:dyDescent="0.2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K3236" s="39"/>
      <c r="L3236" s="39"/>
      <c r="M3236" s="39"/>
      <c r="N3236" s="39"/>
      <c r="O3236" s="39"/>
      <c r="P3236" s="39"/>
      <c r="Q3236" s="36"/>
    </row>
    <row r="3237" spans="1:17" x14ac:dyDescent="0.2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K3237" s="39"/>
      <c r="L3237" s="39"/>
      <c r="M3237" s="39"/>
      <c r="N3237" s="39"/>
      <c r="O3237" s="39"/>
      <c r="P3237" s="39"/>
      <c r="Q3237" s="36"/>
    </row>
    <row r="3238" spans="1:17" x14ac:dyDescent="0.2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K3238" s="39"/>
      <c r="L3238" s="39"/>
      <c r="M3238" s="39"/>
      <c r="N3238" s="39"/>
      <c r="O3238" s="39"/>
      <c r="P3238" s="39"/>
      <c r="Q3238" s="36"/>
    </row>
    <row r="3239" spans="1:17" x14ac:dyDescent="0.2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K3239" s="39"/>
      <c r="L3239" s="39"/>
      <c r="M3239" s="39"/>
      <c r="N3239" s="39"/>
      <c r="O3239" s="39"/>
      <c r="P3239" s="39"/>
      <c r="Q3239" s="36"/>
    </row>
    <row r="3240" spans="1:17" x14ac:dyDescent="0.2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K3240" s="39"/>
      <c r="L3240" s="39"/>
      <c r="M3240" s="39"/>
      <c r="N3240" s="39"/>
      <c r="O3240" s="39"/>
      <c r="P3240" s="39"/>
      <c r="Q3240" s="36"/>
    </row>
    <row r="3241" spans="1:17" x14ac:dyDescent="0.2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K3241" s="39"/>
      <c r="L3241" s="39"/>
      <c r="M3241" s="39"/>
      <c r="N3241" s="39"/>
      <c r="O3241" s="39"/>
      <c r="P3241" s="39"/>
      <c r="Q3241" s="36"/>
    </row>
    <row r="3242" spans="1:17" x14ac:dyDescent="0.2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K3242" s="39"/>
      <c r="L3242" s="39"/>
      <c r="M3242" s="39"/>
      <c r="N3242" s="39"/>
      <c r="O3242" s="39"/>
      <c r="P3242" s="39"/>
      <c r="Q3242" s="36"/>
    </row>
    <row r="3243" spans="1:17" x14ac:dyDescent="0.2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K3243" s="39"/>
      <c r="L3243" s="39"/>
      <c r="M3243" s="39"/>
      <c r="N3243" s="39"/>
      <c r="O3243" s="39"/>
      <c r="P3243" s="39"/>
      <c r="Q3243" s="36"/>
    </row>
    <row r="3244" spans="1:17" x14ac:dyDescent="0.2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K3244" s="39"/>
      <c r="L3244" s="39"/>
      <c r="M3244" s="39"/>
      <c r="N3244" s="39"/>
      <c r="O3244" s="39"/>
      <c r="P3244" s="39"/>
      <c r="Q3244" s="36"/>
    </row>
    <row r="3245" spans="1:17" x14ac:dyDescent="0.2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K3245" s="39"/>
      <c r="L3245" s="39"/>
      <c r="M3245" s="39"/>
      <c r="N3245" s="39"/>
      <c r="O3245" s="39"/>
      <c r="P3245" s="39"/>
      <c r="Q3245" s="36"/>
    </row>
    <row r="3246" spans="1:17" x14ac:dyDescent="0.2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K3246" s="39"/>
      <c r="L3246" s="39"/>
      <c r="M3246" s="39"/>
      <c r="N3246" s="39"/>
      <c r="O3246" s="39"/>
      <c r="P3246" s="39"/>
      <c r="Q3246" s="36"/>
    </row>
    <row r="3247" spans="1:17" x14ac:dyDescent="0.2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K3247" s="39"/>
      <c r="L3247" s="39"/>
      <c r="M3247" s="39"/>
      <c r="N3247" s="39"/>
      <c r="O3247" s="39"/>
      <c r="P3247" s="39"/>
      <c r="Q3247" s="36"/>
    </row>
    <row r="3248" spans="1:17" x14ac:dyDescent="0.2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K3248" s="39"/>
      <c r="L3248" s="39"/>
      <c r="M3248" s="39"/>
      <c r="N3248" s="39"/>
      <c r="O3248" s="39"/>
      <c r="P3248" s="39"/>
      <c r="Q3248" s="36"/>
    </row>
    <row r="3249" spans="1:17" x14ac:dyDescent="0.2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K3249" s="39"/>
      <c r="L3249" s="39"/>
      <c r="M3249" s="39"/>
      <c r="N3249" s="39"/>
      <c r="O3249" s="39"/>
      <c r="P3249" s="39"/>
      <c r="Q3249" s="36"/>
    </row>
    <row r="3250" spans="1:17" x14ac:dyDescent="0.2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K3250" s="39"/>
      <c r="L3250" s="39"/>
      <c r="M3250" s="39"/>
      <c r="N3250" s="39"/>
      <c r="O3250" s="39"/>
      <c r="P3250" s="39"/>
      <c r="Q3250" s="36"/>
    </row>
    <row r="3251" spans="1:17" x14ac:dyDescent="0.2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K3251" s="39"/>
      <c r="L3251" s="39"/>
      <c r="M3251" s="39"/>
      <c r="N3251" s="39"/>
      <c r="O3251" s="39"/>
      <c r="P3251" s="39"/>
      <c r="Q3251" s="36"/>
    </row>
    <row r="3252" spans="1:17" x14ac:dyDescent="0.2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K3252" s="39"/>
      <c r="L3252" s="39"/>
      <c r="M3252" s="39"/>
      <c r="N3252" s="39"/>
      <c r="O3252" s="39"/>
      <c r="P3252" s="39"/>
      <c r="Q3252" s="36"/>
    </row>
    <row r="3253" spans="1:17" x14ac:dyDescent="0.2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K3253" s="39"/>
      <c r="L3253" s="39"/>
      <c r="M3253" s="39"/>
      <c r="N3253" s="39"/>
      <c r="O3253" s="39"/>
      <c r="P3253" s="39"/>
      <c r="Q3253" s="36"/>
    </row>
    <row r="3254" spans="1:17" x14ac:dyDescent="0.2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K3254" s="39"/>
      <c r="L3254" s="39"/>
      <c r="M3254" s="39"/>
      <c r="N3254" s="39"/>
      <c r="O3254" s="39"/>
      <c r="P3254" s="39"/>
      <c r="Q3254" s="36"/>
    </row>
    <row r="3255" spans="1:17" x14ac:dyDescent="0.2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K3255" s="39"/>
      <c r="L3255" s="39"/>
      <c r="M3255" s="39"/>
      <c r="N3255" s="39"/>
      <c r="O3255" s="39"/>
      <c r="P3255" s="39"/>
      <c r="Q3255" s="36"/>
    </row>
    <row r="3256" spans="1:17" x14ac:dyDescent="0.2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K3256" s="39"/>
      <c r="L3256" s="39"/>
      <c r="M3256" s="39"/>
      <c r="N3256" s="39"/>
      <c r="O3256" s="39"/>
      <c r="P3256" s="39"/>
      <c r="Q3256" s="36"/>
    </row>
    <row r="3257" spans="1:17" x14ac:dyDescent="0.2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K3257" s="39"/>
      <c r="L3257" s="39"/>
      <c r="M3257" s="39"/>
      <c r="N3257" s="39"/>
      <c r="O3257" s="39"/>
      <c r="P3257" s="39"/>
      <c r="Q3257" s="36"/>
    </row>
    <row r="3258" spans="1:17" x14ac:dyDescent="0.2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K3258" s="39"/>
      <c r="L3258" s="39"/>
      <c r="M3258" s="39"/>
      <c r="N3258" s="39"/>
      <c r="O3258" s="39"/>
      <c r="P3258" s="39"/>
      <c r="Q3258" s="36"/>
    </row>
    <row r="3259" spans="1:17" x14ac:dyDescent="0.2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K3259" s="39"/>
      <c r="L3259" s="39"/>
      <c r="M3259" s="39"/>
      <c r="N3259" s="39"/>
      <c r="O3259" s="39"/>
      <c r="P3259" s="39"/>
      <c r="Q3259" s="36"/>
    </row>
    <row r="3260" spans="1:17" x14ac:dyDescent="0.2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K3260" s="39"/>
      <c r="L3260" s="39"/>
      <c r="M3260" s="39"/>
      <c r="N3260" s="39"/>
      <c r="O3260" s="39"/>
      <c r="P3260" s="39"/>
      <c r="Q3260" s="36"/>
    </row>
    <row r="3261" spans="1:17" x14ac:dyDescent="0.2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K3261" s="39"/>
      <c r="L3261" s="39"/>
      <c r="M3261" s="39"/>
      <c r="N3261" s="39"/>
      <c r="O3261" s="39"/>
      <c r="P3261" s="39"/>
      <c r="Q3261" s="36"/>
    </row>
    <row r="3262" spans="1:17" x14ac:dyDescent="0.2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K3262" s="39"/>
      <c r="L3262" s="39"/>
      <c r="M3262" s="39"/>
      <c r="N3262" s="39"/>
      <c r="O3262" s="39"/>
      <c r="P3262" s="39"/>
      <c r="Q3262" s="36"/>
    </row>
    <row r="3263" spans="1:17" x14ac:dyDescent="0.2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K3263" s="39"/>
      <c r="L3263" s="39"/>
      <c r="M3263" s="39"/>
      <c r="N3263" s="39"/>
      <c r="O3263" s="39"/>
      <c r="P3263" s="39"/>
      <c r="Q3263" s="36"/>
    </row>
    <row r="3264" spans="1:17" x14ac:dyDescent="0.2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K3264" s="39"/>
      <c r="L3264" s="39"/>
      <c r="M3264" s="39"/>
      <c r="N3264" s="39"/>
      <c r="O3264" s="39"/>
      <c r="P3264" s="39"/>
      <c r="Q3264" s="36"/>
    </row>
    <row r="3265" spans="1:17" x14ac:dyDescent="0.2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K3265" s="39"/>
      <c r="L3265" s="39"/>
      <c r="M3265" s="39"/>
      <c r="N3265" s="39"/>
      <c r="O3265" s="39"/>
      <c r="P3265" s="39"/>
      <c r="Q3265" s="36"/>
    </row>
    <row r="3266" spans="1:17" x14ac:dyDescent="0.2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K3266" s="39"/>
      <c r="L3266" s="39"/>
      <c r="M3266" s="39"/>
      <c r="N3266" s="39"/>
      <c r="O3266" s="39"/>
      <c r="P3266" s="39"/>
      <c r="Q3266" s="36"/>
    </row>
    <row r="3267" spans="1:17" x14ac:dyDescent="0.2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K3267" s="39"/>
      <c r="L3267" s="39"/>
      <c r="M3267" s="39"/>
      <c r="N3267" s="39"/>
      <c r="O3267" s="39"/>
      <c r="P3267" s="39"/>
      <c r="Q3267" s="36"/>
    </row>
    <row r="3268" spans="1:17" x14ac:dyDescent="0.2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K3268" s="39"/>
      <c r="L3268" s="39"/>
      <c r="M3268" s="39"/>
      <c r="N3268" s="39"/>
      <c r="O3268" s="39"/>
      <c r="P3268" s="39"/>
      <c r="Q3268" s="36"/>
    </row>
    <row r="3269" spans="1:17" x14ac:dyDescent="0.2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K3269" s="39"/>
      <c r="L3269" s="39"/>
      <c r="M3269" s="39"/>
      <c r="N3269" s="39"/>
      <c r="O3269" s="39"/>
      <c r="P3269" s="39"/>
      <c r="Q3269" s="36"/>
    </row>
    <row r="3270" spans="1:17" x14ac:dyDescent="0.2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K3270" s="39"/>
      <c r="L3270" s="39"/>
      <c r="M3270" s="39"/>
      <c r="N3270" s="39"/>
      <c r="O3270" s="39"/>
      <c r="P3270" s="39"/>
      <c r="Q3270" s="36"/>
    </row>
    <row r="3271" spans="1:17" x14ac:dyDescent="0.2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K3271" s="39"/>
      <c r="L3271" s="39"/>
      <c r="M3271" s="39"/>
      <c r="N3271" s="39"/>
      <c r="O3271" s="39"/>
      <c r="P3271" s="39"/>
      <c r="Q3271" s="36"/>
    </row>
    <row r="3272" spans="1:17" x14ac:dyDescent="0.2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K3272" s="39"/>
      <c r="L3272" s="39"/>
      <c r="M3272" s="39"/>
      <c r="N3272" s="39"/>
      <c r="O3272" s="39"/>
      <c r="P3272" s="39"/>
      <c r="Q3272" s="36"/>
    </row>
    <row r="3273" spans="1:17" x14ac:dyDescent="0.2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K3273" s="39"/>
      <c r="L3273" s="39"/>
      <c r="M3273" s="39"/>
      <c r="N3273" s="39"/>
      <c r="O3273" s="39"/>
      <c r="P3273" s="39"/>
      <c r="Q3273" s="36"/>
    </row>
    <row r="3274" spans="1:17" x14ac:dyDescent="0.2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K3274" s="39"/>
      <c r="L3274" s="39"/>
      <c r="M3274" s="39"/>
      <c r="N3274" s="39"/>
      <c r="O3274" s="39"/>
      <c r="P3274" s="39"/>
      <c r="Q3274" s="36"/>
    </row>
    <row r="3275" spans="1:17" x14ac:dyDescent="0.2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K3275" s="39"/>
      <c r="L3275" s="39"/>
      <c r="M3275" s="39"/>
      <c r="N3275" s="39"/>
      <c r="O3275" s="39"/>
      <c r="P3275" s="39"/>
      <c r="Q3275" s="36"/>
    </row>
    <row r="3276" spans="1:17" x14ac:dyDescent="0.2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K3276" s="39"/>
      <c r="L3276" s="39"/>
      <c r="M3276" s="39"/>
      <c r="N3276" s="39"/>
      <c r="O3276" s="39"/>
      <c r="P3276" s="39"/>
      <c r="Q3276" s="36"/>
    </row>
    <row r="3277" spans="1:17" x14ac:dyDescent="0.2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K3277" s="39"/>
      <c r="L3277" s="39"/>
      <c r="M3277" s="39"/>
      <c r="N3277" s="39"/>
      <c r="O3277" s="39"/>
      <c r="P3277" s="39"/>
      <c r="Q3277" s="36"/>
    </row>
    <row r="3278" spans="1:17" x14ac:dyDescent="0.2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K3278" s="39"/>
      <c r="L3278" s="39"/>
      <c r="M3278" s="39"/>
      <c r="N3278" s="39"/>
      <c r="O3278" s="39"/>
      <c r="P3278" s="39"/>
      <c r="Q3278" s="36"/>
    </row>
    <row r="3279" spans="1:17" x14ac:dyDescent="0.2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K3279" s="39"/>
      <c r="L3279" s="39"/>
      <c r="M3279" s="39"/>
      <c r="N3279" s="39"/>
      <c r="O3279" s="39"/>
      <c r="P3279" s="39"/>
      <c r="Q3279" s="36"/>
    </row>
    <row r="3280" spans="1:17" x14ac:dyDescent="0.2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K3280" s="39"/>
      <c r="L3280" s="39"/>
      <c r="M3280" s="39"/>
      <c r="N3280" s="39"/>
      <c r="O3280" s="39"/>
      <c r="P3280" s="39"/>
      <c r="Q3280" s="36"/>
    </row>
    <row r="3281" spans="1:17" x14ac:dyDescent="0.2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K3281" s="39"/>
      <c r="L3281" s="39"/>
      <c r="M3281" s="39"/>
      <c r="N3281" s="39"/>
      <c r="O3281" s="39"/>
      <c r="P3281" s="39"/>
      <c r="Q3281" s="36"/>
    </row>
    <row r="3282" spans="1:17" x14ac:dyDescent="0.2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K3282" s="39"/>
      <c r="L3282" s="39"/>
      <c r="M3282" s="39"/>
      <c r="N3282" s="39"/>
      <c r="O3282" s="39"/>
      <c r="P3282" s="39"/>
      <c r="Q3282" s="36"/>
    </row>
    <row r="3283" spans="1:17" x14ac:dyDescent="0.2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K3283" s="39"/>
      <c r="L3283" s="39"/>
      <c r="M3283" s="39"/>
      <c r="N3283" s="39"/>
      <c r="O3283" s="39"/>
      <c r="P3283" s="39"/>
      <c r="Q3283" s="36"/>
    </row>
    <row r="3284" spans="1:17" x14ac:dyDescent="0.2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K3284" s="39"/>
      <c r="L3284" s="39"/>
      <c r="M3284" s="39"/>
      <c r="N3284" s="39"/>
      <c r="O3284" s="39"/>
      <c r="P3284" s="39"/>
      <c r="Q3284" s="36"/>
    </row>
    <row r="3285" spans="1:17" x14ac:dyDescent="0.2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K3285" s="39"/>
      <c r="L3285" s="39"/>
      <c r="M3285" s="39"/>
      <c r="N3285" s="39"/>
      <c r="O3285" s="39"/>
      <c r="P3285" s="39"/>
      <c r="Q3285" s="36"/>
    </row>
    <row r="3286" spans="1:17" x14ac:dyDescent="0.2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K3286" s="39"/>
      <c r="L3286" s="39"/>
      <c r="M3286" s="39"/>
      <c r="N3286" s="39"/>
      <c r="O3286" s="39"/>
      <c r="P3286" s="39"/>
      <c r="Q3286" s="36"/>
    </row>
    <row r="3287" spans="1:17" x14ac:dyDescent="0.2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K3287" s="39"/>
      <c r="L3287" s="39"/>
      <c r="M3287" s="39"/>
      <c r="N3287" s="39"/>
      <c r="O3287" s="39"/>
      <c r="P3287" s="39"/>
      <c r="Q3287" s="36"/>
    </row>
    <row r="3288" spans="1:17" x14ac:dyDescent="0.2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K3288" s="39"/>
      <c r="L3288" s="39"/>
      <c r="M3288" s="39"/>
      <c r="N3288" s="39"/>
      <c r="O3288" s="39"/>
      <c r="P3288" s="39"/>
      <c r="Q3288" s="36"/>
    </row>
    <row r="3289" spans="1:17" x14ac:dyDescent="0.2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K3289" s="39"/>
      <c r="L3289" s="39"/>
      <c r="M3289" s="39"/>
      <c r="N3289" s="39"/>
      <c r="O3289" s="39"/>
      <c r="P3289" s="39"/>
      <c r="Q3289" s="36"/>
    </row>
    <row r="3290" spans="1:17" x14ac:dyDescent="0.2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K3290" s="39"/>
      <c r="L3290" s="39"/>
      <c r="M3290" s="39"/>
      <c r="N3290" s="39"/>
      <c r="O3290" s="39"/>
      <c r="P3290" s="39"/>
      <c r="Q3290" s="36"/>
    </row>
    <row r="3291" spans="1:17" x14ac:dyDescent="0.2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K3291" s="39"/>
      <c r="L3291" s="39"/>
      <c r="M3291" s="39"/>
      <c r="N3291" s="39"/>
      <c r="O3291" s="39"/>
      <c r="P3291" s="39"/>
      <c r="Q3291" s="36"/>
    </row>
    <row r="3292" spans="1:17" x14ac:dyDescent="0.2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K3292" s="39"/>
      <c r="L3292" s="39"/>
      <c r="M3292" s="39"/>
      <c r="N3292" s="39"/>
      <c r="O3292" s="39"/>
      <c r="P3292" s="39"/>
      <c r="Q3292" s="36"/>
    </row>
    <row r="3293" spans="1:17" x14ac:dyDescent="0.2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K3293" s="39"/>
      <c r="L3293" s="39"/>
      <c r="M3293" s="39"/>
      <c r="N3293" s="39"/>
      <c r="O3293" s="39"/>
      <c r="P3293" s="39"/>
      <c r="Q3293" s="36"/>
    </row>
    <row r="3294" spans="1:17" x14ac:dyDescent="0.2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K3294" s="39"/>
      <c r="L3294" s="39"/>
      <c r="M3294" s="39"/>
      <c r="N3294" s="39"/>
      <c r="O3294" s="39"/>
      <c r="P3294" s="39"/>
      <c r="Q3294" s="36"/>
    </row>
    <row r="3295" spans="1:17" x14ac:dyDescent="0.2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K3295" s="39"/>
      <c r="L3295" s="39"/>
      <c r="M3295" s="39"/>
      <c r="N3295" s="39"/>
      <c r="O3295" s="39"/>
      <c r="P3295" s="39"/>
      <c r="Q3295" s="36"/>
    </row>
    <row r="3296" spans="1:17" x14ac:dyDescent="0.2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K3296" s="39"/>
      <c r="L3296" s="39"/>
      <c r="M3296" s="39"/>
      <c r="N3296" s="39"/>
      <c r="O3296" s="39"/>
      <c r="P3296" s="39"/>
      <c r="Q3296" s="36"/>
    </row>
    <row r="3297" spans="1:17" x14ac:dyDescent="0.2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K3297" s="39"/>
      <c r="L3297" s="39"/>
      <c r="M3297" s="39"/>
      <c r="N3297" s="39"/>
      <c r="O3297" s="39"/>
      <c r="P3297" s="39"/>
      <c r="Q3297" s="36"/>
    </row>
    <row r="3298" spans="1:17" x14ac:dyDescent="0.2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K3298" s="39"/>
      <c r="L3298" s="39"/>
      <c r="M3298" s="39"/>
      <c r="N3298" s="39"/>
      <c r="O3298" s="39"/>
      <c r="P3298" s="39"/>
      <c r="Q3298" s="36"/>
    </row>
    <row r="3299" spans="1:17" x14ac:dyDescent="0.2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K3299" s="39"/>
      <c r="L3299" s="39"/>
      <c r="M3299" s="39"/>
      <c r="N3299" s="39"/>
      <c r="O3299" s="39"/>
      <c r="P3299" s="39"/>
      <c r="Q3299" s="36"/>
    </row>
    <row r="3300" spans="1:17" x14ac:dyDescent="0.2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K3300" s="39"/>
      <c r="L3300" s="39"/>
      <c r="M3300" s="39"/>
      <c r="N3300" s="39"/>
      <c r="O3300" s="39"/>
      <c r="P3300" s="39"/>
      <c r="Q3300" s="36"/>
    </row>
    <row r="3301" spans="1:17" x14ac:dyDescent="0.2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K3301" s="39"/>
      <c r="L3301" s="39"/>
      <c r="M3301" s="39"/>
      <c r="N3301" s="39"/>
      <c r="O3301" s="39"/>
      <c r="P3301" s="39"/>
      <c r="Q3301" s="36"/>
    </row>
    <row r="3302" spans="1:17" x14ac:dyDescent="0.2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K3302" s="39"/>
      <c r="L3302" s="39"/>
      <c r="M3302" s="39"/>
      <c r="N3302" s="39"/>
      <c r="O3302" s="39"/>
      <c r="P3302" s="39"/>
      <c r="Q3302" s="36"/>
    </row>
    <row r="3303" spans="1:17" x14ac:dyDescent="0.2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K3303" s="39"/>
      <c r="L3303" s="39"/>
      <c r="M3303" s="39"/>
      <c r="N3303" s="39"/>
      <c r="O3303" s="39"/>
      <c r="P3303" s="39"/>
      <c r="Q3303" s="36"/>
    </row>
    <row r="3304" spans="1:17" x14ac:dyDescent="0.2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K3304" s="39"/>
      <c r="L3304" s="39"/>
      <c r="M3304" s="39"/>
      <c r="N3304" s="39"/>
      <c r="O3304" s="39"/>
      <c r="P3304" s="39"/>
      <c r="Q3304" s="36"/>
    </row>
    <row r="3305" spans="1:17" x14ac:dyDescent="0.2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K3305" s="39"/>
      <c r="L3305" s="39"/>
      <c r="M3305" s="39"/>
      <c r="N3305" s="39"/>
      <c r="O3305" s="39"/>
      <c r="P3305" s="39"/>
      <c r="Q3305" s="36"/>
    </row>
    <row r="3306" spans="1:17" x14ac:dyDescent="0.2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K3306" s="39"/>
      <c r="L3306" s="39"/>
      <c r="M3306" s="39"/>
      <c r="N3306" s="39"/>
      <c r="O3306" s="39"/>
      <c r="P3306" s="39"/>
      <c r="Q3306" s="36"/>
    </row>
    <row r="3307" spans="1:17" x14ac:dyDescent="0.2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K3307" s="39"/>
      <c r="L3307" s="39"/>
      <c r="M3307" s="39"/>
      <c r="N3307" s="39"/>
      <c r="O3307" s="39"/>
      <c r="P3307" s="39"/>
      <c r="Q3307" s="36"/>
    </row>
    <row r="3308" spans="1:17" x14ac:dyDescent="0.2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K3308" s="39"/>
      <c r="L3308" s="39"/>
      <c r="M3308" s="39"/>
      <c r="N3308" s="39"/>
      <c r="O3308" s="39"/>
      <c r="P3308" s="39"/>
      <c r="Q3308" s="36"/>
    </row>
    <row r="3309" spans="1:17" x14ac:dyDescent="0.2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K3309" s="39"/>
      <c r="L3309" s="39"/>
      <c r="M3309" s="39"/>
      <c r="N3309" s="39"/>
      <c r="O3309" s="39"/>
      <c r="P3309" s="39"/>
      <c r="Q3309" s="36"/>
    </row>
    <row r="3310" spans="1:17" x14ac:dyDescent="0.2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K3310" s="39"/>
      <c r="L3310" s="39"/>
      <c r="M3310" s="39"/>
      <c r="N3310" s="39"/>
      <c r="O3310" s="39"/>
      <c r="P3310" s="39"/>
      <c r="Q3310" s="36"/>
    </row>
    <row r="3311" spans="1:17" x14ac:dyDescent="0.2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K3311" s="39"/>
      <c r="L3311" s="39"/>
      <c r="M3311" s="39"/>
      <c r="N3311" s="39"/>
      <c r="O3311" s="39"/>
      <c r="P3311" s="39"/>
      <c r="Q3311" s="36"/>
    </row>
    <row r="3312" spans="1:17" x14ac:dyDescent="0.2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K3312" s="39"/>
      <c r="L3312" s="39"/>
      <c r="M3312" s="39"/>
      <c r="N3312" s="39"/>
      <c r="O3312" s="39"/>
      <c r="P3312" s="39"/>
      <c r="Q3312" s="36"/>
    </row>
    <row r="3313" spans="1:17" x14ac:dyDescent="0.2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K3313" s="39"/>
      <c r="L3313" s="39"/>
      <c r="M3313" s="39"/>
      <c r="N3313" s="39"/>
      <c r="O3313" s="39"/>
      <c r="P3313" s="39"/>
      <c r="Q3313" s="36"/>
    </row>
    <row r="3314" spans="1:17" x14ac:dyDescent="0.2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K3314" s="39"/>
      <c r="L3314" s="39"/>
      <c r="M3314" s="39"/>
      <c r="N3314" s="39"/>
      <c r="O3314" s="39"/>
      <c r="P3314" s="39"/>
      <c r="Q3314" s="36"/>
    </row>
    <row r="3315" spans="1:17" x14ac:dyDescent="0.2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K3315" s="39"/>
      <c r="L3315" s="39"/>
      <c r="M3315" s="39"/>
      <c r="N3315" s="39"/>
      <c r="O3315" s="39"/>
      <c r="P3315" s="39"/>
      <c r="Q3315" s="36"/>
    </row>
    <row r="3316" spans="1:17" x14ac:dyDescent="0.2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K3316" s="39"/>
      <c r="L3316" s="39"/>
      <c r="M3316" s="39"/>
      <c r="N3316" s="39"/>
      <c r="O3316" s="39"/>
      <c r="P3316" s="39"/>
      <c r="Q3316" s="36"/>
    </row>
    <row r="3317" spans="1:17" x14ac:dyDescent="0.2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K3317" s="39"/>
      <c r="L3317" s="39"/>
      <c r="M3317" s="39"/>
      <c r="N3317" s="39"/>
      <c r="O3317" s="39"/>
      <c r="P3317" s="39"/>
      <c r="Q3317" s="36"/>
    </row>
    <row r="3318" spans="1:17" x14ac:dyDescent="0.2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K3318" s="39"/>
      <c r="L3318" s="39"/>
      <c r="M3318" s="39"/>
      <c r="N3318" s="39"/>
      <c r="O3318" s="39"/>
      <c r="P3318" s="39"/>
      <c r="Q3318" s="36"/>
    </row>
    <row r="3319" spans="1:17" x14ac:dyDescent="0.2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K3319" s="39"/>
      <c r="L3319" s="39"/>
      <c r="M3319" s="39"/>
      <c r="N3319" s="39"/>
      <c r="O3319" s="39"/>
      <c r="P3319" s="39"/>
      <c r="Q3319" s="36"/>
    </row>
    <row r="3320" spans="1:17" x14ac:dyDescent="0.2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K3320" s="39"/>
      <c r="L3320" s="39"/>
      <c r="M3320" s="39"/>
      <c r="N3320" s="39"/>
      <c r="O3320" s="39"/>
      <c r="P3320" s="39"/>
      <c r="Q3320" s="36"/>
    </row>
    <row r="3321" spans="1:17" x14ac:dyDescent="0.2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K3321" s="39"/>
      <c r="L3321" s="39"/>
      <c r="M3321" s="39"/>
      <c r="N3321" s="39"/>
      <c r="O3321" s="39"/>
      <c r="P3321" s="39"/>
      <c r="Q3321" s="36"/>
    </row>
    <row r="3322" spans="1:17" x14ac:dyDescent="0.2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K3322" s="39"/>
      <c r="L3322" s="39"/>
      <c r="M3322" s="39"/>
      <c r="N3322" s="39"/>
      <c r="O3322" s="39"/>
      <c r="P3322" s="39"/>
      <c r="Q3322" s="36"/>
    </row>
    <row r="3323" spans="1:17" x14ac:dyDescent="0.2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K3323" s="39"/>
      <c r="L3323" s="39"/>
      <c r="M3323" s="39"/>
      <c r="N3323" s="39"/>
      <c r="O3323" s="39"/>
      <c r="P3323" s="39"/>
      <c r="Q3323" s="36"/>
    </row>
    <row r="3324" spans="1:17" x14ac:dyDescent="0.2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K3324" s="39"/>
      <c r="L3324" s="39"/>
      <c r="M3324" s="39"/>
      <c r="N3324" s="39"/>
      <c r="O3324" s="39"/>
      <c r="P3324" s="39"/>
      <c r="Q3324" s="36"/>
    </row>
    <row r="3325" spans="1:17" x14ac:dyDescent="0.2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K3325" s="39"/>
      <c r="L3325" s="39"/>
      <c r="M3325" s="39"/>
      <c r="N3325" s="39"/>
      <c r="O3325" s="39"/>
      <c r="P3325" s="39"/>
      <c r="Q3325" s="36"/>
    </row>
    <row r="3326" spans="1:17" x14ac:dyDescent="0.2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K3326" s="39"/>
      <c r="L3326" s="39"/>
      <c r="M3326" s="39"/>
      <c r="N3326" s="39"/>
      <c r="O3326" s="39"/>
      <c r="P3326" s="39"/>
      <c r="Q3326" s="36"/>
    </row>
    <row r="3327" spans="1:17" x14ac:dyDescent="0.2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K3327" s="39"/>
      <c r="L3327" s="39"/>
      <c r="M3327" s="39"/>
      <c r="N3327" s="39"/>
      <c r="O3327" s="39"/>
      <c r="P3327" s="39"/>
      <c r="Q3327" s="36"/>
    </row>
    <row r="3328" spans="1:17" x14ac:dyDescent="0.2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K3328" s="39"/>
      <c r="L3328" s="39"/>
      <c r="M3328" s="39"/>
      <c r="N3328" s="39"/>
      <c r="O3328" s="39"/>
      <c r="P3328" s="39"/>
      <c r="Q3328" s="36"/>
    </row>
    <row r="3329" spans="1:17" x14ac:dyDescent="0.2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K3329" s="39"/>
      <c r="L3329" s="39"/>
      <c r="M3329" s="39"/>
      <c r="N3329" s="39"/>
      <c r="O3329" s="39"/>
      <c r="P3329" s="39"/>
      <c r="Q3329" s="36"/>
    </row>
    <row r="3330" spans="1:17" x14ac:dyDescent="0.2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K3330" s="39"/>
      <c r="L3330" s="39"/>
      <c r="M3330" s="39"/>
      <c r="N3330" s="39"/>
      <c r="O3330" s="39"/>
      <c r="P3330" s="39"/>
      <c r="Q3330" s="36"/>
    </row>
    <row r="3331" spans="1:17" x14ac:dyDescent="0.2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K3331" s="39"/>
      <c r="L3331" s="39"/>
      <c r="M3331" s="39"/>
      <c r="N3331" s="39"/>
      <c r="O3331" s="39"/>
      <c r="P3331" s="39"/>
      <c r="Q3331" s="36"/>
    </row>
    <row r="3332" spans="1:17" x14ac:dyDescent="0.2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K3332" s="39"/>
      <c r="L3332" s="39"/>
      <c r="M3332" s="39"/>
      <c r="N3332" s="39"/>
      <c r="O3332" s="39"/>
      <c r="P3332" s="39"/>
      <c r="Q3332" s="36"/>
    </row>
    <row r="3333" spans="1:17" x14ac:dyDescent="0.2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K3333" s="39"/>
      <c r="L3333" s="39"/>
      <c r="M3333" s="39"/>
      <c r="N3333" s="39"/>
      <c r="O3333" s="39"/>
      <c r="P3333" s="39"/>
      <c r="Q3333" s="36"/>
    </row>
    <row r="3334" spans="1:17" x14ac:dyDescent="0.2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K3334" s="39"/>
      <c r="L3334" s="39"/>
      <c r="M3334" s="39"/>
      <c r="N3334" s="39"/>
      <c r="O3334" s="39"/>
      <c r="P3334" s="39"/>
      <c r="Q3334" s="36"/>
    </row>
    <row r="3335" spans="1:17" x14ac:dyDescent="0.2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K3335" s="39"/>
      <c r="L3335" s="39"/>
      <c r="M3335" s="39"/>
      <c r="N3335" s="39"/>
      <c r="O3335" s="39"/>
      <c r="P3335" s="39"/>
      <c r="Q3335" s="36"/>
    </row>
    <row r="3336" spans="1:17" x14ac:dyDescent="0.2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K3336" s="39"/>
      <c r="L3336" s="39"/>
      <c r="M3336" s="39"/>
      <c r="N3336" s="39"/>
      <c r="O3336" s="39"/>
      <c r="P3336" s="39"/>
      <c r="Q3336" s="36"/>
    </row>
    <row r="3337" spans="1:17" x14ac:dyDescent="0.2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K3337" s="39"/>
      <c r="L3337" s="39"/>
      <c r="M3337" s="39"/>
      <c r="N3337" s="39"/>
      <c r="O3337" s="39"/>
      <c r="P3337" s="39"/>
      <c r="Q3337" s="36"/>
    </row>
    <row r="3338" spans="1:17" x14ac:dyDescent="0.2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K3338" s="39"/>
      <c r="L3338" s="39"/>
      <c r="M3338" s="39"/>
      <c r="N3338" s="39"/>
      <c r="O3338" s="39"/>
      <c r="P3338" s="39"/>
      <c r="Q3338" s="36"/>
    </row>
    <row r="3339" spans="1:17" x14ac:dyDescent="0.2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K3339" s="39"/>
      <c r="L3339" s="39"/>
      <c r="M3339" s="39"/>
      <c r="N3339" s="39"/>
      <c r="O3339" s="39"/>
      <c r="P3339" s="39"/>
      <c r="Q3339" s="36"/>
    </row>
    <row r="3340" spans="1:17" x14ac:dyDescent="0.2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K3340" s="39"/>
      <c r="L3340" s="39"/>
      <c r="M3340" s="39"/>
      <c r="N3340" s="39"/>
      <c r="O3340" s="39"/>
      <c r="P3340" s="39"/>
      <c r="Q3340" s="36"/>
    </row>
    <row r="3341" spans="1:17" x14ac:dyDescent="0.2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K3341" s="39"/>
      <c r="L3341" s="39"/>
      <c r="M3341" s="39"/>
      <c r="N3341" s="39"/>
      <c r="O3341" s="39"/>
      <c r="P3341" s="39"/>
      <c r="Q3341" s="36"/>
    </row>
    <row r="3342" spans="1:17" x14ac:dyDescent="0.2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K3342" s="39"/>
      <c r="L3342" s="39"/>
      <c r="M3342" s="39"/>
      <c r="N3342" s="39"/>
      <c r="O3342" s="39"/>
      <c r="P3342" s="39"/>
      <c r="Q3342" s="36"/>
    </row>
    <row r="3343" spans="1:17" x14ac:dyDescent="0.2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K3343" s="39"/>
      <c r="L3343" s="39"/>
      <c r="M3343" s="39"/>
      <c r="N3343" s="39"/>
      <c r="O3343" s="39"/>
      <c r="P3343" s="39"/>
      <c r="Q3343" s="36"/>
    </row>
    <row r="3344" spans="1:17" x14ac:dyDescent="0.2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K3344" s="39"/>
      <c r="L3344" s="39"/>
      <c r="M3344" s="39"/>
      <c r="N3344" s="39"/>
      <c r="O3344" s="39"/>
      <c r="P3344" s="39"/>
      <c r="Q3344" s="36"/>
    </row>
    <row r="3345" spans="1:17" x14ac:dyDescent="0.2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K3345" s="39"/>
      <c r="L3345" s="39"/>
      <c r="M3345" s="39"/>
      <c r="N3345" s="39"/>
      <c r="O3345" s="39"/>
      <c r="P3345" s="39"/>
      <c r="Q3345" s="36"/>
    </row>
    <row r="3346" spans="1:17" x14ac:dyDescent="0.2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K3346" s="39"/>
      <c r="L3346" s="39"/>
      <c r="M3346" s="39"/>
      <c r="N3346" s="39"/>
      <c r="O3346" s="39"/>
      <c r="P3346" s="39"/>
      <c r="Q3346" s="36"/>
    </row>
    <row r="3347" spans="1:17" x14ac:dyDescent="0.2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K3347" s="39"/>
      <c r="L3347" s="39"/>
      <c r="M3347" s="39"/>
      <c r="N3347" s="39"/>
      <c r="O3347" s="39"/>
      <c r="P3347" s="39"/>
      <c r="Q3347" s="36"/>
    </row>
    <row r="3348" spans="1:17" x14ac:dyDescent="0.2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K3348" s="39"/>
      <c r="L3348" s="39"/>
      <c r="M3348" s="39"/>
      <c r="N3348" s="39"/>
      <c r="O3348" s="39"/>
      <c r="P3348" s="39"/>
      <c r="Q3348" s="36"/>
    </row>
    <row r="3349" spans="1:17" x14ac:dyDescent="0.2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K3349" s="39"/>
      <c r="L3349" s="39"/>
      <c r="M3349" s="39"/>
      <c r="N3349" s="39"/>
      <c r="O3349" s="39"/>
      <c r="P3349" s="39"/>
      <c r="Q3349" s="36"/>
    </row>
    <row r="3350" spans="1:17" x14ac:dyDescent="0.2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K3350" s="39"/>
      <c r="L3350" s="39"/>
      <c r="M3350" s="39"/>
      <c r="N3350" s="39"/>
      <c r="O3350" s="39"/>
      <c r="P3350" s="39"/>
      <c r="Q3350" s="36"/>
    </row>
    <row r="3351" spans="1:17" x14ac:dyDescent="0.2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K3351" s="39"/>
      <c r="L3351" s="39"/>
      <c r="M3351" s="39"/>
      <c r="N3351" s="39"/>
      <c r="O3351" s="39"/>
      <c r="P3351" s="39"/>
      <c r="Q3351" s="36"/>
    </row>
    <row r="3352" spans="1:17" x14ac:dyDescent="0.2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K3352" s="39"/>
      <c r="L3352" s="39"/>
      <c r="M3352" s="39"/>
      <c r="N3352" s="39"/>
      <c r="O3352" s="39"/>
      <c r="P3352" s="39"/>
      <c r="Q3352" s="36"/>
    </row>
    <row r="3353" spans="1:17" x14ac:dyDescent="0.2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K3353" s="39"/>
      <c r="L3353" s="39"/>
      <c r="M3353" s="39"/>
      <c r="N3353" s="39"/>
      <c r="O3353" s="39"/>
      <c r="P3353" s="39"/>
      <c r="Q3353" s="36"/>
    </row>
    <row r="3354" spans="1:17" x14ac:dyDescent="0.2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K3354" s="39"/>
      <c r="L3354" s="39"/>
      <c r="M3354" s="39"/>
      <c r="N3354" s="39"/>
      <c r="O3354" s="39"/>
      <c r="P3354" s="39"/>
      <c r="Q3354" s="36"/>
    </row>
    <row r="3355" spans="1:17" x14ac:dyDescent="0.2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K3355" s="39"/>
      <c r="L3355" s="39"/>
      <c r="M3355" s="39"/>
      <c r="N3355" s="39"/>
      <c r="O3355" s="39"/>
      <c r="P3355" s="39"/>
      <c r="Q3355" s="36"/>
    </row>
    <row r="3356" spans="1:17" x14ac:dyDescent="0.2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K3356" s="39"/>
      <c r="L3356" s="39"/>
      <c r="M3356" s="39"/>
      <c r="N3356" s="39"/>
      <c r="O3356" s="39"/>
      <c r="P3356" s="39"/>
      <c r="Q3356" s="36"/>
    </row>
    <row r="3357" spans="1:17" x14ac:dyDescent="0.2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K3357" s="39"/>
      <c r="L3357" s="39"/>
      <c r="M3357" s="39"/>
      <c r="N3357" s="39"/>
      <c r="O3357" s="39"/>
      <c r="P3357" s="39"/>
      <c r="Q3357" s="36"/>
    </row>
    <row r="3358" spans="1:17" x14ac:dyDescent="0.2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K3358" s="39"/>
      <c r="L3358" s="39"/>
      <c r="M3358" s="39"/>
      <c r="N3358" s="39"/>
      <c r="O3358" s="39"/>
      <c r="P3358" s="39"/>
      <c r="Q3358" s="36"/>
    </row>
    <row r="3359" spans="1:17" x14ac:dyDescent="0.2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K3359" s="39"/>
      <c r="L3359" s="39"/>
      <c r="M3359" s="39"/>
      <c r="N3359" s="39"/>
      <c r="O3359" s="39"/>
      <c r="P3359" s="39"/>
      <c r="Q3359" s="36"/>
    </row>
    <row r="3360" spans="1:17" x14ac:dyDescent="0.2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K3360" s="39"/>
      <c r="L3360" s="39"/>
      <c r="M3360" s="39"/>
      <c r="N3360" s="39"/>
      <c r="O3360" s="39"/>
      <c r="P3360" s="39"/>
      <c r="Q3360" s="36"/>
    </row>
    <row r="3361" spans="1:17" x14ac:dyDescent="0.2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K3361" s="39"/>
      <c r="L3361" s="39"/>
      <c r="M3361" s="39"/>
      <c r="N3361" s="39"/>
      <c r="O3361" s="39"/>
      <c r="P3361" s="39"/>
      <c r="Q3361" s="36"/>
    </row>
    <row r="3362" spans="1:17" x14ac:dyDescent="0.2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K3362" s="39"/>
      <c r="L3362" s="39"/>
      <c r="M3362" s="39"/>
      <c r="N3362" s="39"/>
      <c r="O3362" s="39"/>
      <c r="P3362" s="39"/>
      <c r="Q3362" s="36"/>
    </row>
    <row r="3363" spans="1:17" x14ac:dyDescent="0.2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K3363" s="39"/>
      <c r="L3363" s="39"/>
      <c r="M3363" s="39"/>
      <c r="N3363" s="39"/>
      <c r="O3363" s="39"/>
      <c r="P3363" s="39"/>
      <c r="Q3363" s="36"/>
    </row>
    <row r="3364" spans="1:17" x14ac:dyDescent="0.2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K3364" s="39"/>
      <c r="L3364" s="39"/>
      <c r="M3364" s="39"/>
      <c r="N3364" s="39"/>
      <c r="O3364" s="39"/>
      <c r="P3364" s="39"/>
      <c r="Q3364" s="36"/>
    </row>
    <row r="3365" spans="1:17" x14ac:dyDescent="0.2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K3365" s="39"/>
      <c r="L3365" s="39"/>
      <c r="M3365" s="39"/>
      <c r="N3365" s="39"/>
      <c r="O3365" s="39"/>
      <c r="P3365" s="39"/>
      <c r="Q3365" s="36"/>
    </row>
    <row r="3366" spans="1:17" x14ac:dyDescent="0.2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K3366" s="39"/>
      <c r="L3366" s="39"/>
      <c r="M3366" s="39"/>
      <c r="N3366" s="39"/>
      <c r="O3366" s="39"/>
      <c r="P3366" s="39"/>
      <c r="Q3366" s="36"/>
    </row>
    <row r="3367" spans="1:17" x14ac:dyDescent="0.2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K3367" s="39"/>
      <c r="L3367" s="39"/>
      <c r="M3367" s="39"/>
      <c r="N3367" s="39"/>
      <c r="O3367" s="39"/>
      <c r="P3367" s="39"/>
      <c r="Q3367" s="36"/>
    </row>
    <row r="3368" spans="1:17" x14ac:dyDescent="0.2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K3368" s="39"/>
      <c r="L3368" s="39"/>
      <c r="M3368" s="39"/>
      <c r="N3368" s="39"/>
      <c r="O3368" s="39"/>
      <c r="P3368" s="39"/>
      <c r="Q3368" s="36"/>
    </row>
    <row r="3369" spans="1:17" x14ac:dyDescent="0.2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K3369" s="39"/>
      <c r="L3369" s="39"/>
      <c r="M3369" s="39"/>
      <c r="N3369" s="39"/>
      <c r="O3369" s="39"/>
      <c r="P3369" s="39"/>
      <c r="Q3369" s="36"/>
    </row>
    <row r="3370" spans="1:17" x14ac:dyDescent="0.2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K3370" s="39"/>
      <c r="L3370" s="39"/>
      <c r="M3370" s="39"/>
      <c r="N3370" s="39"/>
      <c r="O3370" s="39"/>
      <c r="P3370" s="39"/>
      <c r="Q3370" s="36"/>
    </row>
    <row r="3371" spans="1:17" x14ac:dyDescent="0.2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K3371" s="39"/>
      <c r="L3371" s="39"/>
      <c r="M3371" s="39"/>
      <c r="N3371" s="39"/>
      <c r="O3371" s="39"/>
      <c r="P3371" s="39"/>
      <c r="Q3371" s="36"/>
    </row>
    <row r="3372" spans="1:17" x14ac:dyDescent="0.2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K3372" s="39"/>
      <c r="L3372" s="39"/>
      <c r="M3372" s="39"/>
      <c r="N3372" s="39"/>
      <c r="O3372" s="39"/>
      <c r="P3372" s="39"/>
      <c r="Q3372" s="36"/>
    </row>
    <row r="3373" spans="1:17" x14ac:dyDescent="0.2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K3373" s="39"/>
      <c r="L3373" s="39"/>
      <c r="M3373" s="39"/>
      <c r="N3373" s="39"/>
      <c r="O3373" s="39"/>
      <c r="P3373" s="39"/>
      <c r="Q3373" s="36"/>
    </row>
    <row r="3374" spans="1:17" x14ac:dyDescent="0.2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K3374" s="39"/>
      <c r="L3374" s="39"/>
      <c r="M3374" s="39"/>
      <c r="N3374" s="39"/>
      <c r="O3374" s="39"/>
      <c r="P3374" s="39"/>
      <c r="Q3374" s="36"/>
    </row>
    <row r="3375" spans="1:17" x14ac:dyDescent="0.2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K3375" s="39"/>
      <c r="L3375" s="39"/>
      <c r="M3375" s="39"/>
      <c r="N3375" s="39"/>
      <c r="O3375" s="39"/>
      <c r="P3375" s="39"/>
      <c r="Q3375" s="36"/>
    </row>
    <row r="3376" spans="1:17" x14ac:dyDescent="0.2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K3376" s="39"/>
      <c r="L3376" s="39"/>
      <c r="M3376" s="39"/>
      <c r="N3376" s="39"/>
      <c r="O3376" s="39"/>
      <c r="P3376" s="39"/>
      <c r="Q3376" s="36"/>
    </row>
    <row r="3377" spans="1:17" x14ac:dyDescent="0.2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K3377" s="39"/>
      <c r="L3377" s="39"/>
      <c r="M3377" s="39"/>
      <c r="N3377" s="39"/>
      <c r="O3377" s="39"/>
      <c r="P3377" s="39"/>
      <c r="Q3377" s="36"/>
    </row>
    <row r="3378" spans="1:17" x14ac:dyDescent="0.2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K3378" s="39"/>
      <c r="L3378" s="39"/>
      <c r="M3378" s="39"/>
      <c r="N3378" s="39"/>
      <c r="O3378" s="39"/>
      <c r="P3378" s="39"/>
      <c r="Q3378" s="36"/>
    </row>
    <row r="3379" spans="1:17" x14ac:dyDescent="0.2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K3379" s="39"/>
      <c r="L3379" s="39"/>
      <c r="M3379" s="39"/>
      <c r="N3379" s="39"/>
      <c r="O3379" s="39"/>
      <c r="P3379" s="39"/>
      <c r="Q3379" s="36"/>
    </row>
    <row r="3380" spans="1:17" x14ac:dyDescent="0.2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K3380" s="39"/>
      <c r="L3380" s="39"/>
      <c r="M3380" s="39"/>
      <c r="N3380" s="39"/>
      <c r="O3380" s="39"/>
      <c r="P3380" s="39"/>
      <c r="Q3380" s="36"/>
    </row>
    <row r="3381" spans="1:17" x14ac:dyDescent="0.2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K3381" s="39"/>
      <c r="L3381" s="39"/>
      <c r="M3381" s="39"/>
      <c r="N3381" s="39"/>
      <c r="O3381" s="39"/>
      <c r="P3381" s="39"/>
      <c r="Q3381" s="36"/>
    </row>
    <row r="3382" spans="1:17" x14ac:dyDescent="0.2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K3382" s="39"/>
      <c r="L3382" s="39"/>
      <c r="M3382" s="39"/>
      <c r="N3382" s="39"/>
      <c r="O3382" s="39"/>
      <c r="P3382" s="39"/>
      <c r="Q3382" s="36"/>
    </row>
    <row r="3383" spans="1:17" x14ac:dyDescent="0.2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K3383" s="39"/>
      <c r="L3383" s="39"/>
      <c r="M3383" s="39"/>
      <c r="N3383" s="39"/>
      <c r="O3383" s="39"/>
      <c r="P3383" s="39"/>
      <c r="Q3383" s="36"/>
    </row>
    <row r="3384" spans="1:17" x14ac:dyDescent="0.2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K3384" s="39"/>
      <c r="L3384" s="39"/>
      <c r="M3384" s="39"/>
      <c r="N3384" s="39"/>
      <c r="O3384" s="39"/>
      <c r="P3384" s="39"/>
      <c r="Q3384" s="36"/>
    </row>
    <row r="3385" spans="1:17" x14ac:dyDescent="0.2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K3385" s="39"/>
      <c r="L3385" s="39"/>
      <c r="M3385" s="39"/>
      <c r="N3385" s="39"/>
      <c r="O3385" s="39"/>
      <c r="P3385" s="39"/>
      <c r="Q3385" s="36"/>
    </row>
    <row r="3386" spans="1:17" x14ac:dyDescent="0.2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K3386" s="39"/>
      <c r="L3386" s="39"/>
      <c r="M3386" s="39"/>
      <c r="N3386" s="39"/>
      <c r="O3386" s="39"/>
      <c r="P3386" s="39"/>
      <c r="Q3386" s="36"/>
    </row>
    <row r="3387" spans="1:17" x14ac:dyDescent="0.2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K3387" s="39"/>
      <c r="L3387" s="39"/>
      <c r="M3387" s="39"/>
      <c r="N3387" s="39"/>
      <c r="O3387" s="39"/>
      <c r="P3387" s="39"/>
      <c r="Q3387" s="36"/>
    </row>
    <row r="3388" spans="1:17" x14ac:dyDescent="0.2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K3388" s="39"/>
      <c r="L3388" s="39"/>
      <c r="M3388" s="39"/>
      <c r="N3388" s="39"/>
      <c r="O3388" s="39"/>
      <c r="P3388" s="39"/>
      <c r="Q3388" s="36"/>
    </row>
    <row r="3389" spans="1:17" x14ac:dyDescent="0.2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K3389" s="39"/>
      <c r="L3389" s="39"/>
      <c r="M3389" s="39"/>
      <c r="N3389" s="39"/>
      <c r="O3389" s="39"/>
      <c r="P3389" s="39"/>
      <c r="Q3389" s="36"/>
    </row>
    <row r="3390" spans="1:17" x14ac:dyDescent="0.2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K3390" s="39"/>
      <c r="L3390" s="39"/>
      <c r="M3390" s="39"/>
      <c r="N3390" s="39"/>
      <c r="O3390" s="39"/>
      <c r="P3390" s="39"/>
      <c r="Q3390" s="36"/>
    </row>
    <row r="3391" spans="1:17" x14ac:dyDescent="0.2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K3391" s="39"/>
      <c r="L3391" s="39"/>
      <c r="M3391" s="39"/>
      <c r="N3391" s="39"/>
      <c r="O3391" s="39"/>
      <c r="P3391" s="39"/>
      <c r="Q3391" s="36"/>
    </row>
    <row r="3392" spans="1:17" x14ac:dyDescent="0.2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K3392" s="39"/>
      <c r="L3392" s="39"/>
      <c r="M3392" s="39"/>
      <c r="N3392" s="39"/>
      <c r="O3392" s="39"/>
      <c r="P3392" s="39"/>
      <c r="Q3392" s="36"/>
    </row>
    <row r="3393" spans="1:17" x14ac:dyDescent="0.2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K3393" s="39"/>
      <c r="L3393" s="39"/>
      <c r="M3393" s="39"/>
      <c r="N3393" s="39"/>
      <c r="O3393" s="39"/>
      <c r="P3393" s="39"/>
      <c r="Q3393" s="36"/>
    </row>
    <row r="3394" spans="1:17" x14ac:dyDescent="0.2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K3394" s="39"/>
      <c r="L3394" s="39"/>
      <c r="M3394" s="39"/>
      <c r="N3394" s="39"/>
      <c r="O3394" s="39"/>
      <c r="P3394" s="39"/>
      <c r="Q3394" s="36"/>
    </row>
    <row r="3395" spans="1:17" x14ac:dyDescent="0.2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K3395" s="39"/>
      <c r="L3395" s="39"/>
      <c r="M3395" s="39"/>
      <c r="N3395" s="39"/>
      <c r="O3395" s="39"/>
      <c r="P3395" s="39"/>
      <c r="Q3395" s="36"/>
    </row>
    <row r="3396" spans="1:17" x14ac:dyDescent="0.2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K3396" s="39"/>
      <c r="L3396" s="39"/>
      <c r="M3396" s="39"/>
      <c r="N3396" s="39"/>
      <c r="O3396" s="39"/>
      <c r="P3396" s="39"/>
      <c r="Q3396" s="36"/>
    </row>
    <row r="3397" spans="1:17" x14ac:dyDescent="0.2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K3397" s="39"/>
      <c r="L3397" s="39"/>
      <c r="M3397" s="39"/>
      <c r="N3397" s="39"/>
      <c r="O3397" s="39"/>
      <c r="P3397" s="39"/>
      <c r="Q3397" s="36"/>
    </row>
    <row r="3398" spans="1:17" x14ac:dyDescent="0.2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K3398" s="39"/>
      <c r="L3398" s="39"/>
      <c r="M3398" s="39"/>
      <c r="N3398" s="39"/>
      <c r="O3398" s="39"/>
      <c r="P3398" s="39"/>
      <c r="Q3398" s="36"/>
    </row>
    <row r="3399" spans="1:17" x14ac:dyDescent="0.2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K3399" s="39"/>
      <c r="L3399" s="39"/>
      <c r="M3399" s="39"/>
      <c r="N3399" s="39"/>
      <c r="O3399" s="39"/>
      <c r="P3399" s="39"/>
      <c r="Q3399" s="36"/>
    </row>
    <row r="3400" spans="1:17" x14ac:dyDescent="0.2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K3400" s="39"/>
      <c r="L3400" s="39"/>
      <c r="M3400" s="39"/>
      <c r="N3400" s="39"/>
      <c r="O3400" s="39"/>
      <c r="P3400" s="39"/>
      <c r="Q3400" s="36"/>
    </row>
    <row r="3401" spans="1:17" x14ac:dyDescent="0.2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K3401" s="39"/>
      <c r="L3401" s="39"/>
      <c r="M3401" s="39"/>
      <c r="N3401" s="39"/>
      <c r="O3401" s="39"/>
      <c r="P3401" s="39"/>
      <c r="Q3401" s="36"/>
    </row>
    <row r="3402" spans="1:17" x14ac:dyDescent="0.2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K3402" s="39"/>
      <c r="L3402" s="39"/>
      <c r="M3402" s="39"/>
      <c r="N3402" s="39"/>
      <c r="O3402" s="39"/>
      <c r="P3402" s="39"/>
      <c r="Q3402" s="36"/>
    </row>
    <row r="3403" spans="1:17" x14ac:dyDescent="0.2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K3403" s="39"/>
      <c r="L3403" s="39"/>
      <c r="M3403" s="39"/>
      <c r="N3403" s="39"/>
      <c r="O3403" s="39"/>
      <c r="P3403" s="39"/>
      <c r="Q3403" s="36"/>
    </row>
    <row r="3404" spans="1:17" x14ac:dyDescent="0.2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K3404" s="39"/>
      <c r="L3404" s="39"/>
      <c r="M3404" s="39"/>
      <c r="N3404" s="39"/>
      <c r="O3404" s="39"/>
      <c r="P3404" s="39"/>
      <c r="Q3404" s="36"/>
    </row>
    <row r="3405" spans="1:17" x14ac:dyDescent="0.2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K3405" s="39"/>
      <c r="L3405" s="39"/>
      <c r="M3405" s="39"/>
      <c r="N3405" s="39"/>
      <c r="O3405" s="39"/>
      <c r="P3405" s="39"/>
      <c r="Q3405" s="36"/>
    </row>
    <row r="3406" spans="1:17" x14ac:dyDescent="0.2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K3406" s="39"/>
      <c r="L3406" s="39"/>
      <c r="M3406" s="39"/>
      <c r="N3406" s="39"/>
      <c r="O3406" s="39"/>
      <c r="P3406" s="39"/>
      <c r="Q3406" s="36"/>
    </row>
    <row r="3407" spans="1:17" x14ac:dyDescent="0.2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K3407" s="39"/>
      <c r="L3407" s="39"/>
      <c r="M3407" s="39"/>
      <c r="N3407" s="39"/>
      <c r="O3407" s="39"/>
      <c r="P3407" s="39"/>
      <c r="Q3407" s="36"/>
    </row>
    <row r="3408" spans="1:17" x14ac:dyDescent="0.2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K3408" s="39"/>
      <c r="L3408" s="39"/>
      <c r="M3408" s="39"/>
      <c r="N3408" s="39"/>
      <c r="O3408" s="39"/>
      <c r="P3408" s="39"/>
      <c r="Q3408" s="36"/>
    </row>
    <row r="3409" spans="1:17" x14ac:dyDescent="0.2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K3409" s="39"/>
      <c r="L3409" s="39"/>
      <c r="M3409" s="39"/>
      <c r="N3409" s="39"/>
      <c r="O3409" s="39"/>
      <c r="P3409" s="39"/>
      <c r="Q3409" s="36"/>
    </row>
    <row r="3410" spans="1:17" x14ac:dyDescent="0.2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K3410" s="39"/>
      <c r="L3410" s="39"/>
      <c r="M3410" s="39"/>
      <c r="N3410" s="39"/>
      <c r="O3410" s="39"/>
      <c r="P3410" s="39"/>
      <c r="Q3410" s="36"/>
    </row>
    <row r="3411" spans="1:17" x14ac:dyDescent="0.2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K3411" s="39"/>
      <c r="L3411" s="39"/>
      <c r="M3411" s="39"/>
      <c r="N3411" s="39"/>
      <c r="O3411" s="39"/>
      <c r="P3411" s="39"/>
      <c r="Q3411" s="36"/>
    </row>
    <row r="3412" spans="1:17" x14ac:dyDescent="0.2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K3412" s="39"/>
      <c r="L3412" s="39"/>
      <c r="M3412" s="39"/>
      <c r="N3412" s="39"/>
      <c r="O3412" s="39"/>
      <c r="P3412" s="39"/>
      <c r="Q3412" s="36"/>
    </row>
    <row r="3413" spans="1:17" x14ac:dyDescent="0.2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K3413" s="39"/>
      <c r="L3413" s="39"/>
      <c r="M3413" s="39"/>
      <c r="N3413" s="39"/>
      <c r="O3413" s="39"/>
      <c r="P3413" s="39"/>
      <c r="Q3413" s="36"/>
    </row>
    <row r="3414" spans="1:17" x14ac:dyDescent="0.2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K3414" s="39"/>
      <c r="L3414" s="39"/>
      <c r="M3414" s="39"/>
      <c r="N3414" s="39"/>
      <c r="O3414" s="39"/>
      <c r="P3414" s="39"/>
      <c r="Q3414" s="36"/>
    </row>
    <row r="3415" spans="1:17" x14ac:dyDescent="0.2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K3415" s="39"/>
      <c r="L3415" s="39"/>
      <c r="M3415" s="39"/>
      <c r="N3415" s="39"/>
      <c r="O3415" s="39"/>
      <c r="P3415" s="39"/>
      <c r="Q3415" s="36"/>
    </row>
    <row r="3416" spans="1:17" x14ac:dyDescent="0.2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K3416" s="39"/>
      <c r="L3416" s="39"/>
      <c r="M3416" s="39"/>
      <c r="N3416" s="39"/>
      <c r="O3416" s="39"/>
      <c r="P3416" s="39"/>
      <c r="Q3416" s="36"/>
    </row>
    <row r="3417" spans="1:17" x14ac:dyDescent="0.2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K3417" s="39"/>
      <c r="L3417" s="39"/>
      <c r="M3417" s="39"/>
      <c r="N3417" s="39"/>
      <c r="O3417" s="39"/>
      <c r="P3417" s="39"/>
      <c r="Q3417" s="36"/>
    </row>
    <row r="3418" spans="1:17" x14ac:dyDescent="0.2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K3418" s="39"/>
      <c r="L3418" s="39"/>
      <c r="M3418" s="39"/>
      <c r="N3418" s="39"/>
      <c r="O3418" s="39"/>
      <c r="P3418" s="39"/>
      <c r="Q3418" s="36"/>
    </row>
    <row r="3419" spans="1:17" x14ac:dyDescent="0.2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K3419" s="39"/>
      <c r="L3419" s="39"/>
      <c r="M3419" s="39"/>
      <c r="N3419" s="39"/>
      <c r="O3419" s="39"/>
      <c r="P3419" s="39"/>
      <c r="Q3419" s="36"/>
    </row>
    <row r="3420" spans="1:17" x14ac:dyDescent="0.2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K3420" s="39"/>
      <c r="L3420" s="39"/>
      <c r="M3420" s="39"/>
      <c r="N3420" s="39"/>
      <c r="O3420" s="39"/>
      <c r="P3420" s="39"/>
      <c r="Q3420" s="36"/>
    </row>
    <row r="3421" spans="1:17" x14ac:dyDescent="0.2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K3421" s="39"/>
      <c r="L3421" s="39"/>
      <c r="M3421" s="39"/>
      <c r="N3421" s="39"/>
      <c r="O3421" s="39"/>
      <c r="P3421" s="39"/>
      <c r="Q3421" s="36"/>
    </row>
    <row r="3422" spans="1:17" x14ac:dyDescent="0.2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K3422" s="39"/>
      <c r="L3422" s="39"/>
      <c r="M3422" s="39"/>
      <c r="N3422" s="39"/>
      <c r="O3422" s="39"/>
      <c r="P3422" s="39"/>
      <c r="Q3422" s="36"/>
    </row>
    <row r="3423" spans="1:17" x14ac:dyDescent="0.2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K3423" s="39"/>
      <c r="L3423" s="39"/>
      <c r="M3423" s="39"/>
      <c r="N3423" s="39"/>
      <c r="O3423" s="39"/>
      <c r="P3423" s="39"/>
      <c r="Q3423" s="36"/>
    </row>
    <row r="3424" spans="1:17" x14ac:dyDescent="0.2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K3424" s="39"/>
      <c r="L3424" s="39"/>
      <c r="M3424" s="39"/>
      <c r="N3424" s="39"/>
      <c r="O3424" s="39"/>
      <c r="P3424" s="39"/>
      <c r="Q3424" s="36"/>
    </row>
    <row r="3425" spans="1:17" x14ac:dyDescent="0.2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K3425" s="39"/>
      <c r="L3425" s="39"/>
      <c r="M3425" s="39"/>
      <c r="N3425" s="39"/>
      <c r="O3425" s="39"/>
      <c r="P3425" s="39"/>
      <c r="Q3425" s="36"/>
    </row>
    <row r="3426" spans="1:17" x14ac:dyDescent="0.2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K3426" s="39"/>
      <c r="L3426" s="39"/>
      <c r="M3426" s="39"/>
      <c r="N3426" s="39"/>
      <c r="O3426" s="39"/>
      <c r="P3426" s="39"/>
      <c r="Q3426" s="36"/>
    </row>
    <row r="3427" spans="1:17" x14ac:dyDescent="0.2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K3427" s="39"/>
      <c r="L3427" s="39"/>
      <c r="M3427" s="39"/>
      <c r="N3427" s="39"/>
      <c r="O3427" s="39"/>
      <c r="P3427" s="39"/>
      <c r="Q3427" s="36"/>
    </row>
    <row r="3428" spans="1:17" x14ac:dyDescent="0.2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K3428" s="39"/>
      <c r="L3428" s="39"/>
      <c r="M3428" s="39"/>
      <c r="N3428" s="39"/>
      <c r="O3428" s="39"/>
      <c r="P3428" s="39"/>
      <c r="Q3428" s="36"/>
    </row>
    <row r="3429" spans="1:17" x14ac:dyDescent="0.2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K3429" s="39"/>
      <c r="L3429" s="39"/>
      <c r="M3429" s="39"/>
      <c r="N3429" s="39"/>
      <c r="O3429" s="39"/>
      <c r="P3429" s="39"/>
      <c r="Q3429" s="36"/>
    </row>
    <row r="3430" spans="1:17" x14ac:dyDescent="0.2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K3430" s="39"/>
      <c r="L3430" s="39"/>
      <c r="M3430" s="39"/>
      <c r="N3430" s="39"/>
      <c r="O3430" s="39"/>
      <c r="P3430" s="39"/>
      <c r="Q3430" s="36"/>
    </row>
    <row r="3431" spans="1:17" x14ac:dyDescent="0.2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K3431" s="39"/>
      <c r="L3431" s="39"/>
      <c r="M3431" s="39"/>
      <c r="N3431" s="39"/>
      <c r="O3431" s="39"/>
      <c r="P3431" s="39"/>
      <c r="Q3431" s="36"/>
    </row>
    <row r="3432" spans="1:17" x14ac:dyDescent="0.2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K3432" s="39"/>
      <c r="L3432" s="39"/>
      <c r="M3432" s="39"/>
      <c r="N3432" s="39"/>
      <c r="O3432" s="39"/>
      <c r="P3432" s="39"/>
      <c r="Q3432" s="36"/>
    </row>
    <row r="3433" spans="1:17" x14ac:dyDescent="0.2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K3433" s="39"/>
      <c r="L3433" s="39"/>
      <c r="M3433" s="39"/>
      <c r="N3433" s="39"/>
      <c r="O3433" s="39"/>
      <c r="P3433" s="39"/>
      <c r="Q3433" s="36"/>
    </row>
    <row r="3434" spans="1:17" x14ac:dyDescent="0.2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K3434" s="39"/>
      <c r="L3434" s="39"/>
      <c r="M3434" s="39"/>
      <c r="N3434" s="39"/>
      <c r="O3434" s="39"/>
      <c r="P3434" s="39"/>
      <c r="Q3434" s="36"/>
    </row>
    <row r="3435" spans="1:17" x14ac:dyDescent="0.2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K3435" s="39"/>
      <c r="L3435" s="39"/>
      <c r="M3435" s="39"/>
      <c r="N3435" s="39"/>
      <c r="O3435" s="39"/>
      <c r="P3435" s="39"/>
      <c r="Q3435" s="36"/>
    </row>
    <row r="3436" spans="1:17" x14ac:dyDescent="0.2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K3436" s="39"/>
      <c r="L3436" s="39"/>
      <c r="M3436" s="39"/>
      <c r="N3436" s="39"/>
      <c r="O3436" s="39"/>
      <c r="P3436" s="39"/>
      <c r="Q3436" s="36"/>
    </row>
    <row r="3437" spans="1:17" x14ac:dyDescent="0.2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K3437" s="39"/>
      <c r="L3437" s="39"/>
      <c r="M3437" s="39"/>
      <c r="N3437" s="39"/>
      <c r="O3437" s="39"/>
      <c r="P3437" s="39"/>
      <c r="Q3437" s="36"/>
    </row>
    <row r="3438" spans="1:17" x14ac:dyDescent="0.2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K3438" s="39"/>
      <c r="L3438" s="39"/>
      <c r="M3438" s="39"/>
      <c r="N3438" s="39"/>
      <c r="O3438" s="39"/>
      <c r="P3438" s="39"/>
      <c r="Q3438" s="36"/>
    </row>
    <row r="3439" spans="1:17" x14ac:dyDescent="0.2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K3439" s="39"/>
      <c r="L3439" s="39"/>
      <c r="M3439" s="39"/>
      <c r="N3439" s="39"/>
      <c r="O3439" s="39"/>
      <c r="P3439" s="39"/>
      <c r="Q3439" s="36"/>
    </row>
    <row r="3440" spans="1:17" x14ac:dyDescent="0.2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K3440" s="39"/>
      <c r="L3440" s="39"/>
      <c r="M3440" s="39"/>
      <c r="N3440" s="39"/>
      <c r="O3440" s="39"/>
      <c r="P3440" s="39"/>
      <c r="Q3440" s="36"/>
    </row>
    <row r="3441" spans="1:17" x14ac:dyDescent="0.2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K3441" s="39"/>
      <c r="L3441" s="39"/>
      <c r="M3441" s="39"/>
      <c r="N3441" s="39"/>
      <c r="O3441" s="39"/>
      <c r="P3441" s="39"/>
      <c r="Q3441" s="36"/>
    </row>
    <row r="3442" spans="1:17" x14ac:dyDescent="0.2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K3442" s="39"/>
      <c r="L3442" s="39"/>
      <c r="M3442" s="39"/>
      <c r="N3442" s="39"/>
      <c r="O3442" s="39"/>
      <c r="P3442" s="39"/>
      <c r="Q3442" s="36"/>
    </row>
    <row r="3443" spans="1:17" x14ac:dyDescent="0.2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K3443" s="39"/>
      <c r="L3443" s="39"/>
      <c r="M3443" s="39"/>
      <c r="N3443" s="39"/>
      <c r="O3443" s="39"/>
      <c r="P3443" s="39"/>
      <c r="Q3443" s="36"/>
    </row>
    <row r="3444" spans="1:17" x14ac:dyDescent="0.2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K3444" s="39"/>
      <c r="L3444" s="39"/>
      <c r="M3444" s="39"/>
      <c r="N3444" s="39"/>
      <c r="O3444" s="39"/>
      <c r="P3444" s="39"/>
      <c r="Q3444" s="36"/>
    </row>
    <row r="3445" spans="1:17" x14ac:dyDescent="0.2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K3445" s="39"/>
      <c r="L3445" s="39"/>
      <c r="M3445" s="39"/>
      <c r="N3445" s="39"/>
      <c r="O3445" s="39"/>
      <c r="P3445" s="39"/>
      <c r="Q3445" s="36"/>
    </row>
    <row r="3446" spans="1:17" x14ac:dyDescent="0.2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K3446" s="39"/>
      <c r="L3446" s="39"/>
      <c r="M3446" s="39"/>
      <c r="N3446" s="39"/>
      <c r="O3446" s="39"/>
      <c r="P3446" s="39"/>
      <c r="Q3446" s="36"/>
    </row>
    <row r="3447" spans="1:17" x14ac:dyDescent="0.2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K3447" s="39"/>
      <c r="L3447" s="39"/>
      <c r="M3447" s="39"/>
      <c r="N3447" s="39"/>
      <c r="O3447" s="39"/>
      <c r="P3447" s="39"/>
      <c r="Q3447" s="36"/>
    </row>
    <row r="3448" spans="1:17" x14ac:dyDescent="0.2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K3448" s="39"/>
      <c r="L3448" s="39"/>
      <c r="M3448" s="39"/>
      <c r="N3448" s="39"/>
      <c r="O3448" s="39"/>
      <c r="P3448" s="39"/>
      <c r="Q3448" s="36"/>
    </row>
    <row r="3449" spans="1:17" x14ac:dyDescent="0.2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K3449" s="39"/>
      <c r="L3449" s="39"/>
      <c r="M3449" s="39"/>
      <c r="N3449" s="39"/>
      <c r="O3449" s="39"/>
      <c r="P3449" s="39"/>
      <c r="Q3449" s="36"/>
    </row>
    <row r="3450" spans="1:17" x14ac:dyDescent="0.2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K3450" s="39"/>
      <c r="L3450" s="39"/>
      <c r="M3450" s="39"/>
      <c r="N3450" s="39"/>
      <c r="O3450" s="39"/>
      <c r="P3450" s="39"/>
      <c r="Q3450" s="36"/>
    </row>
    <row r="3451" spans="1:17" x14ac:dyDescent="0.2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K3451" s="39"/>
      <c r="L3451" s="39"/>
      <c r="M3451" s="39"/>
      <c r="N3451" s="39"/>
      <c r="O3451" s="39"/>
      <c r="P3451" s="39"/>
      <c r="Q3451" s="36"/>
    </row>
    <row r="3452" spans="1:17" x14ac:dyDescent="0.2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K3452" s="39"/>
      <c r="L3452" s="39"/>
      <c r="M3452" s="39"/>
      <c r="N3452" s="39"/>
      <c r="O3452" s="39"/>
      <c r="P3452" s="39"/>
      <c r="Q3452" s="36"/>
    </row>
    <row r="3453" spans="1:17" x14ac:dyDescent="0.2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K3453" s="39"/>
      <c r="L3453" s="39"/>
      <c r="M3453" s="39"/>
      <c r="N3453" s="39"/>
      <c r="O3453" s="39"/>
      <c r="P3453" s="39"/>
      <c r="Q3453" s="36"/>
    </row>
    <row r="3454" spans="1:17" x14ac:dyDescent="0.2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K3454" s="39"/>
      <c r="L3454" s="39"/>
      <c r="M3454" s="39"/>
      <c r="N3454" s="39"/>
      <c r="O3454" s="39"/>
      <c r="P3454" s="39"/>
      <c r="Q3454" s="36"/>
    </row>
    <row r="3455" spans="1:17" x14ac:dyDescent="0.2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K3455" s="39"/>
      <c r="L3455" s="39"/>
      <c r="M3455" s="39"/>
      <c r="N3455" s="39"/>
      <c r="O3455" s="39"/>
      <c r="P3455" s="39"/>
      <c r="Q3455" s="36"/>
    </row>
    <row r="3456" spans="1:17" x14ac:dyDescent="0.2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K3456" s="39"/>
      <c r="L3456" s="39"/>
      <c r="M3456" s="39"/>
      <c r="N3456" s="39"/>
      <c r="O3456" s="39"/>
      <c r="P3456" s="39"/>
      <c r="Q3456" s="36"/>
    </row>
    <row r="3457" spans="1:17" x14ac:dyDescent="0.2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K3457" s="39"/>
      <c r="L3457" s="39"/>
      <c r="M3457" s="39"/>
      <c r="N3457" s="39"/>
      <c r="O3457" s="39"/>
      <c r="P3457" s="39"/>
      <c r="Q3457" s="36"/>
    </row>
    <row r="3458" spans="1:17" x14ac:dyDescent="0.2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K3458" s="39"/>
      <c r="L3458" s="39"/>
      <c r="M3458" s="39"/>
      <c r="N3458" s="39"/>
      <c r="O3458" s="39"/>
      <c r="P3458" s="39"/>
      <c r="Q3458" s="36"/>
    </row>
    <row r="3459" spans="1:17" x14ac:dyDescent="0.2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K3459" s="39"/>
      <c r="L3459" s="39"/>
      <c r="M3459" s="39"/>
      <c r="N3459" s="39"/>
      <c r="O3459" s="39"/>
      <c r="P3459" s="39"/>
      <c r="Q3459" s="36"/>
    </row>
    <row r="3460" spans="1:17" x14ac:dyDescent="0.2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K3460" s="39"/>
      <c r="L3460" s="39"/>
      <c r="M3460" s="39"/>
      <c r="N3460" s="39"/>
      <c r="O3460" s="39"/>
      <c r="P3460" s="39"/>
      <c r="Q3460" s="36"/>
    </row>
    <row r="3461" spans="1:17" x14ac:dyDescent="0.2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K3461" s="39"/>
      <c r="L3461" s="39"/>
      <c r="M3461" s="39"/>
      <c r="N3461" s="39"/>
      <c r="O3461" s="39"/>
      <c r="P3461" s="39"/>
      <c r="Q3461" s="36"/>
    </row>
    <row r="3462" spans="1:17" x14ac:dyDescent="0.2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K3462" s="39"/>
      <c r="L3462" s="39"/>
      <c r="M3462" s="39"/>
      <c r="N3462" s="39"/>
      <c r="O3462" s="39"/>
      <c r="P3462" s="39"/>
      <c r="Q3462" s="36"/>
    </row>
    <row r="3463" spans="1:17" x14ac:dyDescent="0.2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K3463" s="39"/>
      <c r="L3463" s="39"/>
      <c r="M3463" s="39"/>
      <c r="N3463" s="39"/>
      <c r="O3463" s="39"/>
      <c r="P3463" s="39"/>
      <c r="Q3463" s="36"/>
    </row>
    <row r="3464" spans="1:17" x14ac:dyDescent="0.2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K3464" s="39"/>
      <c r="L3464" s="39"/>
      <c r="M3464" s="39"/>
      <c r="N3464" s="39"/>
      <c r="O3464" s="39"/>
      <c r="P3464" s="39"/>
      <c r="Q3464" s="36"/>
    </row>
    <row r="3465" spans="1:17" x14ac:dyDescent="0.2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K3465" s="39"/>
      <c r="L3465" s="39"/>
      <c r="M3465" s="39"/>
      <c r="N3465" s="39"/>
      <c r="O3465" s="39"/>
      <c r="P3465" s="39"/>
      <c r="Q3465" s="36"/>
    </row>
    <row r="3466" spans="1:17" x14ac:dyDescent="0.2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K3466" s="39"/>
      <c r="L3466" s="39"/>
      <c r="M3466" s="39"/>
      <c r="N3466" s="39"/>
      <c r="O3466" s="39"/>
      <c r="P3466" s="39"/>
      <c r="Q3466" s="36"/>
    </row>
    <row r="3467" spans="1:17" x14ac:dyDescent="0.2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K3467" s="39"/>
      <c r="L3467" s="39"/>
      <c r="M3467" s="39"/>
      <c r="N3467" s="39"/>
      <c r="O3467" s="39"/>
      <c r="P3467" s="39"/>
      <c r="Q3467" s="36"/>
    </row>
    <row r="3468" spans="1:17" x14ac:dyDescent="0.2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K3468" s="39"/>
      <c r="L3468" s="39"/>
      <c r="M3468" s="39"/>
      <c r="N3468" s="39"/>
      <c r="O3468" s="39"/>
      <c r="P3468" s="39"/>
      <c r="Q3468" s="36"/>
    </row>
    <row r="3469" spans="1:17" x14ac:dyDescent="0.2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K3469" s="39"/>
      <c r="L3469" s="39"/>
      <c r="M3469" s="39"/>
      <c r="N3469" s="39"/>
      <c r="O3469" s="39"/>
      <c r="P3469" s="39"/>
      <c r="Q3469" s="36"/>
    </row>
    <row r="3470" spans="1:17" x14ac:dyDescent="0.2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K3470" s="39"/>
      <c r="L3470" s="39"/>
      <c r="M3470" s="39"/>
      <c r="N3470" s="39"/>
      <c r="O3470" s="39"/>
      <c r="P3470" s="39"/>
      <c r="Q3470" s="36"/>
    </row>
    <row r="3471" spans="1:17" x14ac:dyDescent="0.2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K3471" s="39"/>
      <c r="L3471" s="39"/>
      <c r="M3471" s="39"/>
      <c r="N3471" s="39"/>
      <c r="O3471" s="39"/>
      <c r="P3471" s="39"/>
      <c r="Q3471" s="36"/>
    </row>
    <row r="3472" spans="1:17" x14ac:dyDescent="0.2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K3472" s="39"/>
      <c r="L3472" s="39"/>
      <c r="M3472" s="39"/>
      <c r="N3472" s="39"/>
      <c r="O3472" s="39"/>
      <c r="P3472" s="39"/>
      <c r="Q3472" s="36"/>
    </row>
    <row r="3473" spans="1:17" x14ac:dyDescent="0.2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K3473" s="39"/>
      <c r="L3473" s="39"/>
      <c r="M3473" s="39"/>
      <c r="N3473" s="39"/>
      <c r="O3473" s="39"/>
      <c r="P3473" s="39"/>
      <c r="Q3473" s="36"/>
    </row>
    <row r="3474" spans="1:17" x14ac:dyDescent="0.2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K3474" s="39"/>
      <c r="L3474" s="39"/>
      <c r="M3474" s="39"/>
      <c r="N3474" s="39"/>
      <c r="O3474" s="39"/>
      <c r="P3474" s="39"/>
      <c r="Q3474" s="36"/>
    </row>
    <row r="3475" spans="1:17" x14ac:dyDescent="0.2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K3475" s="39"/>
      <c r="L3475" s="39"/>
      <c r="M3475" s="39"/>
      <c r="N3475" s="39"/>
      <c r="O3475" s="39"/>
      <c r="P3475" s="39"/>
      <c r="Q3475" s="36"/>
    </row>
    <row r="3476" spans="1:17" x14ac:dyDescent="0.2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K3476" s="39"/>
      <c r="L3476" s="39"/>
      <c r="M3476" s="39"/>
      <c r="N3476" s="39"/>
      <c r="O3476" s="39"/>
      <c r="P3476" s="39"/>
      <c r="Q3476" s="36"/>
    </row>
    <row r="3477" spans="1:17" x14ac:dyDescent="0.2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K3477" s="39"/>
      <c r="L3477" s="39"/>
      <c r="M3477" s="39"/>
      <c r="N3477" s="39"/>
      <c r="O3477" s="39"/>
      <c r="P3477" s="39"/>
      <c r="Q3477" s="36"/>
    </row>
    <row r="3478" spans="1:17" x14ac:dyDescent="0.2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K3478" s="39"/>
      <c r="L3478" s="39"/>
      <c r="M3478" s="39"/>
      <c r="N3478" s="39"/>
      <c r="O3478" s="39"/>
      <c r="P3478" s="39"/>
      <c r="Q3478" s="36"/>
    </row>
    <row r="3479" spans="1:17" x14ac:dyDescent="0.2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K3479" s="39"/>
      <c r="L3479" s="39"/>
      <c r="M3479" s="39"/>
      <c r="N3479" s="39"/>
      <c r="O3479" s="39"/>
      <c r="P3479" s="39"/>
      <c r="Q3479" s="36"/>
    </row>
    <row r="3480" spans="1:17" x14ac:dyDescent="0.2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K3480" s="39"/>
      <c r="L3480" s="39"/>
      <c r="M3480" s="39"/>
      <c r="N3480" s="39"/>
      <c r="O3480" s="39"/>
      <c r="P3480" s="39"/>
      <c r="Q3480" s="36"/>
    </row>
    <row r="3481" spans="1:17" x14ac:dyDescent="0.2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K3481" s="39"/>
      <c r="L3481" s="39"/>
      <c r="M3481" s="39"/>
      <c r="N3481" s="39"/>
      <c r="O3481" s="39"/>
      <c r="P3481" s="39"/>
      <c r="Q3481" s="36"/>
    </row>
    <row r="3482" spans="1:17" x14ac:dyDescent="0.2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K3482" s="39"/>
      <c r="L3482" s="39"/>
      <c r="M3482" s="39"/>
      <c r="N3482" s="39"/>
      <c r="O3482" s="39"/>
      <c r="P3482" s="39"/>
      <c r="Q3482" s="36"/>
    </row>
    <row r="3483" spans="1:17" x14ac:dyDescent="0.2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K3483" s="39"/>
      <c r="L3483" s="39"/>
      <c r="M3483" s="39"/>
      <c r="N3483" s="39"/>
      <c r="O3483" s="39"/>
      <c r="P3483" s="39"/>
      <c r="Q3483" s="36"/>
    </row>
    <row r="3484" spans="1:17" x14ac:dyDescent="0.2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K3484" s="39"/>
      <c r="L3484" s="39"/>
      <c r="M3484" s="39"/>
      <c r="N3484" s="39"/>
      <c r="O3484" s="39"/>
      <c r="P3484" s="39"/>
      <c r="Q3484" s="36"/>
    </row>
    <row r="3485" spans="1:17" x14ac:dyDescent="0.2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K3485" s="39"/>
      <c r="L3485" s="39"/>
      <c r="M3485" s="39"/>
      <c r="N3485" s="39"/>
      <c r="O3485" s="39"/>
      <c r="P3485" s="39"/>
      <c r="Q3485" s="36"/>
    </row>
    <row r="3486" spans="1:17" x14ac:dyDescent="0.2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K3486" s="39"/>
      <c r="L3486" s="39"/>
      <c r="M3486" s="39"/>
      <c r="N3486" s="39"/>
      <c r="O3486" s="39"/>
      <c r="P3486" s="39"/>
      <c r="Q3486" s="36"/>
    </row>
    <row r="3487" spans="1:17" x14ac:dyDescent="0.2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K3487" s="39"/>
      <c r="L3487" s="39"/>
      <c r="M3487" s="39"/>
      <c r="N3487" s="39"/>
      <c r="O3487" s="39"/>
      <c r="P3487" s="39"/>
      <c r="Q3487" s="36"/>
    </row>
    <row r="3488" spans="1:17" x14ac:dyDescent="0.2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K3488" s="39"/>
      <c r="L3488" s="39"/>
      <c r="M3488" s="39"/>
      <c r="N3488" s="39"/>
      <c r="O3488" s="39"/>
      <c r="P3488" s="39"/>
      <c r="Q3488" s="36"/>
    </row>
    <row r="3489" spans="1:17" x14ac:dyDescent="0.2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K3489" s="39"/>
      <c r="L3489" s="39"/>
      <c r="M3489" s="39"/>
      <c r="N3489" s="39"/>
      <c r="O3489" s="39"/>
      <c r="P3489" s="39"/>
      <c r="Q3489" s="36"/>
    </row>
    <row r="3490" spans="1:17" x14ac:dyDescent="0.2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K3490" s="39"/>
      <c r="L3490" s="39"/>
      <c r="M3490" s="39"/>
      <c r="N3490" s="39"/>
      <c r="O3490" s="39"/>
      <c r="P3490" s="39"/>
      <c r="Q3490" s="36"/>
    </row>
    <row r="3491" spans="1:17" x14ac:dyDescent="0.2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K3491" s="39"/>
      <c r="L3491" s="39"/>
      <c r="M3491" s="39"/>
      <c r="N3491" s="39"/>
      <c r="O3491" s="39"/>
      <c r="P3491" s="39"/>
      <c r="Q3491" s="36"/>
    </row>
    <row r="3492" spans="1:17" x14ac:dyDescent="0.2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K3492" s="39"/>
      <c r="L3492" s="39"/>
      <c r="M3492" s="39"/>
      <c r="N3492" s="39"/>
      <c r="O3492" s="39"/>
      <c r="P3492" s="39"/>
      <c r="Q3492" s="36"/>
    </row>
    <row r="3493" spans="1:17" x14ac:dyDescent="0.2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K3493" s="39"/>
      <c r="L3493" s="39"/>
      <c r="M3493" s="39"/>
      <c r="N3493" s="39"/>
      <c r="O3493" s="39"/>
      <c r="P3493" s="39"/>
      <c r="Q3493" s="36"/>
    </row>
    <row r="3494" spans="1:17" x14ac:dyDescent="0.2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K3494" s="39"/>
      <c r="L3494" s="39"/>
      <c r="M3494" s="39"/>
      <c r="N3494" s="39"/>
      <c r="O3494" s="39"/>
      <c r="P3494" s="39"/>
      <c r="Q3494" s="36"/>
    </row>
    <row r="3495" spans="1:17" x14ac:dyDescent="0.2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K3495" s="39"/>
      <c r="L3495" s="39"/>
      <c r="M3495" s="39"/>
      <c r="N3495" s="39"/>
      <c r="O3495" s="39"/>
      <c r="P3495" s="39"/>
      <c r="Q3495" s="36"/>
    </row>
    <row r="3496" spans="1:17" x14ac:dyDescent="0.2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K3496" s="39"/>
      <c r="L3496" s="39"/>
      <c r="M3496" s="39"/>
      <c r="N3496" s="39"/>
      <c r="O3496" s="39"/>
      <c r="P3496" s="39"/>
      <c r="Q3496" s="36"/>
    </row>
    <row r="3497" spans="1:17" x14ac:dyDescent="0.2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K3497" s="39"/>
      <c r="L3497" s="39"/>
      <c r="M3497" s="39"/>
      <c r="N3497" s="39"/>
      <c r="O3497" s="39"/>
      <c r="P3497" s="39"/>
      <c r="Q3497" s="36"/>
    </row>
    <row r="3498" spans="1:17" x14ac:dyDescent="0.2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K3498" s="39"/>
      <c r="L3498" s="39"/>
      <c r="M3498" s="39"/>
      <c r="N3498" s="39"/>
      <c r="O3498" s="39"/>
      <c r="P3498" s="39"/>
      <c r="Q3498" s="36"/>
    </row>
    <row r="3499" spans="1:17" x14ac:dyDescent="0.2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K3499" s="39"/>
      <c r="L3499" s="39"/>
      <c r="M3499" s="39"/>
      <c r="N3499" s="39"/>
      <c r="O3499" s="39"/>
      <c r="P3499" s="39"/>
      <c r="Q3499" s="36"/>
    </row>
    <row r="3500" spans="1:17" x14ac:dyDescent="0.2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K3500" s="39"/>
      <c r="L3500" s="39"/>
      <c r="M3500" s="39"/>
      <c r="N3500" s="39"/>
      <c r="O3500" s="39"/>
      <c r="P3500" s="39"/>
      <c r="Q3500" s="36"/>
    </row>
    <row r="3501" spans="1:17" x14ac:dyDescent="0.2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K3501" s="39"/>
      <c r="L3501" s="39"/>
      <c r="M3501" s="39"/>
      <c r="N3501" s="39"/>
      <c r="O3501" s="39"/>
      <c r="P3501" s="39"/>
      <c r="Q3501" s="36"/>
    </row>
    <row r="3502" spans="1:17" x14ac:dyDescent="0.2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K3502" s="39"/>
      <c r="L3502" s="39"/>
      <c r="M3502" s="39"/>
      <c r="N3502" s="39"/>
      <c r="O3502" s="39"/>
      <c r="P3502" s="39"/>
      <c r="Q3502" s="36"/>
    </row>
    <row r="3503" spans="1:17" x14ac:dyDescent="0.2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K3503" s="39"/>
      <c r="L3503" s="39"/>
      <c r="M3503" s="39"/>
      <c r="N3503" s="39"/>
      <c r="O3503" s="39"/>
      <c r="P3503" s="39"/>
      <c r="Q3503" s="36"/>
    </row>
    <row r="3504" spans="1:17" x14ac:dyDescent="0.2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K3504" s="39"/>
      <c r="L3504" s="39"/>
      <c r="M3504" s="39"/>
      <c r="N3504" s="39"/>
      <c r="O3504" s="39"/>
      <c r="P3504" s="39"/>
      <c r="Q3504" s="36"/>
    </row>
    <row r="3505" spans="1:17" x14ac:dyDescent="0.2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K3505" s="39"/>
      <c r="L3505" s="39"/>
      <c r="M3505" s="39"/>
      <c r="N3505" s="39"/>
      <c r="O3505" s="39"/>
      <c r="P3505" s="39"/>
      <c r="Q3505" s="36"/>
    </row>
    <row r="3506" spans="1:17" x14ac:dyDescent="0.2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K3506" s="39"/>
      <c r="L3506" s="39"/>
      <c r="M3506" s="39"/>
      <c r="N3506" s="39"/>
      <c r="O3506" s="39"/>
      <c r="P3506" s="39"/>
      <c r="Q3506" s="36"/>
    </row>
    <row r="3507" spans="1:17" x14ac:dyDescent="0.2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K3507" s="39"/>
      <c r="L3507" s="39"/>
      <c r="M3507" s="39"/>
      <c r="N3507" s="39"/>
      <c r="O3507" s="39"/>
      <c r="P3507" s="39"/>
      <c r="Q3507" s="36"/>
    </row>
    <row r="3508" spans="1:17" x14ac:dyDescent="0.2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K3508" s="39"/>
      <c r="L3508" s="39"/>
      <c r="M3508" s="39"/>
      <c r="N3508" s="39"/>
      <c r="O3508" s="39"/>
      <c r="P3508" s="39"/>
      <c r="Q3508" s="36"/>
    </row>
    <row r="3509" spans="1:17" x14ac:dyDescent="0.2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K3509" s="39"/>
      <c r="L3509" s="39"/>
      <c r="M3509" s="39"/>
      <c r="N3509" s="39"/>
      <c r="O3509" s="39"/>
      <c r="P3509" s="39"/>
      <c r="Q3509" s="36"/>
    </row>
    <row r="3510" spans="1:17" x14ac:dyDescent="0.2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K3510" s="39"/>
      <c r="L3510" s="39"/>
      <c r="M3510" s="39"/>
      <c r="N3510" s="39"/>
      <c r="O3510" s="39"/>
      <c r="P3510" s="39"/>
      <c r="Q3510" s="36"/>
    </row>
    <row r="3511" spans="1:17" x14ac:dyDescent="0.2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K3511" s="39"/>
      <c r="L3511" s="39"/>
      <c r="M3511" s="39"/>
      <c r="N3511" s="39"/>
      <c r="O3511" s="39"/>
      <c r="P3511" s="39"/>
      <c r="Q3511" s="36"/>
    </row>
    <row r="3512" spans="1:17" x14ac:dyDescent="0.2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K3512" s="39"/>
      <c r="L3512" s="39"/>
      <c r="M3512" s="39"/>
      <c r="N3512" s="39"/>
      <c r="O3512" s="39"/>
      <c r="P3512" s="39"/>
      <c r="Q3512" s="36"/>
    </row>
    <row r="3513" spans="1:17" x14ac:dyDescent="0.2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K3513" s="39"/>
      <c r="L3513" s="39"/>
      <c r="M3513" s="39"/>
      <c r="N3513" s="39"/>
      <c r="O3513" s="39"/>
      <c r="P3513" s="39"/>
      <c r="Q3513" s="36"/>
    </row>
    <row r="3514" spans="1:17" x14ac:dyDescent="0.2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K3514" s="39"/>
      <c r="L3514" s="39"/>
      <c r="M3514" s="39"/>
      <c r="N3514" s="39"/>
      <c r="O3514" s="39"/>
      <c r="P3514" s="39"/>
      <c r="Q3514" s="36"/>
    </row>
    <row r="3515" spans="1:17" x14ac:dyDescent="0.2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K3515" s="39"/>
      <c r="L3515" s="39"/>
      <c r="M3515" s="39"/>
      <c r="N3515" s="39"/>
      <c r="O3515" s="39"/>
      <c r="P3515" s="39"/>
      <c r="Q3515" s="36"/>
    </row>
    <row r="3516" spans="1:17" x14ac:dyDescent="0.2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K3516" s="39"/>
      <c r="L3516" s="39"/>
      <c r="M3516" s="39"/>
      <c r="N3516" s="39"/>
      <c r="O3516" s="39"/>
      <c r="P3516" s="39"/>
      <c r="Q3516" s="36"/>
    </row>
    <row r="3517" spans="1:17" x14ac:dyDescent="0.2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K3517" s="39"/>
      <c r="L3517" s="39"/>
      <c r="M3517" s="39"/>
      <c r="N3517" s="39"/>
      <c r="O3517" s="39"/>
      <c r="P3517" s="39"/>
      <c r="Q3517" s="36"/>
    </row>
    <row r="3518" spans="1:17" x14ac:dyDescent="0.2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K3518" s="39"/>
      <c r="L3518" s="39"/>
      <c r="M3518" s="39"/>
      <c r="N3518" s="39"/>
      <c r="O3518" s="39"/>
      <c r="P3518" s="39"/>
      <c r="Q3518" s="36"/>
    </row>
    <row r="3519" spans="1:17" x14ac:dyDescent="0.2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K3519" s="39"/>
      <c r="L3519" s="39"/>
      <c r="M3519" s="39"/>
      <c r="N3519" s="39"/>
      <c r="O3519" s="39"/>
      <c r="P3519" s="39"/>
      <c r="Q3519" s="36"/>
    </row>
    <row r="3520" spans="1:17" x14ac:dyDescent="0.2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K3520" s="39"/>
      <c r="L3520" s="39"/>
      <c r="M3520" s="39"/>
      <c r="N3520" s="39"/>
      <c r="O3520" s="39"/>
      <c r="P3520" s="39"/>
      <c r="Q3520" s="36"/>
    </row>
    <row r="3521" spans="1:17" x14ac:dyDescent="0.2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K3521" s="39"/>
      <c r="L3521" s="39"/>
      <c r="M3521" s="39"/>
      <c r="N3521" s="39"/>
      <c r="O3521" s="39"/>
      <c r="P3521" s="39"/>
      <c r="Q3521" s="36"/>
    </row>
    <row r="3522" spans="1:17" x14ac:dyDescent="0.2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K3522" s="39"/>
      <c r="L3522" s="39"/>
      <c r="M3522" s="39"/>
      <c r="N3522" s="39"/>
      <c r="O3522" s="39"/>
      <c r="P3522" s="39"/>
      <c r="Q3522" s="36"/>
    </row>
    <row r="3523" spans="1:17" x14ac:dyDescent="0.2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K3523" s="39"/>
      <c r="L3523" s="39"/>
      <c r="M3523" s="39"/>
      <c r="N3523" s="39"/>
      <c r="O3523" s="39"/>
      <c r="P3523" s="39"/>
      <c r="Q3523" s="36"/>
    </row>
    <row r="3524" spans="1:17" x14ac:dyDescent="0.2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K3524" s="39"/>
      <c r="L3524" s="39"/>
      <c r="M3524" s="39"/>
      <c r="N3524" s="39"/>
      <c r="O3524" s="39"/>
      <c r="P3524" s="39"/>
      <c r="Q3524" s="36"/>
    </row>
    <row r="3525" spans="1:17" x14ac:dyDescent="0.2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K3525" s="39"/>
      <c r="L3525" s="39"/>
      <c r="M3525" s="39"/>
      <c r="N3525" s="39"/>
      <c r="O3525" s="39"/>
      <c r="P3525" s="39"/>
      <c r="Q3525" s="36"/>
    </row>
    <row r="3526" spans="1:17" x14ac:dyDescent="0.2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K3526" s="39"/>
      <c r="L3526" s="39"/>
      <c r="M3526" s="39"/>
      <c r="N3526" s="39"/>
      <c r="O3526" s="39"/>
      <c r="P3526" s="39"/>
      <c r="Q3526" s="36"/>
    </row>
    <row r="3527" spans="1:17" x14ac:dyDescent="0.2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K3527" s="39"/>
      <c r="L3527" s="39"/>
      <c r="M3527" s="39"/>
      <c r="N3527" s="39"/>
      <c r="O3527" s="39"/>
      <c r="P3527" s="39"/>
      <c r="Q3527" s="36"/>
    </row>
    <row r="3528" spans="1:17" x14ac:dyDescent="0.2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K3528" s="39"/>
      <c r="L3528" s="39"/>
      <c r="M3528" s="39"/>
      <c r="N3528" s="39"/>
      <c r="O3528" s="39"/>
      <c r="P3528" s="39"/>
      <c r="Q3528" s="36"/>
    </row>
    <row r="3529" spans="1:17" x14ac:dyDescent="0.2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K3529" s="39"/>
      <c r="L3529" s="39"/>
      <c r="M3529" s="39"/>
      <c r="N3529" s="39"/>
      <c r="O3529" s="39"/>
      <c r="P3529" s="39"/>
      <c r="Q3529" s="36"/>
    </row>
    <row r="3530" spans="1:17" x14ac:dyDescent="0.2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K3530" s="39"/>
      <c r="L3530" s="39"/>
      <c r="M3530" s="39"/>
      <c r="N3530" s="39"/>
      <c r="O3530" s="39"/>
      <c r="P3530" s="39"/>
      <c r="Q3530" s="36"/>
    </row>
    <row r="3531" spans="1:17" x14ac:dyDescent="0.2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K3531" s="39"/>
      <c r="L3531" s="39"/>
      <c r="M3531" s="39"/>
      <c r="N3531" s="39"/>
      <c r="O3531" s="39"/>
      <c r="P3531" s="39"/>
      <c r="Q3531" s="36"/>
    </row>
    <row r="3532" spans="1:17" x14ac:dyDescent="0.2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K3532" s="39"/>
      <c r="L3532" s="39"/>
      <c r="M3532" s="39"/>
      <c r="N3532" s="39"/>
      <c r="O3532" s="39"/>
      <c r="P3532" s="39"/>
      <c r="Q3532" s="36"/>
    </row>
    <row r="3533" spans="1:17" x14ac:dyDescent="0.2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K3533" s="39"/>
      <c r="L3533" s="39"/>
      <c r="M3533" s="39"/>
      <c r="N3533" s="39"/>
      <c r="O3533" s="39"/>
      <c r="P3533" s="39"/>
      <c r="Q3533" s="36"/>
    </row>
    <row r="3534" spans="1:17" x14ac:dyDescent="0.2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K3534" s="39"/>
      <c r="L3534" s="39"/>
      <c r="M3534" s="39"/>
      <c r="N3534" s="39"/>
      <c r="O3534" s="39"/>
      <c r="P3534" s="39"/>
      <c r="Q3534" s="36"/>
    </row>
    <row r="3535" spans="1:17" x14ac:dyDescent="0.2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K3535" s="39"/>
      <c r="L3535" s="39"/>
      <c r="M3535" s="39"/>
      <c r="N3535" s="39"/>
      <c r="O3535" s="39"/>
      <c r="P3535" s="39"/>
      <c r="Q3535" s="36"/>
    </row>
    <row r="3536" spans="1:17" x14ac:dyDescent="0.2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K3536" s="39"/>
      <c r="L3536" s="39"/>
      <c r="M3536" s="39"/>
      <c r="N3536" s="39"/>
      <c r="O3536" s="39"/>
      <c r="P3536" s="39"/>
      <c r="Q3536" s="36"/>
    </row>
    <row r="3537" spans="1:17" x14ac:dyDescent="0.2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K3537" s="39"/>
      <c r="L3537" s="39"/>
      <c r="M3537" s="39"/>
      <c r="N3537" s="39"/>
      <c r="O3537" s="39"/>
      <c r="P3537" s="39"/>
      <c r="Q3537" s="36"/>
    </row>
    <row r="3538" spans="1:17" x14ac:dyDescent="0.2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K3538" s="39"/>
      <c r="L3538" s="39"/>
      <c r="M3538" s="39"/>
      <c r="N3538" s="39"/>
      <c r="O3538" s="39"/>
      <c r="P3538" s="39"/>
      <c r="Q3538" s="36"/>
    </row>
    <row r="3539" spans="1:17" x14ac:dyDescent="0.2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K3539" s="39"/>
      <c r="L3539" s="39"/>
      <c r="M3539" s="39"/>
      <c r="N3539" s="39"/>
      <c r="O3539" s="39"/>
      <c r="P3539" s="39"/>
      <c r="Q3539" s="36"/>
    </row>
    <row r="3540" spans="1:17" x14ac:dyDescent="0.2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K3540" s="39"/>
      <c r="L3540" s="39"/>
      <c r="M3540" s="39"/>
      <c r="N3540" s="39"/>
      <c r="O3540" s="39"/>
      <c r="P3540" s="39"/>
      <c r="Q3540" s="36"/>
    </row>
    <row r="3541" spans="1:17" x14ac:dyDescent="0.2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K3541" s="39"/>
      <c r="L3541" s="39"/>
      <c r="M3541" s="39"/>
      <c r="N3541" s="39"/>
      <c r="O3541" s="39"/>
      <c r="P3541" s="39"/>
      <c r="Q3541" s="36"/>
    </row>
    <row r="3542" spans="1:17" x14ac:dyDescent="0.2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K3542" s="39"/>
      <c r="L3542" s="39"/>
      <c r="M3542" s="39"/>
      <c r="N3542" s="39"/>
      <c r="O3542" s="39"/>
      <c r="P3542" s="39"/>
      <c r="Q3542" s="36"/>
    </row>
    <row r="3543" spans="1:17" x14ac:dyDescent="0.2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K3543" s="39"/>
      <c r="L3543" s="39"/>
      <c r="M3543" s="39"/>
      <c r="N3543" s="39"/>
      <c r="O3543" s="39"/>
      <c r="P3543" s="39"/>
      <c r="Q3543" s="36"/>
    </row>
    <row r="3544" spans="1:17" x14ac:dyDescent="0.2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K3544" s="39"/>
      <c r="L3544" s="39"/>
      <c r="M3544" s="39"/>
      <c r="N3544" s="39"/>
      <c r="O3544" s="39"/>
      <c r="P3544" s="39"/>
      <c r="Q3544" s="36"/>
    </row>
    <row r="3545" spans="1:17" x14ac:dyDescent="0.2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K3545" s="39"/>
      <c r="L3545" s="39"/>
      <c r="M3545" s="39"/>
      <c r="N3545" s="39"/>
      <c r="O3545" s="39"/>
      <c r="P3545" s="39"/>
      <c r="Q3545" s="36"/>
    </row>
    <row r="3546" spans="1:17" x14ac:dyDescent="0.2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K3546" s="39"/>
      <c r="L3546" s="39"/>
      <c r="M3546" s="39"/>
      <c r="N3546" s="39"/>
      <c r="O3546" s="39"/>
      <c r="P3546" s="39"/>
      <c r="Q3546" s="36"/>
    </row>
    <row r="3547" spans="1:17" x14ac:dyDescent="0.2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K3547" s="39"/>
      <c r="L3547" s="39"/>
      <c r="M3547" s="39"/>
      <c r="N3547" s="39"/>
      <c r="O3547" s="39"/>
      <c r="P3547" s="39"/>
      <c r="Q3547" s="36"/>
    </row>
    <row r="3548" spans="1:17" x14ac:dyDescent="0.2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K3548" s="39"/>
      <c r="L3548" s="39"/>
      <c r="M3548" s="39"/>
      <c r="N3548" s="39"/>
      <c r="O3548" s="39"/>
      <c r="P3548" s="39"/>
      <c r="Q3548" s="36"/>
    </row>
    <row r="3549" spans="1:17" x14ac:dyDescent="0.2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K3549" s="39"/>
      <c r="L3549" s="39"/>
      <c r="M3549" s="39"/>
      <c r="N3549" s="39"/>
      <c r="O3549" s="39"/>
      <c r="P3549" s="39"/>
      <c r="Q3549" s="36"/>
    </row>
    <row r="3550" spans="1:17" x14ac:dyDescent="0.2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K3550" s="39"/>
      <c r="L3550" s="39"/>
      <c r="M3550" s="39"/>
      <c r="N3550" s="39"/>
      <c r="O3550" s="39"/>
      <c r="P3550" s="39"/>
      <c r="Q3550" s="36"/>
    </row>
    <row r="3551" spans="1:17" x14ac:dyDescent="0.2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K3551" s="39"/>
      <c r="L3551" s="39"/>
      <c r="M3551" s="39"/>
      <c r="N3551" s="39"/>
      <c r="O3551" s="39"/>
      <c r="P3551" s="39"/>
      <c r="Q3551" s="36"/>
    </row>
    <row r="3552" spans="1:17" x14ac:dyDescent="0.2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K3552" s="39"/>
      <c r="L3552" s="39"/>
      <c r="M3552" s="39"/>
      <c r="N3552" s="39"/>
      <c r="O3552" s="39"/>
      <c r="P3552" s="39"/>
      <c r="Q3552" s="36"/>
    </row>
    <row r="3553" spans="1:17" x14ac:dyDescent="0.2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K3553" s="39"/>
      <c r="L3553" s="39"/>
      <c r="M3553" s="39"/>
      <c r="N3553" s="39"/>
      <c r="O3553" s="39"/>
      <c r="P3553" s="39"/>
      <c r="Q3553" s="36"/>
    </row>
    <row r="3554" spans="1:17" x14ac:dyDescent="0.2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K3554" s="39"/>
      <c r="L3554" s="39"/>
      <c r="M3554" s="39"/>
      <c r="N3554" s="39"/>
      <c r="O3554" s="39"/>
      <c r="P3554" s="39"/>
      <c r="Q3554" s="36"/>
    </row>
    <row r="3555" spans="1:17" x14ac:dyDescent="0.2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K3555" s="39"/>
      <c r="L3555" s="39"/>
      <c r="M3555" s="39"/>
      <c r="N3555" s="39"/>
      <c r="O3555" s="39"/>
      <c r="P3555" s="39"/>
      <c r="Q3555" s="36"/>
    </row>
    <row r="3556" spans="1:17" x14ac:dyDescent="0.2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K3556" s="39"/>
      <c r="L3556" s="39"/>
      <c r="M3556" s="39"/>
      <c r="N3556" s="39"/>
      <c r="O3556" s="39"/>
      <c r="P3556" s="39"/>
      <c r="Q3556" s="36"/>
    </row>
    <row r="3557" spans="1:17" x14ac:dyDescent="0.2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K3557" s="39"/>
      <c r="L3557" s="39"/>
      <c r="M3557" s="39"/>
      <c r="N3557" s="39"/>
      <c r="O3557" s="39"/>
      <c r="P3557" s="39"/>
      <c r="Q3557" s="36"/>
    </row>
    <row r="3558" spans="1:17" x14ac:dyDescent="0.2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K3558" s="39"/>
      <c r="L3558" s="39"/>
      <c r="M3558" s="39"/>
      <c r="N3558" s="39"/>
      <c r="O3558" s="39"/>
      <c r="P3558" s="39"/>
      <c r="Q3558" s="36"/>
    </row>
    <row r="3559" spans="1:17" x14ac:dyDescent="0.2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K3559" s="39"/>
      <c r="L3559" s="39"/>
      <c r="M3559" s="39"/>
      <c r="N3559" s="39"/>
      <c r="O3559" s="39"/>
      <c r="P3559" s="39"/>
      <c r="Q3559" s="36"/>
    </row>
    <row r="3560" spans="1:17" x14ac:dyDescent="0.2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K3560" s="39"/>
      <c r="L3560" s="39"/>
      <c r="M3560" s="39"/>
      <c r="N3560" s="39"/>
      <c r="O3560" s="39"/>
      <c r="P3560" s="39"/>
      <c r="Q3560" s="36"/>
    </row>
    <row r="3561" spans="1:17" x14ac:dyDescent="0.2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K3561" s="39"/>
      <c r="L3561" s="39"/>
      <c r="M3561" s="39"/>
      <c r="N3561" s="39"/>
      <c r="O3561" s="39"/>
      <c r="P3561" s="39"/>
      <c r="Q3561" s="36"/>
    </row>
    <row r="3562" spans="1:17" x14ac:dyDescent="0.2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K3562" s="39"/>
      <c r="L3562" s="39"/>
      <c r="M3562" s="39"/>
      <c r="N3562" s="39"/>
      <c r="O3562" s="39"/>
      <c r="P3562" s="39"/>
      <c r="Q3562" s="36"/>
    </row>
    <row r="3563" spans="1:17" x14ac:dyDescent="0.2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K3563" s="39"/>
      <c r="L3563" s="39"/>
      <c r="M3563" s="39"/>
      <c r="N3563" s="39"/>
      <c r="O3563" s="39"/>
      <c r="P3563" s="39"/>
      <c r="Q3563" s="36"/>
    </row>
    <row r="3564" spans="1:17" x14ac:dyDescent="0.2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K3564" s="39"/>
      <c r="L3564" s="39"/>
      <c r="M3564" s="39"/>
      <c r="N3564" s="39"/>
      <c r="O3564" s="39"/>
      <c r="P3564" s="39"/>
      <c r="Q3564" s="36"/>
    </row>
    <row r="3565" spans="1:17" x14ac:dyDescent="0.2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K3565" s="39"/>
      <c r="L3565" s="39"/>
      <c r="M3565" s="39"/>
      <c r="N3565" s="39"/>
      <c r="O3565" s="39"/>
      <c r="P3565" s="39"/>
      <c r="Q3565" s="36"/>
    </row>
    <row r="3566" spans="1:17" x14ac:dyDescent="0.2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K3566" s="39"/>
      <c r="L3566" s="39"/>
      <c r="M3566" s="39"/>
      <c r="N3566" s="39"/>
      <c r="O3566" s="39"/>
      <c r="P3566" s="39"/>
      <c r="Q3566" s="36"/>
    </row>
    <row r="3567" spans="1:17" x14ac:dyDescent="0.2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K3567" s="39"/>
      <c r="L3567" s="39"/>
      <c r="M3567" s="39"/>
      <c r="N3567" s="39"/>
      <c r="O3567" s="39"/>
      <c r="P3567" s="39"/>
      <c r="Q3567" s="36"/>
    </row>
    <row r="3568" spans="1:17" x14ac:dyDescent="0.2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K3568" s="39"/>
      <c r="L3568" s="39"/>
      <c r="M3568" s="39"/>
      <c r="N3568" s="39"/>
      <c r="O3568" s="39"/>
      <c r="P3568" s="39"/>
      <c r="Q3568" s="36"/>
    </row>
    <row r="3569" spans="1:17" x14ac:dyDescent="0.2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K3569" s="39"/>
      <c r="L3569" s="39"/>
      <c r="M3569" s="39"/>
      <c r="N3569" s="39"/>
      <c r="O3569" s="39"/>
      <c r="P3569" s="39"/>
      <c r="Q3569" s="36"/>
    </row>
    <row r="3570" spans="1:17" x14ac:dyDescent="0.2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K3570" s="39"/>
      <c r="L3570" s="39"/>
      <c r="M3570" s="39"/>
      <c r="N3570" s="39"/>
      <c r="O3570" s="39"/>
      <c r="P3570" s="39"/>
      <c r="Q3570" s="36"/>
    </row>
    <row r="3571" spans="1:17" x14ac:dyDescent="0.2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K3571" s="39"/>
      <c r="L3571" s="39"/>
      <c r="M3571" s="39"/>
      <c r="N3571" s="39"/>
      <c r="O3571" s="39"/>
      <c r="P3571" s="39"/>
      <c r="Q3571" s="36"/>
    </row>
    <row r="3572" spans="1:17" x14ac:dyDescent="0.2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K3572" s="39"/>
      <c r="L3572" s="39"/>
      <c r="M3572" s="39"/>
      <c r="N3572" s="39"/>
      <c r="O3572" s="39"/>
      <c r="P3572" s="39"/>
      <c r="Q3572" s="36"/>
    </row>
    <row r="3573" spans="1:17" x14ac:dyDescent="0.2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K3573" s="39"/>
      <c r="L3573" s="39"/>
      <c r="M3573" s="39"/>
      <c r="N3573" s="39"/>
      <c r="O3573" s="39"/>
      <c r="P3573" s="39"/>
      <c r="Q3573" s="36"/>
    </row>
    <row r="3574" spans="1:17" x14ac:dyDescent="0.2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K3574" s="39"/>
      <c r="L3574" s="39"/>
      <c r="M3574" s="39"/>
      <c r="N3574" s="39"/>
      <c r="O3574" s="39"/>
      <c r="P3574" s="39"/>
      <c r="Q3574" s="36"/>
    </row>
    <row r="3575" spans="1:17" x14ac:dyDescent="0.2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K3575" s="39"/>
      <c r="L3575" s="39"/>
      <c r="M3575" s="39"/>
      <c r="N3575" s="39"/>
      <c r="O3575" s="39"/>
      <c r="P3575" s="39"/>
      <c r="Q3575" s="36"/>
    </row>
    <row r="3576" spans="1:17" x14ac:dyDescent="0.2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K3576" s="39"/>
      <c r="L3576" s="39"/>
      <c r="M3576" s="39"/>
      <c r="N3576" s="39"/>
      <c r="O3576" s="39"/>
      <c r="P3576" s="39"/>
      <c r="Q3576" s="36"/>
    </row>
    <row r="3577" spans="1:17" x14ac:dyDescent="0.2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K3577" s="39"/>
      <c r="L3577" s="39"/>
      <c r="M3577" s="39"/>
      <c r="N3577" s="39"/>
      <c r="O3577" s="39"/>
      <c r="P3577" s="39"/>
      <c r="Q3577" s="36"/>
    </row>
    <row r="3578" spans="1:17" x14ac:dyDescent="0.2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K3578" s="39"/>
      <c r="L3578" s="39"/>
      <c r="M3578" s="39"/>
      <c r="N3578" s="39"/>
      <c r="O3578" s="39"/>
      <c r="P3578" s="39"/>
      <c r="Q3578" s="36"/>
    </row>
    <row r="3579" spans="1:17" x14ac:dyDescent="0.2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K3579" s="39"/>
      <c r="L3579" s="39"/>
      <c r="M3579" s="39"/>
      <c r="N3579" s="39"/>
      <c r="O3579" s="39"/>
      <c r="P3579" s="39"/>
      <c r="Q3579" s="36"/>
    </row>
    <row r="3580" spans="1:17" x14ac:dyDescent="0.2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K3580" s="39"/>
      <c r="L3580" s="39"/>
      <c r="M3580" s="39"/>
      <c r="N3580" s="39"/>
      <c r="O3580" s="39"/>
      <c r="P3580" s="39"/>
      <c r="Q3580" s="36"/>
    </row>
    <row r="3581" spans="1:17" x14ac:dyDescent="0.2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K3581" s="39"/>
      <c r="L3581" s="39"/>
      <c r="M3581" s="39"/>
      <c r="N3581" s="39"/>
      <c r="O3581" s="39"/>
      <c r="P3581" s="39"/>
      <c r="Q3581" s="36"/>
    </row>
    <row r="3582" spans="1:17" x14ac:dyDescent="0.2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K3582" s="39"/>
      <c r="L3582" s="39"/>
      <c r="M3582" s="39"/>
      <c r="N3582" s="39"/>
      <c r="O3582" s="39"/>
      <c r="P3582" s="39"/>
      <c r="Q3582" s="36"/>
    </row>
    <row r="3583" spans="1:17" x14ac:dyDescent="0.2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K3583" s="39"/>
      <c r="L3583" s="39"/>
      <c r="M3583" s="39"/>
      <c r="N3583" s="39"/>
      <c r="O3583" s="39"/>
      <c r="P3583" s="39"/>
      <c r="Q3583" s="36"/>
    </row>
    <row r="3584" spans="1:17" x14ac:dyDescent="0.2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K3584" s="39"/>
      <c r="L3584" s="39"/>
      <c r="M3584" s="39"/>
      <c r="N3584" s="39"/>
      <c r="O3584" s="39"/>
      <c r="P3584" s="39"/>
      <c r="Q3584" s="36"/>
    </row>
    <row r="3585" spans="1:17" x14ac:dyDescent="0.2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K3585" s="39"/>
      <c r="L3585" s="39"/>
      <c r="M3585" s="39"/>
      <c r="N3585" s="39"/>
      <c r="O3585" s="39"/>
      <c r="P3585" s="39"/>
      <c r="Q3585" s="36"/>
    </row>
    <row r="3586" spans="1:17" x14ac:dyDescent="0.2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K3586" s="39"/>
      <c r="L3586" s="39"/>
      <c r="M3586" s="39"/>
      <c r="N3586" s="39"/>
      <c r="O3586" s="39"/>
      <c r="P3586" s="39"/>
      <c r="Q3586" s="36"/>
    </row>
    <row r="3587" spans="1:17" x14ac:dyDescent="0.2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K3587" s="39"/>
      <c r="L3587" s="39"/>
      <c r="M3587" s="39"/>
      <c r="N3587" s="39"/>
      <c r="O3587" s="39"/>
      <c r="P3587" s="39"/>
      <c r="Q3587" s="36"/>
    </row>
    <row r="3588" spans="1:17" x14ac:dyDescent="0.2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K3588" s="39"/>
      <c r="L3588" s="39"/>
      <c r="M3588" s="39"/>
      <c r="N3588" s="39"/>
      <c r="O3588" s="39"/>
      <c r="P3588" s="39"/>
      <c r="Q3588" s="36"/>
    </row>
    <row r="3589" spans="1:17" x14ac:dyDescent="0.2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K3589" s="39"/>
      <c r="L3589" s="39"/>
      <c r="M3589" s="39"/>
      <c r="N3589" s="39"/>
      <c r="O3589" s="39"/>
      <c r="P3589" s="39"/>
      <c r="Q3589" s="36"/>
    </row>
    <row r="3590" spans="1:17" x14ac:dyDescent="0.2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K3590" s="39"/>
      <c r="L3590" s="39"/>
      <c r="M3590" s="39"/>
      <c r="N3590" s="39"/>
      <c r="O3590" s="39"/>
      <c r="P3590" s="39"/>
      <c r="Q3590" s="36"/>
    </row>
    <row r="3591" spans="1:17" x14ac:dyDescent="0.2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K3591" s="39"/>
      <c r="L3591" s="39"/>
      <c r="M3591" s="39"/>
      <c r="N3591" s="39"/>
      <c r="O3591" s="39"/>
      <c r="P3591" s="39"/>
      <c r="Q3591" s="36"/>
    </row>
    <row r="3592" spans="1:17" x14ac:dyDescent="0.2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K3592" s="39"/>
      <c r="L3592" s="39"/>
      <c r="M3592" s="39"/>
      <c r="N3592" s="39"/>
      <c r="O3592" s="39"/>
      <c r="P3592" s="39"/>
      <c r="Q3592" s="36"/>
    </row>
    <row r="3593" spans="1:17" x14ac:dyDescent="0.2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K3593" s="39"/>
      <c r="L3593" s="39"/>
      <c r="M3593" s="39"/>
      <c r="N3593" s="39"/>
      <c r="O3593" s="39"/>
      <c r="P3593" s="39"/>
      <c r="Q3593" s="36"/>
    </row>
    <row r="3594" spans="1:17" x14ac:dyDescent="0.2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K3594" s="39"/>
      <c r="L3594" s="39"/>
      <c r="M3594" s="39"/>
      <c r="N3594" s="39"/>
      <c r="O3594" s="39"/>
      <c r="P3594" s="39"/>
      <c r="Q3594" s="36"/>
    </row>
    <row r="3595" spans="1:17" x14ac:dyDescent="0.2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K3595" s="39"/>
      <c r="L3595" s="39"/>
      <c r="M3595" s="39"/>
      <c r="N3595" s="39"/>
      <c r="O3595" s="39"/>
      <c r="P3595" s="39"/>
      <c r="Q3595" s="36"/>
    </row>
    <row r="3596" spans="1:17" x14ac:dyDescent="0.2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K3596" s="39"/>
      <c r="L3596" s="39"/>
      <c r="M3596" s="39"/>
      <c r="N3596" s="39"/>
      <c r="O3596" s="39"/>
      <c r="P3596" s="39"/>
      <c r="Q3596" s="36"/>
    </row>
    <row r="3597" spans="1:17" x14ac:dyDescent="0.2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K3597" s="39"/>
      <c r="L3597" s="39"/>
      <c r="M3597" s="39"/>
      <c r="N3597" s="39"/>
      <c r="O3597" s="39"/>
      <c r="P3597" s="39"/>
      <c r="Q3597" s="36"/>
    </row>
    <row r="3598" spans="1:17" x14ac:dyDescent="0.2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K3598" s="39"/>
      <c r="L3598" s="39"/>
      <c r="M3598" s="39"/>
      <c r="N3598" s="39"/>
      <c r="O3598" s="39"/>
      <c r="P3598" s="39"/>
      <c r="Q3598" s="36"/>
    </row>
    <row r="3599" spans="1:17" x14ac:dyDescent="0.2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K3599" s="39"/>
      <c r="L3599" s="39"/>
      <c r="M3599" s="39"/>
      <c r="N3599" s="39"/>
      <c r="O3599" s="39"/>
      <c r="P3599" s="39"/>
      <c r="Q3599" s="36"/>
    </row>
    <row r="3600" spans="1:17" x14ac:dyDescent="0.2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K3600" s="39"/>
      <c r="L3600" s="39"/>
      <c r="M3600" s="39"/>
      <c r="N3600" s="39"/>
      <c r="O3600" s="39"/>
      <c r="P3600" s="39"/>
      <c r="Q3600" s="36"/>
    </row>
    <row r="3601" spans="1:17" x14ac:dyDescent="0.2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K3601" s="39"/>
      <c r="L3601" s="39"/>
      <c r="M3601" s="39"/>
      <c r="N3601" s="39"/>
      <c r="O3601" s="39"/>
      <c r="P3601" s="39"/>
      <c r="Q3601" s="36"/>
    </row>
    <row r="3602" spans="1:17" x14ac:dyDescent="0.2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K3602" s="39"/>
      <c r="L3602" s="39"/>
      <c r="M3602" s="39"/>
      <c r="N3602" s="39"/>
      <c r="O3602" s="39"/>
      <c r="P3602" s="39"/>
      <c r="Q3602" s="36"/>
    </row>
    <row r="3603" spans="1:17" x14ac:dyDescent="0.2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K3603" s="39"/>
      <c r="L3603" s="39"/>
      <c r="M3603" s="39"/>
      <c r="N3603" s="39"/>
      <c r="O3603" s="39"/>
      <c r="P3603" s="39"/>
      <c r="Q3603" s="36"/>
    </row>
    <row r="3604" spans="1:17" x14ac:dyDescent="0.2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K3604" s="39"/>
      <c r="L3604" s="39"/>
      <c r="M3604" s="39"/>
      <c r="N3604" s="39"/>
      <c r="O3604" s="39"/>
      <c r="P3604" s="39"/>
      <c r="Q3604" s="36"/>
    </row>
    <row r="3605" spans="1:17" x14ac:dyDescent="0.2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K3605" s="39"/>
      <c r="L3605" s="39"/>
      <c r="M3605" s="39"/>
      <c r="N3605" s="39"/>
      <c r="O3605" s="39"/>
      <c r="P3605" s="39"/>
      <c r="Q3605" s="36"/>
    </row>
    <row r="3606" spans="1:17" x14ac:dyDescent="0.2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K3606" s="39"/>
      <c r="L3606" s="39"/>
      <c r="M3606" s="39"/>
      <c r="N3606" s="39"/>
      <c r="O3606" s="39"/>
      <c r="P3606" s="39"/>
      <c r="Q3606" s="36"/>
    </row>
    <row r="3607" spans="1:17" x14ac:dyDescent="0.2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K3607" s="39"/>
      <c r="L3607" s="39"/>
      <c r="M3607" s="39"/>
      <c r="N3607" s="39"/>
      <c r="O3607" s="39"/>
      <c r="P3607" s="39"/>
      <c r="Q3607" s="36"/>
    </row>
    <row r="3608" spans="1:17" x14ac:dyDescent="0.2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K3608" s="39"/>
      <c r="L3608" s="39"/>
      <c r="M3608" s="39"/>
      <c r="N3608" s="39"/>
      <c r="O3608" s="39"/>
      <c r="P3608" s="39"/>
      <c r="Q3608" s="36"/>
    </row>
    <row r="3609" spans="1:17" x14ac:dyDescent="0.2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K3609" s="39"/>
      <c r="L3609" s="39"/>
      <c r="M3609" s="39"/>
      <c r="N3609" s="39"/>
      <c r="O3609" s="39"/>
      <c r="P3609" s="39"/>
      <c r="Q3609" s="36"/>
    </row>
    <row r="3610" spans="1:17" x14ac:dyDescent="0.2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K3610" s="39"/>
      <c r="L3610" s="39"/>
      <c r="M3610" s="39"/>
      <c r="N3610" s="39"/>
      <c r="O3610" s="39"/>
      <c r="P3610" s="39"/>
      <c r="Q3610" s="36"/>
    </row>
    <row r="3611" spans="1:17" x14ac:dyDescent="0.2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K3611" s="39"/>
      <c r="L3611" s="39"/>
      <c r="M3611" s="39"/>
      <c r="N3611" s="39"/>
      <c r="O3611" s="39"/>
      <c r="P3611" s="39"/>
      <c r="Q3611" s="36"/>
    </row>
    <row r="3612" spans="1:17" x14ac:dyDescent="0.2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K3612" s="39"/>
      <c r="L3612" s="39"/>
      <c r="M3612" s="39"/>
      <c r="N3612" s="39"/>
      <c r="O3612" s="39"/>
      <c r="P3612" s="39"/>
      <c r="Q3612" s="36"/>
    </row>
    <row r="3613" spans="1:17" x14ac:dyDescent="0.2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K3613" s="39"/>
      <c r="L3613" s="39"/>
      <c r="M3613" s="39"/>
      <c r="N3613" s="39"/>
      <c r="O3613" s="39"/>
      <c r="P3613" s="39"/>
      <c r="Q3613" s="36"/>
    </row>
    <row r="3614" spans="1:17" x14ac:dyDescent="0.2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K3614" s="39"/>
      <c r="L3614" s="39"/>
      <c r="M3614" s="39"/>
      <c r="N3614" s="39"/>
      <c r="O3614" s="39"/>
      <c r="P3614" s="39"/>
      <c r="Q3614" s="36"/>
    </row>
    <row r="3615" spans="1:17" x14ac:dyDescent="0.2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K3615" s="39"/>
      <c r="L3615" s="39"/>
      <c r="M3615" s="39"/>
      <c r="N3615" s="39"/>
      <c r="O3615" s="39"/>
      <c r="P3615" s="39"/>
      <c r="Q3615" s="36"/>
    </row>
    <row r="3616" spans="1:17" x14ac:dyDescent="0.2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K3616" s="39"/>
      <c r="L3616" s="39"/>
      <c r="M3616" s="39"/>
      <c r="N3616" s="39"/>
      <c r="O3616" s="39"/>
      <c r="P3616" s="39"/>
      <c r="Q3616" s="36"/>
    </row>
    <row r="3617" spans="1:17" x14ac:dyDescent="0.2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K3617" s="39"/>
      <c r="L3617" s="39"/>
      <c r="M3617" s="39"/>
      <c r="N3617" s="39"/>
      <c r="O3617" s="39"/>
      <c r="P3617" s="39"/>
      <c r="Q3617" s="36"/>
    </row>
    <row r="3618" spans="1:17" x14ac:dyDescent="0.2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K3618" s="39"/>
      <c r="L3618" s="39"/>
      <c r="M3618" s="39"/>
      <c r="N3618" s="39"/>
      <c r="O3618" s="39"/>
      <c r="P3618" s="39"/>
      <c r="Q3618" s="36"/>
    </row>
    <row r="3619" spans="1:17" x14ac:dyDescent="0.2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K3619" s="39"/>
      <c r="L3619" s="39"/>
      <c r="M3619" s="39"/>
      <c r="N3619" s="39"/>
      <c r="O3619" s="39"/>
      <c r="P3619" s="39"/>
      <c r="Q3619" s="36"/>
    </row>
    <row r="3620" spans="1:17" x14ac:dyDescent="0.2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K3620" s="39"/>
      <c r="L3620" s="39"/>
      <c r="M3620" s="39"/>
      <c r="N3620" s="39"/>
      <c r="O3620" s="39"/>
      <c r="P3620" s="39"/>
      <c r="Q3620" s="36"/>
    </row>
    <row r="3621" spans="1:17" x14ac:dyDescent="0.2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K3621" s="39"/>
      <c r="L3621" s="39"/>
      <c r="M3621" s="39"/>
      <c r="N3621" s="39"/>
      <c r="O3621" s="39"/>
      <c r="P3621" s="39"/>
      <c r="Q3621" s="36"/>
    </row>
    <row r="3622" spans="1:17" x14ac:dyDescent="0.2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K3622" s="39"/>
      <c r="L3622" s="39"/>
      <c r="M3622" s="39"/>
      <c r="N3622" s="39"/>
      <c r="O3622" s="39"/>
      <c r="P3622" s="39"/>
      <c r="Q3622" s="36"/>
    </row>
    <row r="3623" spans="1:17" x14ac:dyDescent="0.2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K3623" s="39"/>
      <c r="L3623" s="39"/>
      <c r="M3623" s="39"/>
      <c r="N3623" s="39"/>
      <c r="O3623" s="39"/>
      <c r="P3623" s="39"/>
      <c r="Q3623" s="36"/>
    </row>
    <row r="3624" spans="1:17" x14ac:dyDescent="0.2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K3624" s="39"/>
      <c r="L3624" s="39"/>
      <c r="M3624" s="39"/>
      <c r="N3624" s="39"/>
      <c r="O3624" s="39"/>
      <c r="P3624" s="39"/>
      <c r="Q3624" s="36"/>
    </row>
    <row r="3625" spans="1:17" x14ac:dyDescent="0.2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K3625" s="39"/>
      <c r="L3625" s="39"/>
      <c r="M3625" s="39"/>
      <c r="N3625" s="39"/>
      <c r="O3625" s="39"/>
      <c r="P3625" s="39"/>
      <c r="Q3625" s="36"/>
    </row>
    <row r="3626" spans="1:17" x14ac:dyDescent="0.2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K3626" s="39"/>
      <c r="L3626" s="39"/>
      <c r="M3626" s="39"/>
      <c r="N3626" s="39"/>
      <c r="O3626" s="39"/>
      <c r="P3626" s="39"/>
      <c r="Q3626" s="36"/>
    </row>
    <row r="3627" spans="1:17" x14ac:dyDescent="0.2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K3627" s="39"/>
      <c r="L3627" s="39"/>
      <c r="M3627" s="39"/>
      <c r="N3627" s="39"/>
      <c r="O3627" s="39"/>
      <c r="P3627" s="39"/>
      <c r="Q3627" s="36"/>
    </row>
    <row r="3628" spans="1:17" x14ac:dyDescent="0.2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K3628" s="39"/>
      <c r="L3628" s="39"/>
      <c r="M3628" s="39"/>
      <c r="N3628" s="39"/>
      <c r="O3628" s="39"/>
      <c r="P3628" s="39"/>
      <c r="Q3628" s="36"/>
    </row>
    <row r="3629" spans="1:17" x14ac:dyDescent="0.2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K3629" s="39"/>
      <c r="L3629" s="39"/>
      <c r="M3629" s="39"/>
      <c r="N3629" s="39"/>
      <c r="O3629" s="39"/>
      <c r="P3629" s="39"/>
      <c r="Q3629" s="36"/>
    </row>
    <row r="3630" spans="1:17" x14ac:dyDescent="0.2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K3630" s="39"/>
      <c r="L3630" s="39"/>
      <c r="M3630" s="39"/>
      <c r="N3630" s="39"/>
      <c r="O3630" s="39"/>
      <c r="P3630" s="39"/>
      <c r="Q3630" s="36"/>
    </row>
    <row r="3631" spans="1:17" x14ac:dyDescent="0.2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K3631" s="39"/>
      <c r="L3631" s="39"/>
      <c r="M3631" s="39"/>
      <c r="N3631" s="39"/>
      <c r="O3631" s="39"/>
      <c r="P3631" s="39"/>
      <c r="Q3631" s="36"/>
    </row>
    <row r="3632" spans="1:17" x14ac:dyDescent="0.2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K3632" s="39"/>
      <c r="L3632" s="39"/>
      <c r="M3632" s="39"/>
      <c r="N3632" s="39"/>
      <c r="O3632" s="39"/>
      <c r="P3632" s="39"/>
      <c r="Q3632" s="36"/>
    </row>
    <row r="3633" spans="1:17" x14ac:dyDescent="0.2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K3633" s="39"/>
      <c r="L3633" s="39"/>
      <c r="M3633" s="39"/>
      <c r="N3633" s="39"/>
      <c r="O3633" s="39"/>
      <c r="P3633" s="39"/>
      <c r="Q3633" s="36"/>
    </row>
    <row r="3634" spans="1:17" x14ac:dyDescent="0.2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K3634" s="39"/>
      <c r="L3634" s="39"/>
      <c r="M3634" s="39"/>
      <c r="N3634" s="39"/>
      <c r="O3634" s="39"/>
      <c r="P3634" s="39"/>
      <c r="Q3634" s="36"/>
    </row>
    <row r="3635" spans="1:17" x14ac:dyDescent="0.2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K3635" s="39"/>
      <c r="L3635" s="39"/>
      <c r="M3635" s="39"/>
      <c r="N3635" s="39"/>
      <c r="O3635" s="39"/>
      <c r="P3635" s="39"/>
      <c r="Q3635" s="36"/>
    </row>
    <row r="3636" spans="1:17" x14ac:dyDescent="0.2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K3636" s="39"/>
      <c r="L3636" s="39"/>
      <c r="M3636" s="39"/>
      <c r="N3636" s="39"/>
      <c r="O3636" s="39"/>
      <c r="P3636" s="39"/>
      <c r="Q3636" s="36"/>
    </row>
    <row r="3637" spans="1:17" x14ac:dyDescent="0.2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K3637" s="39"/>
      <c r="L3637" s="39"/>
      <c r="M3637" s="39"/>
      <c r="N3637" s="39"/>
      <c r="O3637" s="39"/>
      <c r="P3637" s="39"/>
      <c r="Q3637" s="36"/>
    </row>
    <row r="3638" spans="1:17" x14ac:dyDescent="0.2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K3638" s="39"/>
      <c r="L3638" s="39"/>
      <c r="M3638" s="39"/>
      <c r="N3638" s="39"/>
      <c r="O3638" s="39"/>
      <c r="P3638" s="39"/>
      <c r="Q3638" s="36"/>
    </row>
    <row r="3639" spans="1:17" x14ac:dyDescent="0.2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K3639" s="39"/>
      <c r="L3639" s="39"/>
      <c r="M3639" s="39"/>
      <c r="N3639" s="39"/>
      <c r="O3639" s="39"/>
      <c r="P3639" s="39"/>
      <c r="Q3639" s="36"/>
    </row>
    <row r="3640" spans="1:17" x14ac:dyDescent="0.2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K3640" s="39"/>
      <c r="L3640" s="39"/>
      <c r="M3640" s="39"/>
      <c r="N3640" s="39"/>
      <c r="O3640" s="39"/>
      <c r="P3640" s="39"/>
      <c r="Q3640" s="36"/>
    </row>
    <row r="3641" spans="1:17" x14ac:dyDescent="0.2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K3641" s="39"/>
      <c r="L3641" s="39"/>
      <c r="M3641" s="39"/>
      <c r="N3641" s="39"/>
      <c r="O3641" s="39"/>
      <c r="P3641" s="39"/>
      <c r="Q3641" s="36"/>
    </row>
    <row r="3642" spans="1:17" x14ac:dyDescent="0.2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K3642" s="39"/>
      <c r="L3642" s="39"/>
      <c r="M3642" s="39"/>
      <c r="N3642" s="39"/>
      <c r="O3642" s="39"/>
      <c r="P3642" s="39"/>
      <c r="Q3642" s="36"/>
    </row>
    <row r="3643" spans="1:17" x14ac:dyDescent="0.2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K3643" s="39"/>
      <c r="L3643" s="39"/>
      <c r="M3643" s="39"/>
      <c r="N3643" s="39"/>
      <c r="O3643" s="39"/>
      <c r="P3643" s="39"/>
      <c r="Q3643" s="36"/>
    </row>
    <row r="3644" spans="1:17" x14ac:dyDescent="0.2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K3644" s="39"/>
      <c r="L3644" s="39"/>
      <c r="M3644" s="39"/>
      <c r="N3644" s="39"/>
      <c r="O3644" s="39"/>
      <c r="P3644" s="39"/>
      <c r="Q3644" s="36"/>
    </row>
    <row r="3645" spans="1:17" x14ac:dyDescent="0.2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K3645" s="39"/>
      <c r="L3645" s="39"/>
      <c r="M3645" s="39"/>
      <c r="N3645" s="39"/>
      <c r="O3645" s="39"/>
      <c r="P3645" s="39"/>
      <c r="Q3645" s="36"/>
    </row>
    <row r="3646" spans="1:17" x14ac:dyDescent="0.2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K3646" s="39"/>
      <c r="L3646" s="39"/>
      <c r="M3646" s="39"/>
      <c r="N3646" s="39"/>
      <c r="O3646" s="39"/>
      <c r="P3646" s="39"/>
      <c r="Q3646" s="36"/>
    </row>
    <row r="3647" spans="1:17" x14ac:dyDescent="0.2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K3647" s="39"/>
      <c r="L3647" s="39"/>
      <c r="M3647" s="39"/>
      <c r="N3647" s="39"/>
      <c r="O3647" s="39"/>
      <c r="P3647" s="39"/>
      <c r="Q3647" s="36"/>
    </row>
    <row r="3648" spans="1:17" x14ac:dyDescent="0.2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K3648" s="39"/>
      <c r="L3648" s="39"/>
      <c r="M3648" s="39"/>
      <c r="N3648" s="39"/>
      <c r="O3648" s="39"/>
      <c r="P3648" s="39"/>
      <c r="Q3648" s="36"/>
    </row>
    <row r="3649" spans="1:17" x14ac:dyDescent="0.2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K3649" s="39"/>
      <c r="L3649" s="39"/>
      <c r="M3649" s="39"/>
      <c r="N3649" s="39"/>
      <c r="O3649" s="39"/>
      <c r="P3649" s="39"/>
      <c r="Q3649" s="36"/>
    </row>
    <row r="3650" spans="1:17" x14ac:dyDescent="0.2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K3650" s="39"/>
      <c r="L3650" s="39"/>
      <c r="M3650" s="39"/>
      <c r="N3650" s="39"/>
      <c r="O3650" s="39"/>
      <c r="P3650" s="39"/>
      <c r="Q3650" s="36"/>
    </row>
    <row r="3651" spans="1:17" x14ac:dyDescent="0.2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K3651" s="39"/>
      <c r="L3651" s="39"/>
      <c r="M3651" s="39"/>
      <c r="N3651" s="39"/>
      <c r="O3651" s="39"/>
      <c r="P3651" s="39"/>
      <c r="Q3651" s="36"/>
    </row>
    <row r="3652" spans="1:17" x14ac:dyDescent="0.2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K3652" s="39"/>
      <c r="L3652" s="39"/>
      <c r="M3652" s="39"/>
      <c r="N3652" s="39"/>
      <c r="O3652" s="39"/>
      <c r="P3652" s="39"/>
      <c r="Q3652" s="36"/>
    </row>
    <row r="3653" spans="1:17" x14ac:dyDescent="0.2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K3653" s="39"/>
      <c r="L3653" s="39"/>
      <c r="M3653" s="39"/>
      <c r="N3653" s="39"/>
      <c r="O3653" s="39"/>
      <c r="P3653" s="39"/>
      <c r="Q3653" s="36"/>
    </row>
    <row r="3654" spans="1:17" x14ac:dyDescent="0.2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K3654" s="39"/>
      <c r="L3654" s="39"/>
      <c r="M3654" s="39"/>
      <c r="N3654" s="39"/>
      <c r="O3654" s="39"/>
      <c r="P3654" s="39"/>
      <c r="Q3654" s="36"/>
    </row>
    <row r="3655" spans="1:17" x14ac:dyDescent="0.2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K3655" s="39"/>
      <c r="L3655" s="39"/>
      <c r="M3655" s="39"/>
      <c r="N3655" s="39"/>
      <c r="O3655" s="39"/>
      <c r="P3655" s="39"/>
      <c r="Q3655" s="36"/>
    </row>
    <row r="3656" spans="1:17" x14ac:dyDescent="0.2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K3656" s="39"/>
      <c r="L3656" s="39"/>
      <c r="M3656" s="39"/>
      <c r="N3656" s="39"/>
      <c r="O3656" s="39"/>
      <c r="P3656" s="39"/>
      <c r="Q3656" s="36"/>
    </row>
    <row r="3657" spans="1:17" x14ac:dyDescent="0.2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K3657" s="39"/>
      <c r="L3657" s="39"/>
      <c r="M3657" s="39"/>
      <c r="N3657" s="39"/>
      <c r="O3657" s="39"/>
      <c r="P3657" s="39"/>
      <c r="Q3657" s="36"/>
    </row>
    <row r="3658" spans="1:17" x14ac:dyDescent="0.2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K3658" s="39"/>
      <c r="L3658" s="39"/>
      <c r="M3658" s="39"/>
      <c r="N3658" s="39"/>
      <c r="O3658" s="39"/>
      <c r="P3658" s="39"/>
      <c r="Q3658" s="36"/>
    </row>
    <row r="3659" spans="1:17" x14ac:dyDescent="0.2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K3659" s="39"/>
      <c r="L3659" s="39"/>
      <c r="M3659" s="39"/>
      <c r="N3659" s="39"/>
      <c r="O3659" s="39"/>
      <c r="P3659" s="39"/>
      <c r="Q3659" s="36"/>
    </row>
    <row r="3660" spans="1:17" x14ac:dyDescent="0.2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K3660" s="39"/>
      <c r="L3660" s="39"/>
      <c r="M3660" s="39"/>
      <c r="N3660" s="39"/>
      <c r="O3660" s="39"/>
      <c r="P3660" s="39"/>
      <c r="Q3660" s="36"/>
    </row>
    <row r="3661" spans="1:17" x14ac:dyDescent="0.2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K3661" s="39"/>
      <c r="L3661" s="39"/>
      <c r="M3661" s="39"/>
      <c r="N3661" s="39"/>
      <c r="O3661" s="39"/>
      <c r="P3661" s="39"/>
      <c r="Q3661" s="36"/>
    </row>
    <row r="3662" spans="1:17" x14ac:dyDescent="0.2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K3662" s="39"/>
      <c r="L3662" s="39"/>
      <c r="M3662" s="39"/>
      <c r="N3662" s="39"/>
      <c r="O3662" s="39"/>
      <c r="P3662" s="39"/>
      <c r="Q3662" s="36"/>
    </row>
    <row r="3663" spans="1:17" x14ac:dyDescent="0.2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K3663" s="39"/>
      <c r="L3663" s="39"/>
      <c r="M3663" s="39"/>
      <c r="N3663" s="39"/>
      <c r="O3663" s="39"/>
      <c r="P3663" s="39"/>
      <c r="Q3663" s="36"/>
    </row>
    <row r="3664" spans="1:17" x14ac:dyDescent="0.2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K3664" s="39"/>
      <c r="L3664" s="39"/>
      <c r="M3664" s="39"/>
      <c r="N3664" s="39"/>
      <c r="O3664" s="39"/>
      <c r="P3664" s="39"/>
      <c r="Q3664" s="36"/>
    </row>
    <row r="3665" spans="1:17" x14ac:dyDescent="0.2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K3665" s="39"/>
      <c r="L3665" s="39"/>
      <c r="M3665" s="39"/>
      <c r="N3665" s="39"/>
      <c r="O3665" s="39"/>
      <c r="P3665" s="39"/>
      <c r="Q3665" s="36"/>
    </row>
    <row r="3666" spans="1:17" x14ac:dyDescent="0.2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K3666" s="39"/>
      <c r="L3666" s="39"/>
      <c r="M3666" s="39"/>
      <c r="N3666" s="39"/>
      <c r="O3666" s="39"/>
      <c r="P3666" s="39"/>
      <c r="Q3666" s="36"/>
    </row>
    <row r="3667" spans="1:17" x14ac:dyDescent="0.2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K3667" s="39"/>
      <c r="L3667" s="39"/>
      <c r="M3667" s="39"/>
      <c r="N3667" s="39"/>
      <c r="O3667" s="39"/>
      <c r="P3667" s="39"/>
      <c r="Q3667" s="36"/>
    </row>
    <row r="3668" spans="1:17" x14ac:dyDescent="0.2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K3668" s="39"/>
      <c r="L3668" s="39"/>
      <c r="M3668" s="39"/>
      <c r="N3668" s="39"/>
      <c r="O3668" s="39"/>
      <c r="P3668" s="39"/>
      <c r="Q3668" s="36"/>
    </row>
    <row r="3669" spans="1:17" x14ac:dyDescent="0.2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K3669" s="39"/>
      <c r="L3669" s="39"/>
      <c r="M3669" s="39"/>
      <c r="N3669" s="39"/>
      <c r="O3669" s="39"/>
      <c r="P3669" s="39"/>
      <c r="Q3669" s="36"/>
    </row>
    <row r="3670" spans="1:17" x14ac:dyDescent="0.2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K3670" s="39"/>
      <c r="L3670" s="39"/>
      <c r="M3670" s="39"/>
      <c r="N3670" s="39"/>
      <c r="O3670" s="39"/>
      <c r="P3670" s="39"/>
      <c r="Q3670" s="36"/>
    </row>
    <row r="3671" spans="1:17" x14ac:dyDescent="0.2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K3671" s="39"/>
      <c r="L3671" s="39"/>
      <c r="M3671" s="39"/>
      <c r="N3671" s="39"/>
      <c r="O3671" s="39"/>
      <c r="P3671" s="39"/>
      <c r="Q3671" s="36"/>
    </row>
    <row r="3672" spans="1:17" x14ac:dyDescent="0.2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K3672" s="39"/>
      <c r="L3672" s="39"/>
      <c r="M3672" s="39"/>
      <c r="N3672" s="39"/>
      <c r="O3672" s="39"/>
      <c r="P3672" s="39"/>
      <c r="Q3672" s="36"/>
    </row>
    <row r="3673" spans="1:17" x14ac:dyDescent="0.2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K3673" s="39"/>
      <c r="L3673" s="39"/>
      <c r="M3673" s="39"/>
      <c r="N3673" s="39"/>
      <c r="O3673" s="39"/>
      <c r="P3673" s="39"/>
      <c r="Q3673" s="36"/>
    </row>
    <row r="3674" spans="1:17" x14ac:dyDescent="0.2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K3674" s="39"/>
      <c r="L3674" s="39"/>
      <c r="M3674" s="39"/>
      <c r="N3674" s="39"/>
      <c r="O3674" s="39"/>
      <c r="P3674" s="39"/>
      <c r="Q3674" s="36"/>
    </row>
    <row r="3675" spans="1:17" x14ac:dyDescent="0.2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K3675" s="39"/>
      <c r="L3675" s="39"/>
      <c r="M3675" s="39"/>
      <c r="N3675" s="39"/>
      <c r="O3675" s="39"/>
      <c r="P3675" s="39"/>
      <c r="Q3675" s="36"/>
    </row>
    <row r="3676" spans="1:17" x14ac:dyDescent="0.2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K3676" s="39"/>
      <c r="L3676" s="39"/>
      <c r="M3676" s="39"/>
      <c r="N3676" s="39"/>
      <c r="O3676" s="39"/>
      <c r="P3676" s="39"/>
      <c r="Q3676" s="36"/>
    </row>
    <row r="3677" spans="1:17" x14ac:dyDescent="0.2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K3677" s="39"/>
      <c r="L3677" s="39"/>
      <c r="M3677" s="39"/>
      <c r="N3677" s="39"/>
      <c r="O3677" s="39"/>
      <c r="P3677" s="39"/>
      <c r="Q3677" s="36"/>
    </row>
    <row r="3678" spans="1:17" x14ac:dyDescent="0.2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K3678" s="39"/>
      <c r="L3678" s="39"/>
      <c r="M3678" s="39"/>
      <c r="N3678" s="39"/>
      <c r="O3678" s="39"/>
      <c r="P3678" s="39"/>
      <c r="Q3678" s="36"/>
    </row>
    <row r="3679" spans="1:17" x14ac:dyDescent="0.2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K3679" s="39"/>
      <c r="L3679" s="39"/>
      <c r="M3679" s="39"/>
      <c r="N3679" s="39"/>
      <c r="O3679" s="39"/>
      <c r="P3679" s="39"/>
      <c r="Q3679" s="36"/>
    </row>
    <row r="3680" spans="1:17" x14ac:dyDescent="0.2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K3680" s="39"/>
      <c r="L3680" s="39"/>
      <c r="M3680" s="39"/>
      <c r="N3680" s="39"/>
      <c r="O3680" s="39"/>
      <c r="P3680" s="39"/>
      <c r="Q3680" s="36"/>
    </row>
    <row r="3681" spans="1:17" x14ac:dyDescent="0.2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K3681" s="39"/>
      <c r="L3681" s="39"/>
      <c r="M3681" s="39"/>
      <c r="N3681" s="39"/>
      <c r="O3681" s="39"/>
      <c r="P3681" s="39"/>
      <c r="Q3681" s="36"/>
    </row>
    <row r="3682" spans="1:17" x14ac:dyDescent="0.2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K3682" s="39"/>
      <c r="L3682" s="39"/>
      <c r="M3682" s="39"/>
      <c r="N3682" s="39"/>
      <c r="O3682" s="39"/>
      <c r="P3682" s="39"/>
      <c r="Q3682" s="36"/>
    </row>
    <row r="3683" spans="1:17" x14ac:dyDescent="0.2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K3683" s="39"/>
      <c r="L3683" s="39"/>
      <c r="M3683" s="39"/>
      <c r="N3683" s="39"/>
      <c r="O3683" s="39"/>
      <c r="P3683" s="39"/>
      <c r="Q3683" s="36"/>
    </row>
    <row r="3684" spans="1:17" x14ac:dyDescent="0.2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K3684" s="39"/>
      <c r="L3684" s="39"/>
      <c r="M3684" s="39"/>
      <c r="N3684" s="39"/>
      <c r="O3684" s="39"/>
      <c r="P3684" s="39"/>
      <c r="Q3684" s="36"/>
    </row>
    <row r="3685" spans="1:17" x14ac:dyDescent="0.2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K3685" s="39"/>
      <c r="L3685" s="39"/>
      <c r="M3685" s="39"/>
      <c r="N3685" s="39"/>
      <c r="O3685" s="39"/>
      <c r="P3685" s="39"/>
      <c r="Q3685" s="36"/>
    </row>
    <row r="3686" spans="1:17" x14ac:dyDescent="0.2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K3686" s="39"/>
      <c r="L3686" s="39"/>
      <c r="M3686" s="39"/>
      <c r="N3686" s="39"/>
      <c r="O3686" s="39"/>
      <c r="P3686" s="39"/>
      <c r="Q3686" s="36"/>
    </row>
    <row r="3687" spans="1:17" x14ac:dyDescent="0.2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K3687" s="39"/>
      <c r="L3687" s="39"/>
      <c r="M3687" s="39"/>
      <c r="N3687" s="39"/>
      <c r="O3687" s="39"/>
      <c r="P3687" s="39"/>
      <c r="Q3687" s="36"/>
    </row>
    <row r="3688" spans="1:17" x14ac:dyDescent="0.2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K3688" s="39"/>
      <c r="L3688" s="39"/>
      <c r="M3688" s="39"/>
      <c r="N3688" s="39"/>
      <c r="O3688" s="39"/>
      <c r="P3688" s="39"/>
      <c r="Q3688" s="36"/>
    </row>
    <row r="3689" spans="1:17" x14ac:dyDescent="0.2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K3689" s="39"/>
      <c r="L3689" s="39"/>
      <c r="M3689" s="39"/>
      <c r="N3689" s="39"/>
      <c r="O3689" s="39"/>
      <c r="P3689" s="39"/>
      <c r="Q3689" s="36"/>
    </row>
    <row r="3690" spans="1:17" x14ac:dyDescent="0.2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K3690" s="39"/>
      <c r="L3690" s="39"/>
      <c r="M3690" s="39"/>
      <c r="N3690" s="39"/>
      <c r="O3690" s="39"/>
      <c r="P3690" s="39"/>
      <c r="Q3690" s="36"/>
    </row>
    <row r="3691" spans="1:17" x14ac:dyDescent="0.2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K3691" s="39"/>
      <c r="L3691" s="39"/>
      <c r="M3691" s="39"/>
      <c r="N3691" s="39"/>
      <c r="O3691" s="39"/>
      <c r="P3691" s="39"/>
      <c r="Q3691" s="36"/>
    </row>
    <row r="3692" spans="1:17" x14ac:dyDescent="0.2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K3692" s="39"/>
      <c r="L3692" s="39"/>
      <c r="M3692" s="39"/>
      <c r="N3692" s="39"/>
      <c r="O3692" s="39"/>
      <c r="P3692" s="39"/>
      <c r="Q3692" s="36"/>
    </row>
    <row r="3693" spans="1:17" x14ac:dyDescent="0.2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K3693" s="39"/>
      <c r="L3693" s="39"/>
      <c r="M3693" s="39"/>
      <c r="N3693" s="39"/>
      <c r="O3693" s="39"/>
      <c r="P3693" s="39"/>
      <c r="Q3693" s="36"/>
    </row>
    <row r="3694" spans="1:17" x14ac:dyDescent="0.2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K3694" s="39"/>
      <c r="L3694" s="39"/>
      <c r="M3694" s="39"/>
      <c r="N3694" s="39"/>
      <c r="O3694" s="39"/>
      <c r="P3694" s="39"/>
      <c r="Q3694" s="36"/>
    </row>
    <row r="3695" spans="1:17" x14ac:dyDescent="0.2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K3695" s="39"/>
      <c r="L3695" s="39"/>
      <c r="M3695" s="39"/>
      <c r="N3695" s="39"/>
      <c r="O3695" s="39"/>
      <c r="P3695" s="39"/>
      <c r="Q3695" s="36"/>
    </row>
    <row r="3696" spans="1:17" x14ac:dyDescent="0.2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K3696" s="39"/>
      <c r="L3696" s="39"/>
      <c r="M3696" s="39"/>
      <c r="N3696" s="39"/>
      <c r="O3696" s="39"/>
      <c r="P3696" s="39"/>
      <c r="Q3696" s="36"/>
    </row>
    <row r="3697" spans="1:17" x14ac:dyDescent="0.2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K3697" s="39"/>
      <c r="L3697" s="39"/>
      <c r="M3697" s="39"/>
      <c r="N3697" s="39"/>
      <c r="O3697" s="39"/>
      <c r="P3697" s="39"/>
      <c r="Q3697" s="36"/>
    </row>
    <row r="3698" spans="1:17" x14ac:dyDescent="0.2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K3698" s="39"/>
      <c r="L3698" s="39"/>
      <c r="M3698" s="39"/>
      <c r="N3698" s="39"/>
      <c r="O3698" s="39"/>
      <c r="P3698" s="39"/>
      <c r="Q3698" s="36"/>
    </row>
    <row r="3699" spans="1:17" x14ac:dyDescent="0.2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K3699" s="39"/>
      <c r="L3699" s="39"/>
      <c r="M3699" s="39"/>
      <c r="N3699" s="39"/>
      <c r="O3699" s="39"/>
      <c r="P3699" s="39"/>
      <c r="Q3699" s="36"/>
    </row>
    <row r="3700" spans="1:17" x14ac:dyDescent="0.2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K3700" s="39"/>
      <c r="L3700" s="39"/>
      <c r="M3700" s="39"/>
      <c r="N3700" s="39"/>
      <c r="O3700" s="39"/>
      <c r="P3700" s="39"/>
      <c r="Q3700" s="36"/>
    </row>
    <row r="3701" spans="1:17" x14ac:dyDescent="0.2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K3701" s="39"/>
      <c r="L3701" s="39"/>
      <c r="M3701" s="39"/>
      <c r="N3701" s="39"/>
      <c r="O3701" s="39"/>
      <c r="P3701" s="39"/>
      <c r="Q3701" s="36"/>
    </row>
    <row r="3702" spans="1:17" x14ac:dyDescent="0.2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K3702" s="39"/>
      <c r="L3702" s="39"/>
      <c r="M3702" s="39"/>
      <c r="N3702" s="39"/>
      <c r="O3702" s="39"/>
      <c r="P3702" s="39"/>
      <c r="Q3702" s="36"/>
    </row>
    <row r="3703" spans="1:17" x14ac:dyDescent="0.2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K3703" s="39"/>
      <c r="L3703" s="39"/>
      <c r="M3703" s="39"/>
      <c r="N3703" s="39"/>
      <c r="O3703" s="39"/>
      <c r="P3703" s="39"/>
      <c r="Q3703" s="36"/>
    </row>
    <row r="3704" spans="1:17" x14ac:dyDescent="0.2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K3704" s="39"/>
      <c r="L3704" s="39"/>
      <c r="M3704" s="39"/>
      <c r="N3704" s="39"/>
      <c r="O3704" s="39"/>
      <c r="P3704" s="39"/>
      <c r="Q3704" s="36"/>
    </row>
    <row r="3705" spans="1:17" x14ac:dyDescent="0.2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K3705" s="39"/>
      <c r="L3705" s="39"/>
      <c r="M3705" s="39"/>
      <c r="N3705" s="39"/>
      <c r="O3705" s="39"/>
      <c r="P3705" s="39"/>
      <c r="Q3705" s="36"/>
    </row>
    <row r="3706" spans="1:17" x14ac:dyDescent="0.2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K3706" s="39"/>
      <c r="L3706" s="39"/>
      <c r="M3706" s="39"/>
      <c r="N3706" s="39"/>
      <c r="O3706" s="39"/>
      <c r="P3706" s="39"/>
      <c r="Q3706" s="36"/>
    </row>
    <row r="3707" spans="1:17" x14ac:dyDescent="0.2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K3707" s="39"/>
      <c r="L3707" s="39"/>
      <c r="M3707" s="39"/>
      <c r="N3707" s="39"/>
      <c r="O3707" s="39"/>
      <c r="P3707" s="39"/>
      <c r="Q3707" s="36"/>
    </row>
    <row r="3708" spans="1:17" x14ac:dyDescent="0.2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K3708" s="39"/>
      <c r="L3708" s="39"/>
      <c r="M3708" s="39"/>
      <c r="N3708" s="39"/>
      <c r="O3708" s="39"/>
      <c r="P3708" s="39"/>
      <c r="Q3708" s="36"/>
    </row>
    <row r="3709" spans="1:17" x14ac:dyDescent="0.2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K3709" s="39"/>
      <c r="L3709" s="39"/>
      <c r="M3709" s="39"/>
      <c r="N3709" s="39"/>
      <c r="O3709" s="39"/>
      <c r="P3709" s="39"/>
      <c r="Q3709" s="36"/>
    </row>
    <row r="3710" spans="1:17" x14ac:dyDescent="0.2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K3710" s="39"/>
      <c r="L3710" s="39"/>
      <c r="M3710" s="39"/>
      <c r="N3710" s="39"/>
      <c r="O3710" s="39"/>
      <c r="P3710" s="39"/>
      <c r="Q3710" s="36"/>
    </row>
    <row r="3711" spans="1:17" x14ac:dyDescent="0.2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K3711" s="39"/>
      <c r="L3711" s="39"/>
      <c r="M3711" s="39"/>
      <c r="N3711" s="39"/>
      <c r="O3711" s="39"/>
      <c r="P3711" s="39"/>
      <c r="Q3711" s="36"/>
    </row>
    <row r="3712" spans="1:17" x14ac:dyDescent="0.2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K3712" s="39"/>
      <c r="L3712" s="39"/>
      <c r="M3712" s="39"/>
      <c r="N3712" s="39"/>
      <c r="O3712" s="39"/>
      <c r="P3712" s="39"/>
      <c r="Q3712" s="36"/>
    </row>
    <row r="3713" spans="1:17" x14ac:dyDescent="0.2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K3713" s="39"/>
      <c r="L3713" s="39"/>
      <c r="M3713" s="39"/>
      <c r="N3713" s="39"/>
      <c r="O3713" s="39"/>
      <c r="P3713" s="39"/>
      <c r="Q3713" s="36"/>
    </row>
    <row r="3714" spans="1:17" x14ac:dyDescent="0.2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K3714" s="39"/>
      <c r="L3714" s="39"/>
      <c r="M3714" s="39"/>
      <c r="N3714" s="39"/>
      <c r="O3714" s="39"/>
      <c r="P3714" s="39"/>
      <c r="Q3714" s="36"/>
    </row>
    <row r="3715" spans="1:17" x14ac:dyDescent="0.2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K3715" s="39"/>
      <c r="L3715" s="39"/>
      <c r="M3715" s="39"/>
      <c r="N3715" s="39"/>
      <c r="O3715" s="39"/>
      <c r="P3715" s="39"/>
      <c r="Q3715" s="36"/>
    </row>
    <row r="3716" spans="1:17" x14ac:dyDescent="0.2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K3716" s="39"/>
      <c r="L3716" s="39"/>
      <c r="M3716" s="39"/>
      <c r="N3716" s="39"/>
      <c r="O3716" s="39"/>
      <c r="P3716" s="39"/>
      <c r="Q3716" s="36"/>
    </row>
    <row r="3717" spans="1:17" x14ac:dyDescent="0.2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K3717" s="39"/>
      <c r="L3717" s="39"/>
      <c r="M3717" s="39"/>
      <c r="N3717" s="39"/>
      <c r="O3717" s="39"/>
      <c r="P3717" s="39"/>
      <c r="Q3717" s="36"/>
    </row>
    <row r="3718" spans="1:17" x14ac:dyDescent="0.2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K3718" s="39"/>
      <c r="L3718" s="39"/>
      <c r="M3718" s="39"/>
      <c r="N3718" s="39"/>
      <c r="O3718" s="39"/>
      <c r="P3718" s="39"/>
      <c r="Q3718" s="36"/>
    </row>
    <row r="3719" spans="1:17" x14ac:dyDescent="0.2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K3719" s="39"/>
      <c r="L3719" s="39"/>
      <c r="M3719" s="39"/>
      <c r="N3719" s="39"/>
      <c r="O3719" s="39"/>
      <c r="P3719" s="39"/>
      <c r="Q3719" s="36"/>
    </row>
    <row r="3720" spans="1:17" x14ac:dyDescent="0.2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K3720" s="39"/>
      <c r="L3720" s="39"/>
      <c r="M3720" s="39"/>
      <c r="N3720" s="39"/>
      <c r="O3720" s="39"/>
      <c r="P3720" s="39"/>
      <c r="Q3720" s="36"/>
    </row>
    <row r="3721" spans="1:17" x14ac:dyDescent="0.2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K3721" s="39"/>
      <c r="L3721" s="39"/>
      <c r="M3721" s="39"/>
      <c r="N3721" s="39"/>
      <c r="O3721" s="39"/>
      <c r="P3721" s="39"/>
      <c r="Q3721" s="36"/>
    </row>
    <row r="3722" spans="1:17" x14ac:dyDescent="0.2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K3722" s="39"/>
      <c r="L3722" s="39"/>
      <c r="M3722" s="39"/>
      <c r="N3722" s="39"/>
      <c r="O3722" s="39"/>
      <c r="P3722" s="39"/>
      <c r="Q3722" s="36"/>
    </row>
    <row r="3723" spans="1:17" x14ac:dyDescent="0.2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K3723" s="39"/>
      <c r="L3723" s="39"/>
      <c r="M3723" s="39"/>
      <c r="N3723" s="39"/>
      <c r="O3723" s="39"/>
      <c r="P3723" s="39"/>
      <c r="Q3723" s="36"/>
    </row>
    <row r="3724" spans="1:17" x14ac:dyDescent="0.2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K3724" s="39"/>
      <c r="L3724" s="39"/>
      <c r="M3724" s="39"/>
      <c r="N3724" s="39"/>
      <c r="O3724" s="39"/>
      <c r="P3724" s="39"/>
      <c r="Q3724" s="36"/>
    </row>
    <row r="3725" spans="1:17" x14ac:dyDescent="0.2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K3725" s="39"/>
      <c r="L3725" s="39"/>
      <c r="M3725" s="39"/>
      <c r="N3725" s="39"/>
      <c r="O3725" s="39"/>
      <c r="P3725" s="39"/>
      <c r="Q3725" s="36"/>
    </row>
    <row r="3726" spans="1:17" x14ac:dyDescent="0.2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K3726" s="39"/>
      <c r="L3726" s="39"/>
      <c r="M3726" s="39"/>
      <c r="N3726" s="39"/>
      <c r="O3726" s="39"/>
      <c r="P3726" s="39"/>
      <c r="Q3726" s="36"/>
    </row>
    <row r="3727" spans="1:17" x14ac:dyDescent="0.2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K3727" s="39"/>
      <c r="L3727" s="39"/>
      <c r="M3727" s="39"/>
      <c r="N3727" s="39"/>
      <c r="O3727" s="39"/>
      <c r="P3727" s="39"/>
      <c r="Q3727" s="36"/>
    </row>
    <row r="3728" spans="1:17" x14ac:dyDescent="0.2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K3728" s="39"/>
      <c r="L3728" s="39"/>
      <c r="M3728" s="39"/>
      <c r="N3728" s="39"/>
      <c r="O3728" s="39"/>
      <c r="P3728" s="39"/>
      <c r="Q3728" s="36"/>
    </row>
    <row r="3729" spans="1:17" x14ac:dyDescent="0.2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K3729" s="39"/>
      <c r="L3729" s="39"/>
      <c r="M3729" s="39"/>
      <c r="N3729" s="39"/>
      <c r="O3729" s="39"/>
      <c r="P3729" s="39"/>
      <c r="Q3729" s="36"/>
    </row>
    <row r="3730" spans="1:17" x14ac:dyDescent="0.2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K3730" s="39"/>
      <c r="L3730" s="39"/>
      <c r="M3730" s="39"/>
      <c r="N3730" s="39"/>
      <c r="O3730" s="39"/>
      <c r="P3730" s="39"/>
      <c r="Q3730" s="36"/>
    </row>
    <row r="3731" spans="1:17" x14ac:dyDescent="0.2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K3731" s="39"/>
      <c r="L3731" s="39"/>
      <c r="M3731" s="39"/>
      <c r="N3731" s="39"/>
      <c r="O3731" s="39"/>
      <c r="P3731" s="39"/>
      <c r="Q3731" s="36"/>
    </row>
    <row r="3732" spans="1:17" x14ac:dyDescent="0.2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K3732" s="39"/>
      <c r="L3732" s="39"/>
      <c r="M3732" s="39"/>
      <c r="N3732" s="39"/>
      <c r="O3732" s="39"/>
      <c r="P3732" s="39"/>
      <c r="Q3732" s="36"/>
    </row>
    <row r="3733" spans="1:17" x14ac:dyDescent="0.2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K3733" s="39"/>
      <c r="L3733" s="39"/>
      <c r="M3733" s="39"/>
      <c r="N3733" s="39"/>
      <c r="O3733" s="39"/>
      <c r="P3733" s="39"/>
      <c r="Q3733" s="36"/>
    </row>
    <row r="3734" spans="1:17" x14ac:dyDescent="0.2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K3734" s="39"/>
      <c r="L3734" s="39"/>
      <c r="M3734" s="39"/>
      <c r="N3734" s="39"/>
      <c r="O3734" s="39"/>
      <c r="P3734" s="39"/>
      <c r="Q3734" s="36"/>
    </row>
    <row r="3735" spans="1:17" x14ac:dyDescent="0.2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K3735" s="39"/>
      <c r="L3735" s="39"/>
      <c r="M3735" s="39"/>
      <c r="N3735" s="39"/>
      <c r="O3735" s="39"/>
      <c r="P3735" s="39"/>
      <c r="Q3735" s="36"/>
    </row>
    <row r="3736" spans="1:17" x14ac:dyDescent="0.2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K3736" s="39"/>
      <c r="L3736" s="39"/>
      <c r="M3736" s="39"/>
      <c r="N3736" s="39"/>
      <c r="O3736" s="39"/>
      <c r="P3736" s="39"/>
      <c r="Q3736" s="36"/>
    </row>
    <row r="3737" spans="1:17" x14ac:dyDescent="0.2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K3737" s="39"/>
      <c r="L3737" s="39"/>
      <c r="M3737" s="39"/>
      <c r="N3737" s="39"/>
      <c r="O3737" s="39"/>
      <c r="P3737" s="39"/>
      <c r="Q3737" s="36"/>
    </row>
    <row r="3738" spans="1:17" x14ac:dyDescent="0.2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K3738" s="39"/>
      <c r="L3738" s="39"/>
      <c r="M3738" s="39"/>
      <c r="N3738" s="39"/>
      <c r="O3738" s="39"/>
      <c r="P3738" s="39"/>
      <c r="Q3738" s="36"/>
    </row>
    <row r="3739" spans="1:17" x14ac:dyDescent="0.2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K3739" s="39"/>
      <c r="L3739" s="39"/>
      <c r="M3739" s="39"/>
      <c r="N3739" s="39"/>
      <c r="O3739" s="39"/>
      <c r="P3739" s="39"/>
      <c r="Q3739" s="36"/>
    </row>
    <row r="3740" spans="1:17" x14ac:dyDescent="0.2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K3740" s="39"/>
      <c r="L3740" s="39"/>
      <c r="M3740" s="39"/>
      <c r="N3740" s="39"/>
      <c r="O3740" s="39"/>
      <c r="P3740" s="39"/>
      <c r="Q3740" s="36"/>
    </row>
    <row r="3741" spans="1:17" x14ac:dyDescent="0.2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K3741" s="39"/>
      <c r="L3741" s="39"/>
      <c r="M3741" s="39"/>
      <c r="N3741" s="39"/>
      <c r="O3741" s="39"/>
      <c r="P3741" s="39"/>
      <c r="Q3741" s="36"/>
    </row>
    <row r="3742" spans="1:17" x14ac:dyDescent="0.2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K3742" s="39"/>
      <c r="L3742" s="39"/>
      <c r="M3742" s="39"/>
      <c r="N3742" s="39"/>
      <c r="O3742" s="39"/>
      <c r="P3742" s="39"/>
      <c r="Q3742" s="36"/>
    </row>
    <row r="3743" spans="1:17" x14ac:dyDescent="0.2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K3743" s="39"/>
      <c r="L3743" s="39"/>
      <c r="M3743" s="39"/>
      <c r="N3743" s="39"/>
      <c r="O3743" s="39"/>
      <c r="P3743" s="39"/>
      <c r="Q3743" s="36"/>
    </row>
    <row r="3744" spans="1:17" x14ac:dyDescent="0.2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K3744" s="39"/>
      <c r="L3744" s="39"/>
      <c r="M3744" s="39"/>
      <c r="N3744" s="39"/>
      <c r="O3744" s="39"/>
      <c r="P3744" s="39"/>
      <c r="Q3744" s="36"/>
    </row>
    <row r="3745" spans="1:17" x14ac:dyDescent="0.2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K3745" s="39"/>
      <c r="L3745" s="39"/>
      <c r="M3745" s="39"/>
      <c r="N3745" s="39"/>
      <c r="O3745" s="39"/>
      <c r="P3745" s="39"/>
      <c r="Q3745" s="36"/>
    </row>
    <row r="3746" spans="1:17" x14ac:dyDescent="0.2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K3746" s="39"/>
      <c r="L3746" s="39"/>
      <c r="M3746" s="39"/>
      <c r="N3746" s="39"/>
      <c r="O3746" s="39"/>
      <c r="P3746" s="39"/>
      <c r="Q3746" s="36"/>
    </row>
    <row r="3747" spans="1:17" x14ac:dyDescent="0.2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K3747" s="39"/>
      <c r="L3747" s="39"/>
      <c r="M3747" s="39"/>
      <c r="N3747" s="39"/>
      <c r="O3747" s="39"/>
      <c r="P3747" s="39"/>
      <c r="Q3747" s="36"/>
    </row>
    <row r="3748" spans="1:17" x14ac:dyDescent="0.2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K3748" s="39"/>
      <c r="L3748" s="39"/>
      <c r="M3748" s="39"/>
      <c r="N3748" s="39"/>
      <c r="O3748" s="39"/>
      <c r="P3748" s="39"/>
      <c r="Q3748" s="36"/>
    </row>
    <row r="3749" spans="1:17" x14ac:dyDescent="0.2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K3749" s="39"/>
      <c r="L3749" s="39"/>
      <c r="M3749" s="39"/>
      <c r="N3749" s="39"/>
      <c r="O3749" s="39"/>
      <c r="P3749" s="39"/>
      <c r="Q3749" s="36"/>
    </row>
    <row r="3750" spans="1:17" x14ac:dyDescent="0.2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K3750" s="39"/>
      <c r="L3750" s="39"/>
      <c r="M3750" s="39"/>
      <c r="N3750" s="39"/>
      <c r="O3750" s="39"/>
      <c r="P3750" s="39"/>
      <c r="Q3750" s="36"/>
    </row>
    <row r="3751" spans="1:17" x14ac:dyDescent="0.2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K3751" s="39"/>
      <c r="L3751" s="39"/>
      <c r="M3751" s="39"/>
      <c r="N3751" s="39"/>
      <c r="O3751" s="39"/>
      <c r="P3751" s="39"/>
      <c r="Q3751" s="36"/>
    </row>
    <row r="3752" spans="1:17" x14ac:dyDescent="0.2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K3752" s="39"/>
      <c r="L3752" s="39"/>
      <c r="M3752" s="39"/>
      <c r="N3752" s="39"/>
      <c r="O3752" s="39"/>
      <c r="P3752" s="39"/>
      <c r="Q3752" s="36"/>
    </row>
    <row r="3753" spans="1:17" x14ac:dyDescent="0.2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K3753" s="39"/>
      <c r="L3753" s="39"/>
      <c r="M3753" s="39"/>
      <c r="N3753" s="39"/>
      <c r="O3753" s="39"/>
      <c r="P3753" s="39"/>
      <c r="Q3753" s="36"/>
    </row>
    <row r="3754" spans="1:17" x14ac:dyDescent="0.2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K3754" s="39"/>
      <c r="L3754" s="39"/>
      <c r="M3754" s="39"/>
      <c r="N3754" s="39"/>
      <c r="O3754" s="39"/>
      <c r="P3754" s="39"/>
      <c r="Q3754" s="36"/>
    </row>
    <row r="3755" spans="1:17" x14ac:dyDescent="0.2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K3755" s="39"/>
      <c r="L3755" s="39"/>
      <c r="M3755" s="39"/>
      <c r="N3755" s="39"/>
      <c r="O3755" s="39"/>
      <c r="P3755" s="39"/>
      <c r="Q3755" s="36"/>
    </row>
    <row r="3756" spans="1:17" x14ac:dyDescent="0.2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K3756" s="39"/>
      <c r="L3756" s="39"/>
      <c r="M3756" s="39"/>
      <c r="N3756" s="39"/>
      <c r="O3756" s="39"/>
      <c r="P3756" s="39"/>
      <c r="Q3756" s="36"/>
    </row>
    <row r="3757" spans="1:17" x14ac:dyDescent="0.2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K3757" s="39"/>
      <c r="L3757" s="39"/>
      <c r="M3757" s="39"/>
      <c r="N3757" s="39"/>
      <c r="O3757" s="39"/>
      <c r="P3757" s="39"/>
      <c r="Q3757" s="36"/>
    </row>
    <row r="3758" spans="1:17" x14ac:dyDescent="0.2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K3758" s="39"/>
      <c r="L3758" s="39"/>
      <c r="M3758" s="39"/>
      <c r="N3758" s="39"/>
      <c r="O3758" s="39"/>
      <c r="P3758" s="39"/>
      <c r="Q3758" s="36"/>
    </row>
    <row r="3759" spans="1:17" x14ac:dyDescent="0.2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K3759" s="39"/>
      <c r="L3759" s="39"/>
      <c r="M3759" s="39"/>
      <c r="N3759" s="39"/>
      <c r="O3759" s="39"/>
      <c r="P3759" s="39"/>
      <c r="Q3759" s="36"/>
    </row>
    <row r="3760" spans="1:17" x14ac:dyDescent="0.2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K3760" s="39"/>
      <c r="L3760" s="39"/>
      <c r="M3760" s="39"/>
      <c r="N3760" s="39"/>
      <c r="O3760" s="39"/>
      <c r="P3760" s="39"/>
      <c r="Q3760" s="36"/>
    </row>
    <row r="3761" spans="1:17" x14ac:dyDescent="0.2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K3761" s="39"/>
      <c r="L3761" s="39"/>
      <c r="M3761" s="39"/>
      <c r="N3761" s="39"/>
      <c r="O3761" s="39"/>
      <c r="P3761" s="39"/>
      <c r="Q3761" s="36"/>
    </row>
    <row r="3762" spans="1:17" x14ac:dyDescent="0.2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K3762" s="39"/>
      <c r="L3762" s="39"/>
      <c r="M3762" s="39"/>
      <c r="N3762" s="39"/>
      <c r="O3762" s="39"/>
      <c r="P3762" s="39"/>
      <c r="Q3762" s="36"/>
    </row>
    <row r="3763" spans="1:17" x14ac:dyDescent="0.2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K3763" s="39"/>
      <c r="L3763" s="39"/>
      <c r="M3763" s="39"/>
      <c r="N3763" s="39"/>
      <c r="O3763" s="39"/>
      <c r="P3763" s="39"/>
      <c r="Q3763" s="36"/>
    </row>
    <row r="3764" spans="1:17" x14ac:dyDescent="0.2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K3764" s="39"/>
      <c r="L3764" s="39"/>
      <c r="M3764" s="39"/>
      <c r="N3764" s="39"/>
      <c r="O3764" s="39"/>
      <c r="P3764" s="39"/>
      <c r="Q3764" s="36"/>
    </row>
    <row r="3765" spans="1:17" x14ac:dyDescent="0.2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K3765" s="39"/>
      <c r="L3765" s="39"/>
      <c r="M3765" s="39"/>
      <c r="N3765" s="39"/>
      <c r="O3765" s="39"/>
      <c r="P3765" s="39"/>
      <c r="Q3765" s="36"/>
    </row>
    <row r="3766" spans="1:17" x14ac:dyDescent="0.2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K3766" s="39"/>
      <c r="L3766" s="39"/>
      <c r="M3766" s="39"/>
      <c r="N3766" s="39"/>
      <c r="O3766" s="39"/>
      <c r="P3766" s="39"/>
      <c r="Q3766" s="36"/>
    </row>
    <row r="3767" spans="1:17" x14ac:dyDescent="0.2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K3767" s="39"/>
      <c r="L3767" s="39"/>
      <c r="M3767" s="39"/>
      <c r="N3767" s="39"/>
      <c r="O3767" s="39"/>
      <c r="P3767" s="39"/>
      <c r="Q3767" s="36"/>
    </row>
    <row r="3768" spans="1:17" x14ac:dyDescent="0.2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K3768" s="39"/>
      <c r="L3768" s="39"/>
      <c r="M3768" s="39"/>
      <c r="N3768" s="39"/>
      <c r="O3768" s="39"/>
      <c r="P3768" s="39"/>
      <c r="Q3768" s="36"/>
    </row>
    <row r="3769" spans="1:17" x14ac:dyDescent="0.2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K3769" s="39"/>
      <c r="L3769" s="39"/>
      <c r="M3769" s="39"/>
      <c r="N3769" s="39"/>
      <c r="O3769" s="39"/>
      <c r="P3769" s="39"/>
      <c r="Q3769" s="36"/>
    </row>
    <row r="3770" spans="1:17" x14ac:dyDescent="0.2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K3770" s="39"/>
      <c r="L3770" s="39"/>
      <c r="M3770" s="39"/>
      <c r="N3770" s="39"/>
      <c r="O3770" s="39"/>
      <c r="P3770" s="39"/>
      <c r="Q3770" s="36"/>
    </row>
    <row r="3771" spans="1:17" x14ac:dyDescent="0.2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K3771" s="39"/>
      <c r="L3771" s="39"/>
      <c r="M3771" s="39"/>
      <c r="N3771" s="39"/>
      <c r="O3771" s="39"/>
      <c r="P3771" s="39"/>
      <c r="Q3771" s="36"/>
    </row>
    <row r="3772" spans="1:17" x14ac:dyDescent="0.2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K3772" s="39"/>
      <c r="L3772" s="39"/>
      <c r="M3772" s="39"/>
      <c r="N3772" s="39"/>
      <c r="O3772" s="39"/>
      <c r="P3772" s="39"/>
      <c r="Q3772" s="36"/>
    </row>
    <row r="3773" spans="1:17" x14ac:dyDescent="0.2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K3773" s="39"/>
      <c r="L3773" s="39"/>
      <c r="M3773" s="39"/>
      <c r="N3773" s="39"/>
      <c r="O3773" s="39"/>
      <c r="P3773" s="39"/>
      <c r="Q3773" s="36"/>
    </row>
    <row r="3774" spans="1:17" x14ac:dyDescent="0.2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K3774" s="39"/>
      <c r="L3774" s="39"/>
      <c r="M3774" s="39"/>
      <c r="N3774" s="39"/>
      <c r="O3774" s="39"/>
      <c r="P3774" s="39"/>
      <c r="Q3774" s="36"/>
    </row>
    <row r="3775" spans="1:17" x14ac:dyDescent="0.2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K3775" s="39"/>
      <c r="L3775" s="39"/>
      <c r="M3775" s="39"/>
      <c r="N3775" s="39"/>
      <c r="O3775" s="39"/>
      <c r="P3775" s="39"/>
      <c r="Q3775" s="36"/>
    </row>
    <row r="3776" spans="1:17" x14ac:dyDescent="0.2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K3776" s="39"/>
      <c r="L3776" s="39"/>
      <c r="M3776" s="39"/>
      <c r="N3776" s="39"/>
      <c r="O3776" s="39"/>
      <c r="P3776" s="39"/>
      <c r="Q3776" s="36"/>
    </row>
    <row r="3777" spans="1:17" x14ac:dyDescent="0.2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K3777" s="39"/>
      <c r="L3777" s="39"/>
      <c r="M3777" s="39"/>
      <c r="N3777" s="39"/>
      <c r="O3777" s="39"/>
      <c r="P3777" s="39"/>
      <c r="Q3777" s="36"/>
    </row>
    <row r="3778" spans="1:17" x14ac:dyDescent="0.2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K3778" s="39"/>
      <c r="L3778" s="39"/>
      <c r="M3778" s="39"/>
      <c r="N3778" s="39"/>
      <c r="O3778" s="39"/>
      <c r="P3778" s="39"/>
      <c r="Q3778" s="36"/>
    </row>
    <row r="3779" spans="1:17" x14ac:dyDescent="0.2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K3779" s="39"/>
      <c r="L3779" s="39"/>
      <c r="M3779" s="39"/>
      <c r="N3779" s="39"/>
      <c r="O3779" s="39"/>
      <c r="P3779" s="39"/>
      <c r="Q3779" s="36"/>
    </row>
    <row r="3780" spans="1:17" x14ac:dyDescent="0.2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K3780" s="39"/>
      <c r="L3780" s="39"/>
      <c r="M3780" s="39"/>
      <c r="N3780" s="39"/>
      <c r="O3780" s="39"/>
      <c r="P3780" s="39"/>
      <c r="Q3780" s="36"/>
    </row>
    <row r="3781" spans="1:17" x14ac:dyDescent="0.2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K3781" s="39"/>
      <c r="L3781" s="39"/>
      <c r="M3781" s="39"/>
      <c r="N3781" s="39"/>
      <c r="O3781" s="39"/>
      <c r="P3781" s="39"/>
      <c r="Q3781" s="36"/>
    </row>
    <row r="3782" spans="1:17" x14ac:dyDescent="0.2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K3782" s="39"/>
      <c r="L3782" s="39"/>
      <c r="M3782" s="39"/>
      <c r="N3782" s="39"/>
      <c r="O3782" s="39"/>
      <c r="P3782" s="39"/>
      <c r="Q3782" s="36"/>
    </row>
    <row r="3783" spans="1:17" x14ac:dyDescent="0.2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K3783" s="39"/>
      <c r="L3783" s="39"/>
      <c r="M3783" s="39"/>
      <c r="N3783" s="39"/>
      <c r="O3783" s="39"/>
      <c r="P3783" s="39"/>
      <c r="Q3783" s="36"/>
    </row>
    <row r="3784" spans="1:17" x14ac:dyDescent="0.2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K3784" s="39"/>
      <c r="L3784" s="39"/>
      <c r="M3784" s="39"/>
      <c r="N3784" s="39"/>
      <c r="O3784" s="39"/>
      <c r="P3784" s="39"/>
      <c r="Q3784" s="36"/>
    </row>
    <row r="3785" spans="1:17" x14ac:dyDescent="0.2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K3785" s="39"/>
      <c r="L3785" s="39"/>
      <c r="M3785" s="39"/>
      <c r="N3785" s="39"/>
      <c r="O3785" s="39"/>
      <c r="P3785" s="39"/>
      <c r="Q3785" s="36"/>
    </row>
    <row r="3786" spans="1:17" x14ac:dyDescent="0.2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K3786" s="39"/>
      <c r="L3786" s="39"/>
      <c r="M3786" s="39"/>
      <c r="N3786" s="39"/>
      <c r="O3786" s="39"/>
      <c r="P3786" s="39"/>
      <c r="Q3786" s="36"/>
    </row>
    <row r="3787" spans="1:17" x14ac:dyDescent="0.2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K3787" s="39"/>
      <c r="L3787" s="39"/>
      <c r="M3787" s="39"/>
      <c r="N3787" s="39"/>
      <c r="O3787" s="39"/>
      <c r="P3787" s="39"/>
      <c r="Q3787" s="36"/>
    </row>
    <row r="3788" spans="1:17" x14ac:dyDescent="0.2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K3788" s="39"/>
      <c r="L3788" s="39"/>
      <c r="M3788" s="39"/>
      <c r="N3788" s="39"/>
      <c r="O3788" s="39"/>
      <c r="P3788" s="39"/>
      <c r="Q3788" s="36"/>
    </row>
    <row r="3789" spans="1:17" x14ac:dyDescent="0.2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K3789" s="39"/>
      <c r="L3789" s="39"/>
      <c r="M3789" s="39"/>
      <c r="N3789" s="39"/>
      <c r="O3789" s="39"/>
      <c r="P3789" s="39"/>
      <c r="Q3789" s="36"/>
    </row>
    <row r="3790" spans="1:17" x14ac:dyDescent="0.2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K3790" s="39"/>
      <c r="L3790" s="39"/>
      <c r="M3790" s="39"/>
      <c r="N3790" s="39"/>
      <c r="O3790" s="39"/>
      <c r="P3790" s="39"/>
      <c r="Q3790" s="36"/>
    </row>
    <row r="3791" spans="1:17" x14ac:dyDescent="0.2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K3791" s="39"/>
      <c r="L3791" s="39"/>
      <c r="M3791" s="39"/>
      <c r="N3791" s="39"/>
      <c r="O3791" s="39"/>
      <c r="P3791" s="39"/>
      <c r="Q3791" s="36"/>
    </row>
    <row r="3792" spans="1:17" x14ac:dyDescent="0.2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K3792" s="39"/>
      <c r="L3792" s="39"/>
      <c r="M3792" s="39"/>
      <c r="N3792" s="39"/>
      <c r="O3792" s="39"/>
      <c r="P3792" s="39"/>
      <c r="Q3792" s="36"/>
    </row>
    <row r="3793" spans="1:17" x14ac:dyDescent="0.2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K3793" s="39"/>
      <c r="L3793" s="39"/>
      <c r="M3793" s="39"/>
      <c r="N3793" s="39"/>
      <c r="O3793" s="39"/>
      <c r="P3793" s="39"/>
      <c r="Q3793" s="36"/>
    </row>
    <row r="3794" spans="1:17" x14ac:dyDescent="0.2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K3794" s="39"/>
      <c r="L3794" s="39"/>
      <c r="M3794" s="39"/>
      <c r="N3794" s="39"/>
      <c r="O3794" s="39"/>
      <c r="P3794" s="39"/>
      <c r="Q3794" s="36"/>
    </row>
    <row r="3795" spans="1:17" x14ac:dyDescent="0.2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K3795" s="39"/>
      <c r="L3795" s="39"/>
      <c r="M3795" s="39"/>
      <c r="N3795" s="39"/>
      <c r="O3795" s="39"/>
      <c r="P3795" s="39"/>
      <c r="Q3795" s="36"/>
    </row>
    <row r="3796" spans="1:17" x14ac:dyDescent="0.2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K3796" s="39"/>
      <c r="L3796" s="39"/>
      <c r="M3796" s="39"/>
      <c r="N3796" s="39"/>
      <c r="O3796" s="39"/>
      <c r="P3796" s="39"/>
      <c r="Q3796" s="36"/>
    </row>
    <row r="3797" spans="1:17" x14ac:dyDescent="0.2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K3797" s="39"/>
      <c r="L3797" s="39"/>
      <c r="M3797" s="39"/>
      <c r="N3797" s="39"/>
      <c r="O3797" s="39"/>
      <c r="P3797" s="39"/>
      <c r="Q3797" s="36"/>
    </row>
    <row r="3798" spans="1:17" x14ac:dyDescent="0.2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K3798" s="39"/>
      <c r="L3798" s="39"/>
      <c r="M3798" s="39"/>
      <c r="N3798" s="39"/>
      <c r="O3798" s="39"/>
      <c r="P3798" s="39"/>
      <c r="Q3798" s="36"/>
    </row>
    <row r="3799" spans="1:17" x14ac:dyDescent="0.2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K3799" s="39"/>
      <c r="L3799" s="39"/>
      <c r="M3799" s="39"/>
      <c r="N3799" s="39"/>
      <c r="O3799" s="39"/>
      <c r="P3799" s="39"/>
      <c r="Q3799" s="36"/>
    </row>
    <row r="3800" spans="1:17" x14ac:dyDescent="0.2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K3800" s="39"/>
      <c r="L3800" s="39"/>
      <c r="M3800" s="39"/>
      <c r="N3800" s="39"/>
      <c r="O3800" s="39"/>
      <c r="P3800" s="39"/>
      <c r="Q3800" s="36"/>
    </row>
    <row r="3801" spans="1:17" x14ac:dyDescent="0.2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K3801" s="39"/>
      <c r="L3801" s="39"/>
      <c r="M3801" s="39"/>
      <c r="N3801" s="39"/>
      <c r="O3801" s="39"/>
      <c r="P3801" s="39"/>
      <c r="Q3801" s="36"/>
    </row>
    <row r="3802" spans="1:17" x14ac:dyDescent="0.2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K3802" s="39"/>
      <c r="L3802" s="39"/>
      <c r="M3802" s="39"/>
      <c r="N3802" s="39"/>
      <c r="O3802" s="39"/>
      <c r="P3802" s="39"/>
      <c r="Q3802" s="36"/>
    </row>
    <row r="3803" spans="1:17" x14ac:dyDescent="0.2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K3803" s="39"/>
      <c r="L3803" s="39"/>
      <c r="M3803" s="39"/>
      <c r="N3803" s="39"/>
      <c r="O3803" s="39"/>
      <c r="P3803" s="39"/>
      <c r="Q3803" s="36"/>
    </row>
    <row r="3804" spans="1:17" x14ac:dyDescent="0.2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K3804" s="39"/>
      <c r="L3804" s="39"/>
      <c r="M3804" s="39"/>
      <c r="N3804" s="39"/>
      <c r="O3804" s="39"/>
      <c r="P3804" s="39"/>
      <c r="Q3804" s="36"/>
    </row>
    <row r="3805" spans="1:17" x14ac:dyDescent="0.2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K3805" s="39"/>
      <c r="L3805" s="39"/>
      <c r="M3805" s="39"/>
      <c r="N3805" s="39"/>
      <c r="O3805" s="39"/>
      <c r="P3805" s="39"/>
      <c r="Q3805" s="36"/>
    </row>
    <row r="3806" spans="1:17" x14ac:dyDescent="0.2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K3806" s="39"/>
      <c r="L3806" s="39"/>
      <c r="M3806" s="39"/>
      <c r="N3806" s="39"/>
      <c r="O3806" s="39"/>
      <c r="P3806" s="39"/>
      <c r="Q3806" s="36"/>
    </row>
    <row r="3807" spans="1:17" x14ac:dyDescent="0.2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K3807" s="39"/>
      <c r="L3807" s="39"/>
      <c r="M3807" s="39"/>
      <c r="N3807" s="39"/>
      <c r="O3807" s="39"/>
      <c r="P3807" s="39"/>
      <c r="Q3807" s="36"/>
    </row>
    <row r="3808" spans="1:17" x14ac:dyDescent="0.2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K3808" s="39"/>
      <c r="L3808" s="39"/>
      <c r="M3808" s="39"/>
      <c r="N3808" s="39"/>
      <c r="O3808" s="39"/>
      <c r="P3808" s="39"/>
      <c r="Q3808" s="36"/>
    </row>
    <row r="3809" spans="1:17" x14ac:dyDescent="0.2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K3809" s="39"/>
      <c r="L3809" s="39"/>
      <c r="M3809" s="39"/>
      <c r="N3809" s="39"/>
      <c r="O3809" s="39"/>
      <c r="P3809" s="39"/>
      <c r="Q3809" s="36"/>
    </row>
    <row r="3810" spans="1:17" x14ac:dyDescent="0.2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K3810" s="39"/>
      <c r="L3810" s="39"/>
      <c r="M3810" s="39"/>
      <c r="N3810" s="39"/>
      <c r="O3810" s="39"/>
      <c r="P3810" s="39"/>
      <c r="Q3810" s="36"/>
    </row>
    <row r="3811" spans="1:17" x14ac:dyDescent="0.2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K3811" s="39"/>
      <c r="L3811" s="39"/>
      <c r="M3811" s="39"/>
      <c r="N3811" s="39"/>
      <c r="O3811" s="39"/>
      <c r="P3811" s="39"/>
      <c r="Q3811" s="36"/>
    </row>
    <row r="3812" spans="1:17" x14ac:dyDescent="0.2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K3812" s="39"/>
      <c r="L3812" s="39"/>
      <c r="M3812" s="39"/>
      <c r="N3812" s="39"/>
      <c r="O3812" s="39"/>
      <c r="P3812" s="39"/>
      <c r="Q3812" s="36"/>
    </row>
    <row r="3813" spans="1:17" x14ac:dyDescent="0.2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K3813" s="39"/>
      <c r="L3813" s="39"/>
      <c r="M3813" s="39"/>
      <c r="N3813" s="39"/>
      <c r="O3813" s="39"/>
      <c r="P3813" s="39"/>
      <c r="Q3813" s="36"/>
    </row>
    <row r="3814" spans="1:17" x14ac:dyDescent="0.2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K3814" s="39"/>
      <c r="L3814" s="39"/>
      <c r="M3814" s="39"/>
      <c r="N3814" s="39"/>
      <c r="O3814" s="39"/>
      <c r="P3814" s="39"/>
      <c r="Q3814" s="36"/>
    </row>
    <row r="3815" spans="1:17" x14ac:dyDescent="0.2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K3815" s="39"/>
      <c r="L3815" s="39"/>
      <c r="M3815" s="39"/>
      <c r="N3815" s="39"/>
      <c r="O3815" s="39"/>
      <c r="P3815" s="39"/>
      <c r="Q3815" s="36"/>
    </row>
    <row r="3816" spans="1:17" x14ac:dyDescent="0.2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K3816" s="39"/>
      <c r="L3816" s="39"/>
      <c r="M3816" s="39"/>
      <c r="N3816" s="39"/>
      <c r="O3816" s="39"/>
      <c r="P3816" s="39"/>
      <c r="Q3816" s="36"/>
    </row>
    <row r="3817" spans="1:17" x14ac:dyDescent="0.2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K3817" s="39"/>
      <c r="L3817" s="39"/>
      <c r="M3817" s="39"/>
      <c r="N3817" s="39"/>
      <c r="O3817" s="39"/>
      <c r="P3817" s="39"/>
      <c r="Q3817" s="36"/>
    </row>
    <row r="3818" spans="1:17" x14ac:dyDescent="0.2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K3818" s="39"/>
      <c r="L3818" s="39"/>
      <c r="M3818" s="39"/>
      <c r="N3818" s="39"/>
      <c r="O3818" s="39"/>
      <c r="P3818" s="39"/>
      <c r="Q3818" s="36"/>
    </row>
    <row r="3819" spans="1:17" x14ac:dyDescent="0.2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K3819" s="39"/>
      <c r="L3819" s="39"/>
      <c r="M3819" s="39"/>
      <c r="N3819" s="39"/>
      <c r="O3819" s="39"/>
      <c r="P3819" s="39"/>
      <c r="Q3819" s="36"/>
    </row>
    <row r="3820" spans="1:17" x14ac:dyDescent="0.2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K3820" s="39"/>
      <c r="L3820" s="39"/>
      <c r="M3820" s="39"/>
      <c r="N3820" s="39"/>
      <c r="O3820" s="39"/>
      <c r="P3820" s="39"/>
      <c r="Q3820" s="36"/>
    </row>
    <row r="3821" spans="1:17" x14ac:dyDescent="0.2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K3821" s="39"/>
      <c r="L3821" s="39"/>
      <c r="M3821" s="39"/>
      <c r="N3821" s="39"/>
      <c r="O3821" s="39"/>
      <c r="P3821" s="39"/>
      <c r="Q3821" s="36"/>
    </row>
    <row r="3822" spans="1:17" x14ac:dyDescent="0.2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K3822" s="39"/>
      <c r="L3822" s="39"/>
      <c r="M3822" s="39"/>
      <c r="N3822" s="39"/>
      <c r="O3822" s="39"/>
      <c r="P3822" s="39"/>
      <c r="Q3822" s="36"/>
    </row>
    <row r="3823" spans="1:17" x14ac:dyDescent="0.2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K3823" s="39"/>
      <c r="L3823" s="39"/>
      <c r="M3823" s="39"/>
      <c r="N3823" s="39"/>
      <c r="O3823" s="39"/>
      <c r="P3823" s="39"/>
      <c r="Q3823" s="36"/>
    </row>
    <row r="3824" spans="1:17" x14ac:dyDescent="0.2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K3824" s="39"/>
      <c r="L3824" s="39"/>
      <c r="M3824" s="39"/>
      <c r="N3824" s="39"/>
      <c r="O3824" s="39"/>
      <c r="P3824" s="39"/>
      <c r="Q3824" s="36"/>
    </row>
    <row r="3825" spans="1:17" x14ac:dyDescent="0.2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K3825" s="39"/>
      <c r="L3825" s="39"/>
      <c r="M3825" s="39"/>
      <c r="N3825" s="39"/>
      <c r="O3825" s="39"/>
      <c r="P3825" s="39"/>
      <c r="Q3825" s="36"/>
    </row>
    <row r="3826" spans="1:17" x14ac:dyDescent="0.2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K3826" s="39"/>
      <c r="L3826" s="39"/>
      <c r="M3826" s="39"/>
      <c r="N3826" s="39"/>
      <c r="O3826" s="39"/>
      <c r="P3826" s="39"/>
      <c r="Q3826" s="36"/>
    </row>
    <row r="3827" spans="1:17" x14ac:dyDescent="0.2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K3827" s="39"/>
      <c r="L3827" s="39"/>
      <c r="M3827" s="39"/>
      <c r="N3827" s="39"/>
      <c r="O3827" s="39"/>
      <c r="P3827" s="39"/>
      <c r="Q3827" s="36"/>
    </row>
    <row r="3828" spans="1:17" x14ac:dyDescent="0.2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K3828" s="39"/>
      <c r="L3828" s="39"/>
      <c r="M3828" s="39"/>
      <c r="N3828" s="39"/>
      <c r="O3828" s="39"/>
      <c r="P3828" s="39"/>
      <c r="Q3828" s="36"/>
    </row>
    <row r="3829" spans="1:17" x14ac:dyDescent="0.2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K3829" s="39"/>
      <c r="L3829" s="39"/>
      <c r="M3829" s="39"/>
      <c r="N3829" s="39"/>
      <c r="O3829" s="39"/>
      <c r="P3829" s="39"/>
      <c r="Q3829" s="36"/>
    </row>
    <row r="3830" spans="1:17" x14ac:dyDescent="0.2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K3830" s="39"/>
      <c r="L3830" s="39"/>
      <c r="M3830" s="39"/>
      <c r="N3830" s="39"/>
      <c r="O3830" s="39"/>
      <c r="P3830" s="39"/>
      <c r="Q3830" s="36"/>
    </row>
    <row r="3831" spans="1:17" x14ac:dyDescent="0.2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K3831" s="39"/>
      <c r="L3831" s="39"/>
      <c r="M3831" s="39"/>
      <c r="N3831" s="39"/>
      <c r="O3831" s="39"/>
      <c r="P3831" s="39"/>
      <c r="Q3831" s="36"/>
    </row>
    <row r="3832" spans="1:17" x14ac:dyDescent="0.2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K3832" s="39"/>
      <c r="L3832" s="39"/>
      <c r="M3832" s="39"/>
      <c r="N3832" s="39"/>
      <c r="O3832" s="39"/>
      <c r="P3832" s="39"/>
      <c r="Q3832" s="36"/>
    </row>
    <row r="3833" spans="1:17" x14ac:dyDescent="0.2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K3833" s="39"/>
      <c r="L3833" s="39"/>
      <c r="M3833" s="39"/>
      <c r="N3833" s="39"/>
      <c r="O3833" s="39"/>
      <c r="P3833" s="39"/>
      <c r="Q3833" s="36"/>
    </row>
    <row r="3834" spans="1:17" x14ac:dyDescent="0.2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K3834" s="39"/>
      <c r="L3834" s="39"/>
      <c r="M3834" s="39"/>
      <c r="N3834" s="39"/>
      <c r="O3834" s="39"/>
      <c r="P3834" s="39"/>
      <c r="Q3834" s="36"/>
    </row>
    <row r="3835" spans="1:17" x14ac:dyDescent="0.2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K3835" s="39"/>
      <c r="L3835" s="39"/>
      <c r="M3835" s="39"/>
      <c r="N3835" s="39"/>
      <c r="O3835" s="39"/>
      <c r="P3835" s="39"/>
      <c r="Q3835" s="36"/>
    </row>
    <row r="3836" spans="1:17" x14ac:dyDescent="0.2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K3836" s="39"/>
      <c r="L3836" s="39"/>
      <c r="M3836" s="39"/>
      <c r="N3836" s="39"/>
      <c r="O3836" s="39"/>
      <c r="P3836" s="39"/>
      <c r="Q3836" s="36"/>
    </row>
    <row r="3837" spans="1:17" x14ac:dyDescent="0.2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K3837" s="39"/>
      <c r="L3837" s="39"/>
      <c r="M3837" s="39"/>
      <c r="N3837" s="39"/>
      <c r="O3837" s="39"/>
      <c r="P3837" s="39"/>
      <c r="Q3837" s="36"/>
    </row>
    <row r="3838" spans="1:17" x14ac:dyDescent="0.2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K3838" s="39"/>
      <c r="L3838" s="39"/>
      <c r="M3838" s="39"/>
      <c r="N3838" s="39"/>
      <c r="O3838" s="39"/>
      <c r="P3838" s="39"/>
      <c r="Q3838" s="36"/>
    </row>
    <row r="3839" spans="1:17" x14ac:dyDescent="0.2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K3839" s="39"/>
      <c r="L3839" s="39"/>
      <c r="M3839" s="39"/>
      <c r="N3839" s="39"/>
      <c r="O3839" s="39"/>
      <c r="P3839" s="39"/>
      <c r="Q3839" s="36"/>
    </row>
    <row r="3840" spans="1:17" x14ac:dyDescent="0.2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K3840" s="39"/>
      <c r="L3840" s="39"/>
      <c r="M3840" s="39"/>
      <c r="N3840" s="39"/>
      <c r="O3840" s="39"/>
      <c r="P3840" s="39"/>
      <c r="Q3840" s="36"/>
    </row>
    <row r="3841" spans="1:17" x14ac:dyDescent="0.2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K3841" s="39"/>
      <c r="L3841" s="39"/>
      <c r="M3841" s="39"/>
      <c r="N3841" s="39"/>
      <c r="O3841" s="39"/>
      <c r="P3841" s="39"/>
      <c r="Q3841" s="36"/>
    </row>
    <row r="3842" spans="1:17" x14ac:dyDescent="0.2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K3842" s="39"/>
      <c r="L3842" s="39"/>
      <c r="M3842" s="39"/>
      <c r="N3842" s="39"/>
      <c r="O3842" s="39"/>
      <c r="P3842" s="39"/>
      <c r="Q3842" s="36"/>
    </row>
    <row r="3843" spans="1:17" x14ac:dyDescent="0.2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K3843" s="39"/>
      <c r="L3843" s="39"/>
      <c r="M3843" s="39"/>
      <c r="N3843" s="39"/>
      <c r="O3843" s="39"/>
      <c r="P3843" s="39"/>
      <c r="Q3843" s="36"/>
    </row>
    <row r="3844" spans="1:17" x14ac:dyDescent="0.2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K3844" s="39"/>
      <c r="L3844" s="39"/>
      <c r="M3844" s="39"/>
      <c r="N3844" s="39"/>
      <c r="O3844" s="39"/>
      <c r="P3844" s="39"/>
      <c r="Q3844" s="36"/>
    </row>
    <row r="3845" spans="1:17" x14ac:dyDescent="0.2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K3845" s="39"/>
      <c r="L3845" s="39"/>
      <c r="M3845" s="39"/>
      <c r="N3845" s="39"/>
      <c r="O3845" s="39"/>
      <c r="P3845" s="39"/>
      <c r="Q3845" s="36"/>
    </row>
    <row r="3846" spans="1:17" x14ac:dyDescent="0.2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K3846" s="39"/>
      <c r="L3846" s="39"/>
      <c r="M3846" s="39"/>
      <c r="N3846" s="39"/>
      <c r="O3846" s="39"/>
      <c r="P3846" s="39"/>
      <c r="Q3846" s="36"/>
    </row>
    <row r="3847" spans="1:17" x14ac:dyDescent="0.2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K3847" s="39"/>
      <c r="L3847" s="39"/>
      <c r="M3847" s="39"/>
      <c r="N3847" s="39"/>
      <c r="O3847" s="39"/>
      <c r="P3847" s="39"/>
      <c r="Q3847" s="36"/>
    </row>
    <row r="3848" spans="1:17" x14ac:dyDescent="0.2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K3848" s="39"/>
      <c r="L3848" s="39"/>
      <c r="M3848" s="39"/>
      <c r="N3848" s="39"/>
      <c r="O3848" s="39"/>
      <c r="P3848" s="39"/>
      <c r="Q3848" s="36"/>
    </row>
    <row r="3849" spans="1:17" x14ac:dyDescent="0.2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K3849" s="39"/>
      <c r="L3849" s="39"/>
      <c r="M3849" s="39"/>
      <c r="N3849" s="39"/>
      <c r="O3849" s="39"/>
      <c r="P3849" s="39"/>
      <c r="Q3849" s="36"/>
    </row>
    <row r="3850" spans="1:17" x14ac:dyDescent="0.2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K3850" s="39"/>
      <c r="L3850" s="39"/>
      <c r="M3850" s="39"/>
      <c r="N3850" s="39"/>
      <c r="O3850" s="39"/>
      <c r="P3850" s="39"/>
      <c r="Q3850" s="36"/>
    </row>
    <row r="3851" spans="1:17" x14ac:dyDescent="0.2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K3851" s="39"/>
      <c r="L3851" s="39"/>
      <c r="M3851" s="39"/>
      <c r="N3851" s="39"/>
      <c r="O3851" s="39"/>
      <c r="P3851" s="39"/>
      <c r="Q3851" s="36"/>
    </row>
    <row r="3852" spans="1:17" x14ac:dyDescent="0.2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K3852" s="39"/>
      <c r="L3852" s="39"/>
      <c r="M3852" s="39"/>
      <c r="N3852" s="39"/>
      <c r="O3852" s="39"/>
      <c r="P3852" s="39"/>
      <c r="Q3852" s="36"/>
    </row>
    <row r="3853" spans="1:17" x14ac:dyDescent="0.2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K3853" s="39"/>
      <c r="L3853" s="39"/>
      <c r="M3853" s="39"/>
      <c r="N3853" s="39"/>
      <c r="O3853" s="39"/>
      <c r="P3853" s="39"/>
      <c r="Q3853" s="36"/>
    </row>
    <row r="3854" spans="1:17" x14ac:dyDescent="0.2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K3854" s="39"/>
      <c r="L3854" s="39"/>
      <c r="M3854" s="39"/>
      <c r="N3854" s="39"/>
      <c r="O3854" s="39"/>
      <c r="P3854" s="39"/>
      <c r="Q3854" s="36"/>
    </row>
    <row r="3855" spans="1:17" x14ac:dyDescent="0.2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K3855" s="39"/>
      <c r="L3855" s="39"/>
      <c r="M3855" s="39"/>
      <c r="N3855" s="39"/>
      <c r="O3855" s="39"/>
      <c r="P3855" s="39"/>
      <c r="Q3855" s="36"/>
    </row>
    <row r="3856" spans="1:17" x14ac:dyDescent="0.2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K3856" s="39"/>
      <c r="L3856" s="39"/>
      <c r="M3856" s="39"/>
      <c r="N3856" s="39"/>
      <c r="O3856" s="39"/>
      <c r="P3856" s="39"/>
      <c r="Q3856" s="36"/>
    </row>
    <row r="3857" spans="1:17" x14ac:dyDescent="0.2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K3857" s="39"/>
      <c r="L3857" s="39"/>
      <c r="M3857" s="39"/>
      <c r="N3857" s="39"/>
      <c r="O3857" s="39"/>
      <c r="P3857" s="39"/>
      <c r="Q3857" s="36"/>
    </row>
    <row r="3858" spans="1:17" x14ac:dyDescent="0.2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K3858" s="39"/>
      <c r="L3858" s="39"/>
      <c r="M3858" s="39"/>
      <c r="N3858" s="39"/>
      <c r="O3858" s="39"/>
      <c r="P3858" s="39"/>
      <c r="Q3858" s="36"/>
    </row>
    <row r="3859" spans="1:17" x14ac:dyDescent="0.2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K3859" s="39"/>
      <c r="L3859" s="39"/>
      <c r="M3859" s="39"/>
      <c r="N3859" s="39"/>
      <c r="O3859" s="39"/>
      <c r="P3859" s="39"/>
      <c r="Q3859" s="36"/>
    </row>
    <row r="3860" spans="1:17" x14ac:dyDescent="0.2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K3860" s="39"/>
      <c r="L3860" s="39"/>
      <c r="M3860" s="39"/>
      <c r="N3860" s="39"/>
      <c r="O3860" s="39"/>
      <c r="P3860" s="39"/>
      <c r="Q3860" s="36"/>
    </row>
    <row r="3861" spans="1:17" x14ac:dyDescent="0.2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K3861" s="39"/>
      <c r="L3861" s="39"/>
      <c r="M3861" s="39"/>
      <c r="N3861" s="39"/>
      <c r="O3861" s="39"/>
      <c r="P3861" s="39"/>
      <c r="Q3861" s="36"/>
    </row>
    <row r="3862" spans="1:17" x14ac:dyDescent="0.2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K3862" s="39"/>
      <c r="L3862" s="39"/>
      <c r="M3862" s="39"/>
      <c r="N3862" s="39"/>
      <c r="O3862" s="39"/>
      <c r="P3862" s="39"/>
      <c r="Q3862" s="36"/>
    </row>
    <row r="3863" spans="1:17" x14ac:dyDescent="0.2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K3863" s="39"/>
      <c r="L3863" s="39"/>
      <c r="M3863" s="39"/>
      <c r="N3863" s="39"/>
      <c r="O3863" s="39"/>
      <c r="P3863" s="39"/>
      <c r="Q3863" s="36"/>
    </row>
    <row r="3864" spans="1:17" x14ac:dyDescent="0.2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K3864" s="39"/>
      <c r="L3864" s="39"/>
      <c r="M3864" s="39"/>
      <c r="N3864" s="39"/>
      <c r="O3864" s="39"/>
      <c r="P3864" s="39"/>
      <c r="Q3864" s="36"/>
    </row>
    <row r="3865" spans="1:17" x14ac:dyDescent="0.2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K3865" s="39"/>
      <c r="L3865" s="39"/>
      <c r="M3865" s="39"/>
      <c r="N3865" s="39"/>
      <c r="O3865" s="39"/>
      <c r="P3865" s="39"/>
      <c r="Q3865" s="36"/>
    </row>
    <row r="3866" spans="1:17" x14ac:dyDescent="0.2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K3866" s="39"/>
      <c r="L3866" s="39"/>
      <c r="M3866" s="39"/>
      <c r="N3866" s="39"/>
      <c r="O3866" s="39"/>
      <c r="P3866" s="39"/>
      <c r="Q3866" s="36"/>
    </row>
    <row r="3867" spans="1:17" x14ac:dyDescent="0.2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K3867" s="39"/>
      <c r="L3867" s="39"/>
      <c r="M3867" s="39"/>
      <c r="N3867" s="39"/>
      <c r="O3867" s="39"/>
      <c r="P3867" s="39"/>
      <c r="Q3867" s="36"/>
    </row>
    <row r="3868" spans="1:17" x14ac:dyDescent="0.2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K3868" s="39"/>
      <c r="L3868" s="39"/>
      <c r="M3868" s="39"/>
      <c r="N3868" s="39"/>
      <c r="O3868" s="39"/>
      <c r="P3868" s="39"/>
      <c r="Q3868" s="36"/>
    </row>
    <row r="3869" spans="1:17" x14ac:dyDescent="0.2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K3869" s="39"/>
      <c r="L3869" s="39"/>
      <c r="M3869" s="39"/>
      <c r="N3869" s="39"/>
      <c r="O3869" s="39"/>
      <c r="P3869" s="39"/>
      <c r="Q3869" s="36"/>
    </row>
    <row r="3870" spans="1:17" x14ac:dyDescent="0.2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K3870" s="39"/>
      <c r="L3870" s="39"/>
      <c r="M3870" s="39"/>
      <c r="N3870" s="39"/>
      <c r="O3870" s="39"/>
      <c r="P3870" s="39"/>
      <c r="Q3870" s="36"/>
    </row>
    <row r="3871" spans="1:17" x14ac:dyDescent="0.2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K3871" s="39"/>
      <c r="L3871" s="39"/>
      <c r="M3871" s="39"/>
      <c r="N3871" s="39"/>
      <c r="O3871" s="39"/>
      <c r="P3871" s="39"/>
      <c r="Q3871" s="36"/>
    </row>
    <row r="3872" spans="1:17" x14ac:dyDescent="0.2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K3872" s="39"/>
      <c r="L3872" s="39"/>
      <c r="M3872" s="39"/>
      <c r="N3872" s="39"/>
      <c r="O3872" s="39"/>
      <c r="P3872" s="39"/>
      <c r="Q3872" s="36"/>
    </row>
    <row r="3873" spans="1:17" x14ac:dyDescent="0.2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K3873" s="39"/>
      <c r="L3873" s="39"/>
      <c r="M3873" s="39"/>
      <c r="N3873" s="39"/>
      <c r="O3873" s="39"/>
      <c r="P3873" s="39"/>
      <c r="Q3873" s="36"/>
    </row>
    <row r="3874" spans="1:17" x14ac:dyDescent="0.2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K3874" s="39"/>
      <c r="L3874" s="39"/>
      <c r="M3874" s="39"/>
      <c r="N3874" s="39"/>
      <c r="O3874" s="39"/>
      <c r="P3874" s="39"/>
      <c r="Q3874" s="36"/>
    </row>
    <row r="3875" spans="1:17" x14ac:dyDescent="0.2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K3875" s="39"/>
      <c r="L3875" s="39"/>
      <c r="M3875" s="39"/>
      <c r="N3875" s="39"/>
      <c r="O3875" s="39"/>
      <c r="P3875" s="39"/>
      <c r="Q3875" s="36"/>
    </row>
    <row r="3876" spans="1:17" x14ac:dyDescent="0.2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K3876" s="39"/>
      <c r="L3876" s="39"/>
      <c r="M3876" s="39"/>
      <c r="N3876" s="39"/>
      <c r="O3876" s="39"/>
      <c r="P3876" s="39"/>
      <c r="Q3876" s="36"/>
    </row>
    <row r="3877" spans="1:17" x14ac:dyDescent="0.2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K3877" s="39"/>
      <c r="L3877" s="39"/>
      <c r="M3877" s="39"/>
      <c r="N3877" s="39"/>
      <c r="O3877" s="39"/>
      <c r="P3877" s="39"/>
      <c r="Q3877" s="36"/>
    </row>
    <row r="3878" spans="1:17" x14ac:dyDescent="0.2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K3878" s="39"/>
      <c r="L3878" s="39"/>
      <c r="M3878" s="39"/>
      <c r="N3878" s="39"/>
      <c r="O3878" s="39"/>
      <c r="P3878" s="39"/>
      <c r="Q3878" s="36"/>
    </row>
    <row r="3879" spans="1:17" x14ac:dyDescent="0.2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K3879" s="39"/>
      <c r="L3879" s="39"/>
      <c r="M3879" s="39"/>
      <c r="N3879" s="39"/>
      <c r="O3879" s="39"/>
      <c r="P3879" s="39"/>
      <c r="Q3879" s="36"/>
    </row>
    <row r="3880" spans="1:17" x14ac:dyDescent="0.2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K3880" s="39"/>
      <c r="L3880" s="39"/>
      <c r="M3880" s="39"/>
      <c r="N3880" s="39"/>
      <c r="O3880" s="39"/>
      <c r="P3880" s="39"/>
      <c r="Q3880" s="36"/>
    </row>
    <row r="3881" spans="1:17" x14ac:dyDescent="0.2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K3881" s="39"/>
      <c r="L3881" s="39"/>
      <c r="M3881" s="39"/>
      <c r="N3881" s="39"/>
      <c r="O3881" s="39"/>
      <c r="P3881" s="39"/>
      <c r="Q3881" s="36"/>
    </row>
    <row r="3882" spans="1:17" x14ac:dyDescent="0.2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K3882" s="39"/>
      <c r="L3882" s="39"/>
      <c r="M3882" s="39"/>
      <c r="N3882" s="39"/>
      <c r="O3882" s="39"/>
      <c r="P3882" s="39"/>
      <c r="Q3882" s="36"/>
    </row>
    <row r="3883" spans="1:17" x14ac:dyDescent="0.2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K3883" s="39"/>
      <c r="L3883" s="39"/>
      <c r="M3883" s="39"/>
      <c r="N3883" s="39"/>
      <c r="O3883" s="39"/>
      <c r="P3883" s="39"/>
      <c r="Q3883" s="36"/>
    </row>
    <row r="3884" spans="1:17" x14ac:dyDescent="0.2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K3884" s="39"/>
      <c r="L3884" s="39"/>
      <c r="M3884" s="39"/>
      <c r="N3884" s="39"/>
      <c r="O3884" s="39"/>
      <c r="P3884" s="39"/>
      <c r="Q3884" s="36"/>
    </row>
    <row r="3885" spans="1:17" x14ac:dyDescent="0.2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K3885" s="39"/>
      <c r="L3885" s="39"/>
      <c r="M3885" s="39"/>
      <c r="N3885" s="39"/>
      <c r="O3885" s="39"/>
      <c r="P3885" s="39"/>
      <c r="Q3885" s="36"/>
    </row>
    <row r="3886" spans="1:17" x14ac:dyDescent="0.2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K3886" s="39"/>
      <c r="L3886" s="39"/>
      <c r="M3886" s="39"/>
      <c r="N3886" s="39"/>
      <c r="O3886" s="39"/>
      <c r="P3886" s="39"/>
      <c r="Q3886" s="36"/>
    </row>
    <row r="3887" spans="1:17" x14ac:dyDescent="0.2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K3887" s="39"/>
      <c r="L3887" s="39"/>
      <c r="M3887" s="39"/>
      <c r="N3887" s="39"/>
      <c r="O3887" s="39"/>
      <c r="P3887" s="39"/>
      <c r="Q3887" s="36"/>
    </row>
    <row r="3888" spans="1:17" x14ac:dyDescent="0.2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K3888" s="39"/>
      <c r="L3888" s="39"/>
      <c r="M3888" s="39"/>
      <c r="N3888" s="39"/>
      <c r="O3888" s="39"/>
      <c r="P3888" s="39"/>
      <c r="Q3888" s="36"/>
    </row>
    <row r="3889" spans="1:17" x14ac:dyDescent="0.2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K3889" s="39"/>
      <c r="L3889" s="39"/>
      <c r="M3889" s="39"/>
      <c r="N3889" s="39"/>
      <c r="O3889" s="39"/>
      <c r="P3889" s="39"/>
      <c r="Q3889" s="36"/>
    </row>
    <row r="3890" spans="1:17" x14ac:dyDescent="0.2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K3890" s="39"/>
      <c r="L3890" s="39"/>
      <c r="M3890" s="39"/>
      <c r="N3890" s="39"/>
      <c r="O3890" s="39"/>
      <c r="P3890" s="39"/>
      <c r="Q3890" s="36"/>
    </row>
    <row r="3891" spans="1:17" x14ac:dyDescent="0.2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K3891" s="39"/>
      <c r="L3891" s="39"/>
      <c r="M3891" s="39"/>
      <c r="N3891" s="39"/>
      <c r="O3891" s="39"/>
      <c r="P3891" s="39"/>
      <c r="Q3891" s="36"/>
    </row>
    <row r="3892" spans="1:17" x14ac:dyDescent="0.2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K3892" s="39"/>
      <c r="L3892" s="39"/>
      <c r="M3892" s="39"/>
      <c r="N3892" s="39"/>
      <c r="O3892" s="39"/>
      <c r="P3892" s="39"/>
      <c r="Q3892" s="36"/>
    </row>
    <row r="3893" spans="1:17" x14ac:dyDescent="0.2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K3893" s="39"/>
      <c r="L3893" s="39"/>
      <c r="M3893" s="39"/>
      <c r="N3893" s="39"/>
      <c r="O3893" s="39"/>
      <c r="P3893" s="39"/>
      <c r="Q3893" s="36"/>
    </row>
    <row r="3894" spans="1:17" x14ac:dyDescent="0.2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K3894" s="39"/>
      <c r="L3894" s="39"/>
      <c r="M3894" s="39"/>
      <c r="N3894" s="39"/>
      <c r="O3894" s="39"/>
      <c r="P3894" s="39"/>
      <c r="Q3894" s="36"/>
    </row>
    <row r="3895" spans="1:17" x14ac:dyDescent="0.2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K3895" s="39"/>
      <c r="L3895" s="39"/>
      <c r="M3895" s="39"/>
      <c r="N3895" s="39"/>
      <c r="O3895" s="39"/>
      <c r="P3895" s="39"/>
      <c r="Q3895" s="36"/>
    </row>
    <row r="3896" spans="1:17" x14ac:dyDescent="0.2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K3896" s="39"/>
      <c r="L3896" s="39"/>
      <c r="M3896" s="39"/>
      <c r="N3896" s="39"/>
      <c r="O3896" s="39"/>
      <c r="P3896" s="39"/>
      <c r="Q3896" s="36"/>
    </row>
    <row r="3897" spans="1:17" x14ac:dyDescent="0.2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K3897" s="39"/>
      <c r="L3897" s="39"/>
      <c r="M3897" s="39"/>
      <c r="N3897" s="39"/>
      <c r="O3897" s="39"/>
      <c r="P3897" s="39"/>
      <c r="Q3897" s="36"/>
    </row>
    <row r="3898" spans="1:17" x14ac:dyDescent="0.2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K3898" s="39"/>
      <c r="L3898" s="39"/>
      <c r="M3898" s="39"/>
      <c r="N3898" s="39"/>
      <c r="O3898" s="39"/>
      <c r="P3898" s="39"/>
      <c r="Q3898" s="36"/>
    </row>
    <row r="3899" spans="1:17" x14ac:dyDescent="0.2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K3899" s="39"/>
      <c r="L3899" s="39"/>
      <c r="M3899" s="39"/>
      <c r="N3899" s="39"/>
      <c r="O3899" s="39"/>
      <c r="P3899" s="39"/>
      <c r="Q3899" s="36"/>
    </row>
    <row r="3900" spans="1:17" x14ac:dyDescent="0.2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K3900" s="39"/>
      <c r="L3900" s="39"/>
      <c r="M3900" s="39"/>
      <c r="N3900" s="39"/>
      <c r="O3900" s="39"/>
      <c r="P3900" s="39"/>
      <c r="Q3900" s="36"/>
    </row>
    <row r="3901" spans="1:17" x14ac:dyDescent="0.2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K3901" s="39"/>
      <c r="L3901" s="39"/>
      <c r="M3901" s="39"/>
      <c r="N3901" s="39"/>
      <c r="O3901" s="39"/>
      <c r="P3901" s="39"/>
      <c r="Q3901" s="36"/>
    </row>
    <row r="3902" spans="1:17" x14ac:dyDescent="0.2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K3902" s="39"/>
      <c r="L3902" s="39"/>
      <c r="M3902" s="39"/>
      <c r="N3902" s="39"/>
      <c r="O3902" s="39"/>
      <c r="P3902" s="39"/>
      <c r="Q3902" s="36"/>
    </row>
    <row r="3903" spans="1:17" x14ac:dyDescent="0.2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K3903" s="39"/>
      <c r="L3903" s="39"/>
      <c r="M3903" s="39"/>
      <c r="N3903" s="39"/>
      <c r="O3903" s="39"/>
      <c r="P3903" s="39"/>
      <c r="Q3903" s="36"/>
    </row>
    <row r="3904" spans="1:17" x14ac:dyDescent="0.2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K3904" s="39"/>
      <c r="L3904" s="39"/>
      <c r="M3904" s="39"/>
      <c r="N3904" s="39"/>
      <c r="O3904" s="39"/>
      <c r="P3904" s="39"/>
      <c r="Q3904" s="36"/>
    </row>
    <row r="3905" spans="1:17" x14ac:dyDescent="0.2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K3905" s="39"/>
      <c r="L3905" s="39"/>
      <c r="M3905" s="39"/>
      <c r="N3905" s="39"/>
      <c r="O3905" s="39"/>
      <c r="P3905" s="39"/>
      <c r="Q3905" s="36"/>
    </row>
    <row r="3906" spans="1:17" x14ac:dyDescent="0.2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K3906" s="39"/>
      <c r="L3906" s="39"/>
      <c r="M3906" s="39"/>
      <c r="N3906" s="39"/>
      <c r="O3906" s="39"/>
      <c r="P3906" s="39"/>
      <c r="Q3906" s="36"/>
    </row>
    <row r="3907" spans="1:17" x14ac:dyDescent="0.2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K3907" s="39"/>
      <c r="L3907" s="39"/>
      <c r="M3907" s="39"/>
      <c r="N3907" s="39"/>
      <c r="O3907" s="39"/>
      <c r="P3907" s="39"/>
      <c r="Q3907" s="36"/>
    </row>
    <row r="3908" spans="1:17" x14ac:dyDescent="0.2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K3908" s="39"/>
      <c r="L3908" s="39"/>
      <c r="M3908" s="39"/>
      <c r="N3908" s="39"/>
      <c r="O3908" s="39"/>
      <c r="P3908" s="39"/>
      <c r="Q3908" s="36"/>
    </row>
    <row r="3909" spans="1:17" x14ac:dyDescent="0.2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K3909" s="39"/>
      <c r="L3909" s="39"/>
      <c r="M3909" s="39"/>
      <c r="N3909" s="39"/>
      <c r="O3909" s="39"/>
      <c r="P3909" s="39"/>
      <c r="Q3909" s="36"/>
    </row>
    <row r="3910" spans="1:17" x14ac:dyDescent="0.2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K3910" s="39"/>
      <c r="L3910" s="39"/>
      <c r="M3910" s="39"/>
      <c r="N3910" s="39"/>
      <c r="O3910" s="39"/>
      <c r="P3910" s="39"/>
      <c r="Q3910" s="36"/>
    </row>
    <row r="3911" spans="1:17" x14ac:dyDescent="0.2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K3911" s="39"/>
      <c r="L3911" s="39"/>
      <c r="M3911" s="39"/>
      <c r="N3911" s="39"/>
      <c r="O3911" s="39"/>
      <c r="P3911" s="39"/>
      <c r="Q3911" s="36"/>
    </row>
    <row r="3912" spans="1:17" x14ac:dyDescent="0.2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K3912" s="39"/>
      <c r="L3912" s="39"/>
      <c r="M3912" s="39"/>
      <c r="N3912" s="39"/>
      <c r="O3912" s="39"/>
      <c r="P3912" s="39"/>
      <c r="Q3912" s="36"/>
    </row>
    <row r="3913" spans="1:17" x14ac:dyDescent="0.2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K3913" s="39"/>
      <c r="L3913" s="39"/>
      <c r="M3913" s="39"/>
      <c r="N3913" s="39"/>
      <c r="O3913" s="39"/>
      <c r="P3913" s="39"/>
      <c r="Q3913" s="36"/>
    </row>
    <row r="3914" spans="1:17" x14ac:dyDescent="0.2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K3914" s="39"/>
      <c r="L3914" s="39"/>
      <c r="M3914" s="39"/>
      <c r="N3914" s="39"/>
      <c r="O3914" s="39"/>
      <c r="P3914" s="39"/>
      <c r="Q3914" s="36"/>
    </row>
    <row r="3915" spans="1:17" x14ac:dyDescent="0.2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K3915" s="39"/>
      <c r="L3915" s="39"/>
      <c r="M3915" s="39"/>
      <c r="N3915" s="39"/>
      <c r="O3915" s="39"/>
      <c r="P3915" s="39"/>
      <c r="Q3915" s="36"/>
    </row>
    <row r="3916" spans="1:17" x14ac:dyDescent="0.2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K3916" s="39"/>
      <c r="L3916" s="39"/>
      <c r="M3916" s="39"/>
      <c r="N3916" s="39"/>
      <c r="O3916" s="39"/>
      <c r="P3916" s="39"/>
      <c r="Q3916" s="36"/>
    </row>
    <row r="3917" spans="1:17" x14ac:dyDescent="0.2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K3917" s="39"/>
      <c r="L3917" s="39"/>
      <c r="M3917" s="39"/>
      <c r="N3917" s="39"/>
      <c r="O3917" s="39"/>
      <c r="P3917" s="39"/>
      <c r="Q3917" s="36"/>
    </row>
    <row r="3918" spans="1:17" x14ac:dyDescent="0.2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K3918" s="39"/>
      <c r="L3918" s="39"/>
      <c r="M3918" s="39"/>
      <c r="N3918" s="39"/>
      <c r="O3918" s="39"/>
      <c r="P3918" s="39"/>
      <c r="Q3918" s="36"/>
    </row>
    <row r="3919" spans="1:17" x14ac:dyDescent="0.2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K3919" s="39"/>
      <c r="L3919" s="39"/>
      <c r="M3919" s="39"/>
      <c r="N3919" s="39"/>
      <c r="O3919" s="39"/>
      <c r="P3919" s="39"/>
      <c r="Q3919" s="36"/>
    </row>
    <row r="3920" spans="1:17" x14ac:dyDescent="0.2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K3920" s="39"/>
      <c r="L3920" s="39"/>
      <c r="M3920" s="39"/>
      <c r="N3920" s="39"/>
      <c r="O3920" s="39"/>
      <c r="P3920" s="39"/>
      <c r="Q3920" s="36"/>
    </row>
    <row r="3921" spans="1:17" x14ac:dyDescent="0.2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K3921" s="39"/>
      <c r="L3921" s="39"/>
      <c r="M3921" s="39"/>
      <c r="N3921" s="39"/>
      <c r="O3921" s="39"/>
      <c r="P3921" s="39"/>
      <c r="Q3921" s="36"/>
    </row>
    <row r="3922" spans="1:17" x14ac:dyDescent="0.2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K3922" s="39"/>
      <c r="L3922" s="39"/>
      <c r="M3922" s="39"/>
      <c r="N3922" s="39"/>
      <c r="O3922" s="39"/>
      <c r="P3922" s="39"/>
      <c r="Q3922" s="36"/>
    </row>
    <row r="3923" spans="1:17" x14ac:dyDescent="0.2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K3923" s="39"/>
      <c r="L3923" s="39"/>
      <c r="M3923" s="39"/>
      <c r="N3923" s="39"/>
      <c r="O3923" s="39"/>
      <c r="P3923" s="39"/>
      <c r="Q3923" s="36"/>
    </row>
    <row r="3924" spans="1:17" x14ac:dyDescent="0.2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K3924" s="39"/>
      <c r="L3924" s="39"/>
      <c r="M3924" s="39"/>
      <c r="N3924" s="39"/>
      <c r="O3924" s="39"/>
      <c r="P3924" s="39"/>
      <c r="Q3924" s="36"/>
    </row>
    <row r="3925" spans="1:17" x14ac:dyDescent="0.2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K3925" s="39"/>
      <c r="L3925" s="39"/>
      <c r="M3925" s="39"/>
      <c r="N3925" s="39"/>
      <c r="O3925" s="39"/>
      <c r="P3925" s="39"/>
      <c r="Q3925" s="36"/>
    </row>
    <row r="3926" spans="1:17" x14ac:dyDescent="0.2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K3926" s="39"/>
      <c r="L3926" s="39"/>
      <c r="M3926" s="39"/>
      <c r="N3926" s="39"/>
      <c r="O3926" s="39"/>
      <c r="P3926" s="39"/>
      <c r="Q3926" s="36"/>
    </row>
    <row r="3927" spans="1:17" x14ac:dyDescent="0.2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K3927" s="39"/>
      <c r="L3927" s="39"/>
      <c r="M3927" s="39"/>
      <c r="N3927" s="39"/>
      <c r="O3927" s="39"/>
      <c r="P3927" s="39"/>
      <c r="Q3927" s="36"/>
    </row>
    <row r="3928" spans="1:17" x14ac:dyDescent="0.2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K3928" s="39"/>
      <c r="L3928" s="39"/>
      <c r="M3928" s="39"/>
      <c r="N3928" s="39"/>
      <c r="O3928" s="39"/>
      <c r="P3928" s="39"/>
      <c r="Q3928" s="36"/>
    </row>
    <row r="3929" spans="1:17" x14ac:dyDescent="0.2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K3929" s="39"/>
      <c r="L3929" s="39"/>
      <c r="M3929" s="39"/>
      <c r="N3929" s="39"/>
      <c r="O3929" s="39"/>
      <c r="P3929" s="39"/>
      <c r="Q3929" s="36"/>
    </row>
    <row r="3930" spans="1:17" x14ac:dyDescent="0.2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K3930" s="39"/>
      <c r="L3930" s="39"/>
      <c r="M3930" s="39"/>
      <c r="N3930" s="39"/>
      <c r="O3930" s="39"/>
      <c r="P3930" s="39"/>
      <c r="Q3930" s="36"/>
    </row>
    <row r="3931" spans="1:17" x14ac:dyDescent="0.2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K3931" s="39"/>
      <c r="L3931" s="39"/>
      <c r="M3931" s="39"/>
      <c r="N3931" s="39"/>
      <c r="O3931" s="39"/>
      <c r="P3931" s="39"/>
      <c r="Q3931" s="36"/>
    </row>
    <row r="3932" spans="1:17" x14ac:dyDescent="0.2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K3932" s="39"/>
      <c r="L3932" s="39"/>
      <c r="M3932" s="39"/>
      <c r="N3932" s="39"/>
      <c r="O3932" s="39"/>
      <c r="P3932" s="39"/>
      <c r="Q3932" s="36"/>
    </row>
    <row r="3933" spans="1:17" x14ac:dyDescent="0.2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K3933" s="39"/>
      <c r="L3933" s="39"/>
      <c r="M3933" s="39"/>
      <c r="N3933" s="39"/>
      <c r="O3933" s="39"/>
      <c r="P3933" s="39"/>
      <c r="Q3933" s="36"/>
    </row>
    <row r="3934" spans="1:17" x14ac:dyDescent="0.2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K3934" s="39"/>
      <c r="L3934" s="39"/>
      <c r="M3934" s="39"/>
      <c r="N3934" s="39"/>
      <c r="O3934" s="39"/>
      <c r="P3934" s="39"/>
      <c r="Q3934" s="36"/>
    </row>
    <row r="3935" spans="1:17" x14ac:dyDescent="0.2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K3935" s="39"/>
      <c r="L3935" s="39"/>
      <c r="M3935" s="39"/>
      <c r="N3935" s="39"/>
      <c r="O3935" s="39"/>
      <c r="P3935" s="39"/>
      <c r="Q3935" s="36"/>
    </row>
    <row r="3936" spans="1:17" x14ac:dyDescent="0.2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K3936" s="39"/>
      <c r="L3936" s="39"/>
      <c r="M3936" s="39"/>
      <c r="N3936" s="39"/>
      <c r="O3936" s="39"/>
      <c r="P3936" s="39"/>
      <c r="Q3936" s="36"/>
    </row>
    <row r="3937" spans="1:17" x14ac:dyDescent="0.2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K3937" s="39"/>
      <c r="L3937" s="39"/>
      <c r="M3937" s="39"/>
      <c r="N3937" s="39"/>
      <c r="O3937" s="39"/>
      <c r="P3937" s="39"/>
      <c r="Q3937" s="36"/>
    </row>
    <row r="3938" spans="1:17" x14ac:dyDescent="0.2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K3938" s="39"/>
      <c r="L3938" s="39"/>
      <c r="M3938" s="39"/>
      <c r="N3938" s="39"/>
      <c r="O3938" s="39"/>
      <c r="P3938" s="39"/>
      <c r="Q3938" s="36"/>
    </row>
    <row r="3939" spans="1:17" x14ac:dyDescent="0.2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K3939" s="39"/>
      <c r="L3939" s="39"/>
      <c r="M3939" s="39"/>
      <c r="N3939" s="39"/>
      <c r="O3939" s="39"/>
      <c r="P3939" s="39"/>
      <c r="Q3939" s="36"/>
    </row>
    <row r="3940" spans="1:17" x14ac:dyDescent="0.2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K3940" s="39"/>
      <c r="L3940" s="39"/>
      <c r="M3940" s="39"/>
      <c r="N3940" s="39"/>
      <c r="O3940" s="39"/>
      <c r="P3940" s="39"/>
      <c r="Q3940" s="36"/>
    </row>
    <row r="3941" spans="1:17" x14ac:dyDescent="0.2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K3941" s="39"/>
      <c r="L3941" s="39"/>
      <c r="M3941" s="39"/>
      <c r="N3941" s="39"/>
      <c r="O3941" s="39"/>
      <c r="P3941" s="39"/>
      <c r="Q3941" s="36"/>
    </row>
    <row r="3942" spans="1:17" x14ac:dyDescent="0.2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K3942" s="39"/>
      <c r="L3942" s="39"/>
      <c r="M3942" s="39"/>
      <c r="N3942" s="39"/>
      <c r="O3942" s="39"/>
      <c r="P3942" s="39"/>
      <c r="Q3942" s="36"/>
    </row>
    <row r="3943" spans="1:17" x14ac:dyDescent="0.2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K3943" s="39"/>
      <c r="L3943" s="39"/>
      <c r="M3943" s="39"/>
      <c r="N3943" s="39"/>
      <c r="O3943" s="39"/>
      <c r="P3943" s="39"/>
      <c r="Q3943" s="36"/>
    </row>
    <row r="3944" spans="1:17" x14ac:dyDescent="0.2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K3944" s="39"/>
      <c r="L3944" s="39"/>
      <c r="M3944" s="39"/>
      <c r="N3944" s="39"/>
      <c r="O3944" s="39"/>
      <c r="P3944" s="39"/>
      <c r="Q3944" s="36"/>
    </row>
    <row r="3945" spans="1:17" x14ac:dyDescent="0.2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K3945" s="39"/>
      <c r="L3945" s="39"/>
      <c r="M3945" s="39"/>
      <c r="N3945" s="39"/>
      <c r="O3945" s="39"/>
      <c r="P3945" s="39"/>
      <c r="Q3945" s="36"/>
    </row>
    <row r="3946" spans="1:17" x14ac:dyDescent="0.2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K3946" s="39"/>
      <c r="L3946" s="39"/>
      <c r="M3946" s="39"/>
      <c r="N3946" s="39"/>
      <c r="O3946" s="39"/>
      <c r="P3946" s="39"/>
      <c r="Q3946" s="36"/>
    </row>
    <row r="3947" spans="1:17" x14ac:dyDescent="0.2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K3947" s="39"/>
      <c r="L3947" s="39"/>
      <c r="M3947" s="39"/>
      <c r="N3947" s="39"/>
      <c r="O3947" s="39"/>
      <c r="P3947" s="39"/>
      <c r="Q3947" s="36"/>
    </row>
    <row r="3948" spans="1:17" x14ac:dyDescent="0.2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K3948" s="39"/>
      <c r="L3948" s="39"/>
      <c r="M3948" s="39"/>
      <c r="N3948" s="39"/>
      <c r="O3948" s="39"/>
      <c r="P3948" s="39"/>
      <c r="Q3948" s="36"/>
    </row>
    <row r="3949" spans="1:17" x14ac:dyDescent="0.2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K3949" s="39"/>
      <c r="L3949" s="39"/>
      <c r="M3949" s="39"/>
      <c r="N3949" s="39"/>
      <c r="O3949" s="39"/>
      <c r="P3949" s="39"/>
      <c r="Q3949" s="36"/>
    </row>
    <row r="3950" spans="1:17" x14ac:dyDescent="0.2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K3950" s="39"/>
      <c r="L3950" s="39"/>
      <c r="M3950" s="39"/>
      <c r="N3950" s="39"/>
      <c r="O3950" s="39"/>
      <c r="P3950" s="39"/>
      <c r="Q3950" s="36"/>
    </row>
    <row r="3951" spans="1:17" x14ac:dyDescent="0.2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K3951" s="39"/>
      <c r="L3951" s="39"/>
      <c r="M3951" s="39"/>
      <c r="N3951" s="39"/>
      <c r="O3951" s="39"/>
      <c r="P3951" s="39"/>
      <c r="Q3951" s="36"/>
    </row>
    <row r="3952" spans="1:17" x14ac:dyDescent="0.2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K3952" s="39"/>
      <c r="L3952" s="39"/>
      <c r="M3952" s="39"/>
      <c r="N3952" s="39"/>
      <c r="O3952" s="39"/>
      <c r="P3952" s="39"/>
      <c r="Q3952" s="36"/>
    </row>
    <row r="3953" spans="1:17" x14ac:dyDescent="0.2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K3953" s="39"/>
      <c r="L3953" s="39"/>
      <c r="M3953" s="39"/>
      <c r="N3953" s="39"/>
      <c r="O3953" s="39"/>
      <c r="P3953" s="39"/>
      <c r="Q3953" s="36"/>
    </row>
    <row r="3954" spans="1:17" x14ac:dyDescent="0.2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K3954" s="39"/>
      <c r="L3954" s="39"/>
      <c r="M3954" s="39"/>
      <c r="N3954" s="39"/>
      <c r="O3954" s="39"/>
      <c r="P3954" s="39"/>
      <c r="Q3954" s="36"/>
    </row>
    <row r="3955" spans="1:17" x14ac:dyDescent="0.2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K3955" s="39"/>
      <c r="L3955" s="39"/>
      <c r="M3955" s="39"/>
      <c r="N3955" s="39"/>
      <c r="O3955" s="39"/>
      <c r="P3955" s="39"/>
      <c r="Q3955" s="36"/>
    </row>
    <row r="3956" spans="1:17" x14ac:dyDescent="0.2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K3956" s="39"/>
      <c r="L3956" s="39"/>
      <c r="M3956" s="39"/>
      <c r="N3956" s="39"/>
      <c r="O3956" s="39"/>
      <c r="P3956" s="39"/>
      <c r="Q3956" s="36"/>
    </row>
    <row r="3957" spans="1:17" x14ac:dyDescent="0.2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K3957" s="39"/>
      <c r="L3957" s="39"/>
      <c r="M3957" s="39"/>
      <c r="N3957" s="39"/>
      <c r="O3957" s="39"/>
      <c r="P3957" s="39"/>
      <c r="Q3957" s="36"/>
    </row>
    <row r="3958" spans="1:17" x14ac:dyDescent="0.2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K3958" s="39"/>
      <c r="L3958" s="39"/>
      <c r="M3958" s="39"/>
      <c r="N3958" s="39"/>
      <c r="O3958" s="39"/>
      <c r="P3958" s="39"/>
      <c r="Q3958" s="36"/>
    </row>
    <row r="3959" spans="1:17" x14ac:dyDescent="0.2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K3959" s="39"/>
      <c r="L3959" s="39"/>
      <c r="M3959" s="39"/>
      <c r="N3959" s="39"/>
      <c r="O3959" s="39"/>
      <c r="P3959" s="39"/>
      <c r="Q3959" s="36"/>
    </row>
    <row r="3960" spans="1:17" x14ac:dyDescent="0.2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K3960" s="39"/>
      <c r="L3960" s="39"/>
      <c r="M3960" s="39"/>
      <c r="N3960" s="39"/>
      <c r="O3960" s="39"/>
      <c r="P3960" s="39"/>
      <c r="Q3960" s="36"/>
    </row>
    <row r="3961" spans="1:17" x14ac:dyDescent="0.2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K3961" s="39"/>
      <c r="L3961" s="39"/>
      <c r="M3961" s="39"/>
      <c r="N3961" s="39"/>
      <c r="O3961" s="39"/>
      <c r="P3961" s="39"/>
      <c r="Q3961" s="36"/>
    </row>
    <row r="3962" spans="1:17" x14ac:dyDescent="0.2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K3962" s="39"/>
      <c r="L3962" s="39"/>
      <c r="M3962" s="39"/>
      <c r="N3962" s="39"/>
      <c r="O3962" s="39"/>
      <c r="P3962" s="39"/>
      <c r="Q3962" s="36"/>
    </row>
    <row r="3963" spans="1:17" x14ac:dyDescent="0.2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K3963" s="39"/>
      <c r="L3963" s="39"/>
      <c r="M3963" s="39"/>
      <c r="N3963" s="39"/>
      <c r="O3963" s="39"/>
      <c r="P3963" s="39"/>
      <c r="Q3963" s="36"/>
    </row>
    <row r="3964" spans="1:17" x14ac:dyDescent="0.2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K3964" s="39"/>
      <c r="L3964" s="39"/>
      <c r="M3964" s="39"/>
      <c r="N3964" s="39"/>
      <c r="O3964" s="39"/>
      <c r="P3964" s="39"/>
      <c r="Q3964" s="36"/>
    </row>
    <row r="3965" spans="1:17" x14ac:dyDescent="0.2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K3965" s="39"/>
      <c r="L3965" s="39"/>
      <c r="M3965" s="39"/>
      <c r="N3965" s="39"/>
      <c r="O3965" s="39"/>
      <c r="P3965" s="39"/>
      <c r="Q3965" s="36"/>
    </row>
    <row r="3966" spans="1:17" x14ac:dyDescent="0.2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K3966" s="39"/>
      <c r="L3966" s="39"/>
      <c r="M3966" s="39"/>
      <c r="N3966" s="39"/>
      <c r="O3966" s="39"/>
      <c r="P3966" s="39"/>
      <c r="Q3966" s="36"/>
    </row>
    <row r="3967" spans="1:17" x14ac:dyDescent="0.2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K3967" s="39"/>
      <c r="L3967" s="39"/>
      <c r="M3967" s="39"/>
      <c r="N3967" s="39"/>
      <c r="O3967" s="39"/>
      <c r="P3967" s="39"/>
      <c r="Q3967" s="36"/>
    </row>
    <row r="3968" spans="1:17" x14ac:dyDescent="0.2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K3968" s="39"/>
      <c r="L3968" s="39"/>
      <c r="M3968" s="39"/>
      <c r="N3968" s="39"/>
      <c r="O3968" s="39"/>
      <c r="P3968" s="39"/>
      <c r="Q3968" s="36"/>
    </row>
    <row r="3969" spans="1:17" x14ac:dyDescent="0.2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K3969" s="39"/>
      <c r="L3969" s="39"/>
      <c r="M3969" s="39"/>
      <c r="N3969" s="39"/>
      <c r="O3969" s="39"/>
      <c r="P3969" s="39"/>
      <c r="Q3969" s="36"/>
    </row>
    <row r="3970" spans="1:17" x14ac:dyDescent="0.2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K3970" s="39"/>
      <c r="L3970" s="39"/>
      <c r="M3970" s="39"/>
      <c r="N3970" s="39"/>
      <c r="O3970" s="39"/>
      <c r="P3970" s="39"/>
      <c r="Q3970" s="36"/>
    </row>
    <row r="3971" spans="1:17" x14ac:dyDescent="0.2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K3971" s="39"/>
      <c r="L3971" s="39"/>
      <c r="M3971" s="39"/>
      <c r="N3971" s="39"/>
      <c r="O3971" s="39"/>
      <c r="P3971" s="39"/>
      <c r="Q3971" s="36"/>
    </row>
    <row r="3972" spans="1:17" x14ac:dyDescent="0.2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K3972" s="39"/>
      <c r="L3972" s="39"/>
      <c r="M3972" s="39"/>
      <c r="N3972" s="39"/>
      <c r="O3972" s="39"/>
      <c r="P3972" s="39"/>
      <c r="Q3972" s="36"/>
    </row>
    <row r="3973" spans="1:17" x14ac:dyDescent="0.2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K3973" s="39"/>
      <c r="L3973" s="39"/>
      <c r="M3973" s="39"/>
      <c r="N3973" s="39"/>
      <c r="O3973" s="39"/>
      <c r="P3973" s="39"/>
      <c r="Q3973" s="36"/>
    </row>
    <row r="3974" spans="1:17" x14ac:dyDescent="0.2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K3974" s="39"/>
      <c r="L3974" s="39"/>
      <c r="M3974" s="39"/>
      <c r="N3974" s="39"/>
      <c r="O3974" s="39"/>
      <c r="P3974" s="39"/>
      <c r="Q3974" s="36"/>
    </row>
    <row r="3975" spans="1:17" x14ac:dyDescent="0.2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K3975" s="39"/>
      <c r="L3975" s="39"/>
      <c r="M3975" s="39"/>
      <c r="N3975" s="39"/>
      <c r="O3975" s="39"/>
      <c r="P3975" s="39"/>
      <c r="Q3975" s="36"/>
    </row>
    <row r="3976" spans="1:17" x14ac:dyDescent="0.2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K3976" s="39"/>
      <c r="L3976" s="39"/>
      <c r="M3976" s="39"/>
      <c r="N3976" s="39"/>
      <c r="O3976" s="39"/>
      <c r="P3976" s="39"/>
      <c r="Q3976" s="36"/>
    </row>
    <row r="3977" spans="1:17" x14ac:dyDescent="0.2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K3977" s="39"/>
      <c r="L3977" s="39"/>
      <c r="M3977" s="39"/>
      <c r="N3977" s="39"/>
      <c r="O3977" s="39"/>
      <c r="P3977" s="39"/>
      <c r="Q3977" s="36"/>
    </row>
    <row r="3978" spans="1:17" x14ac:dyDescent="0.2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K3978" s="39"/>
      <c r="L3978" s="39"/>
      <c r="M3978" s="39"/>
      <c r="N3978" s="39"/>
      <c r="O3978" s="39"/>
      <c r="P3978" s="39"/>
      <c r="Q3978" s="36"/>
    </row>
    <row r="3979" spans="1:17" x14ac:dyDescent="0.2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K3979" s="39"/>
      <c r="L3979" s="39"/>
      <c r="M3979" s="39"/>
      <c r="N3979" s="39"/>
      <c r="O3979" s="39"/>
      <c r="P3979" s="39"/>
      <c r="Q3979" s="36"/>
    </row>
    <row r="3980" spans="1:17" x14ac:dyDescent="0.2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K3980" s="39"/>
      <c r="L3980" s="39"/>
      <c r="M3980" s="39"/>
      <c r="N3980" s="39"/>
      <c r="O3980" s="39"/>
      <c r="P3980" s="39"/>
      <c r="Q3980" s="36"/>
    </row>
    <row r="3981" spans="1:17" x14ac:dyDescent="0.2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K3981" s="39"/>
      <c r="L3981" s="39"/>
      <c r="M3981" s="39"/>
      <c r="N3981" s="39"/>
      <c r="O3981" s="39"/>
      <c r="P3981" s="39"/>
      <c r="Q3981" s="36"/>
    </row>
    <row r="3982" spans="1:17" x14ac:dyDescent="0.2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K3982" s="39"/>
      <c r="L3982" s="39"/>
      <c r="M3982" s="39"/>
      <c r="N3982" s="39"/>
      <c r="O3982" s="39"/>
      <c r="P3982" s="39"/>
      <c r="Q3982" s="36"/>
    </row>
    <row r="3983" spans="1:17" x14ac:dyDescent="0.2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K3983" s="39"/>
      <c r="L3983" s="39"/>
      <c r="M3983" s="39"/>
      <c r="N3983" s="39"/>
      <c r="O3983" s="39"/>
      <c r="P3983" s="39"/>
      <c r="Q3983" s="36"/>
    </row>
    <row r="3984" spans="1:17" x14ac:dyDescent="0.2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K3984" s="39"/>
      <c r="L3984" s="39"/>
      <c r="M3984" s="39"/>
      <c r="N3984" s="39"/>
      <c r="O3984" s="39"/>
      <c r="P3984" s="39"/>
      <c r="Q3984" s="36"/>
    </row>
    <row r="3985" spans="1:17" x14ac:dyDescent="0.2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K3985" s="39"/>
      <c r="L3985" s="39"/>
      <c r="M3985" s="39"/>
      <c r="N3985" s="39"/>
      <c r="O3985" s="39"/>
      <c r="P3985" s="39"/>
      <c r="Q3985" s="36"/>
    </row>
    <row r="3986" spans="1:17" x14ac:dyDescent="0.2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K3986" s="39"/>
      <c r="L3986" s="39"/>
      <c r="M3986" s="39"/>
      <c r="N3986" s="39"/>
      <c r="O3986" s="39"/>
      <c r="P3986" s="39"/>
      <c r="Q3986" s="36"/>
    </row>
    <row r="3987" spans="1:17" x14ac:dyDescent="0.2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K3987" s="39"/>
      <c r="L3987" s="39"/>
      <c r="M3987" s="39"/>
      <c r="N3987" s="39"/>
      <c r="O3987" s="39"/>
      <c r="P3987" s="39"/>
      <c r="Q3987" s="36"/>
    </row>
    <row r="3988" spans="1:17" x14ac:dyDescent="0.2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K3988" s="39"/>
      <c r="L3988" s="39"/>
      <c r="M3988" s="39"/>
      <c r="N3988" s="39"/>
      <c r="O3988" s="39"/>
      <c r="P3988" s="39"/>
      <c r="Q3988" s="36"/>
    </row>
    <row r="3989" spans="1:17" x14ac:dyDescent="0.2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K3989" s="39"/>
      <c r="L3989" s="39"/>
      <c r="M3989" s="39"/>
      <c r="N3989" s="39"/>
      <c r="O3989" s="39"/>
      <c r="P3989" s="39"/>
      <c r="Q3989" s="36"/>
    </row>
    <row r="3990" spans="1:17" x14ac:dyDescent="0.2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K3990" s="39"/>
      <c r="L3990" s="39"/>
      <c r="M3990" s="39"/>
      <c r="N3990" s="39"/>
      <c r="O3990" s="39"/>
      <c r="P3990" s="39"/>
      <c r="Q3990" s="36"/>
    </row>
    <row r="3991" spans="1:17" x14ac:dyDescent="0.2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K3991" s="39"/>
      <c r="L3991" s="39"/>
      <c r="M3991" s="39"/>
      <c r="N3991" s="39"/>
      <c r="O3991" s="39"/>
      <c r="P3991" s="39"/>
      <c r="Q3991" s="36"/>
    </row>
    <row r="3992" spans="1:17" x14ac:dyDescent="0.2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K3992" s="39"/>
      <c r="L3992" s="39"/>
      <c r="M3992" s="39"/>
      <c r="N3992" s="39"/>
      <c r="O3992" s="39"/>
      <c r="P3992" s="39"/>
      <c r="Q3992" s="36"/>
    </row>
    <row r="3993" spans="1:17" x14ac:dyDescent="0.2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K3993" s="39"/>
      <c r="L3993" s="39"/>
      <c r="M3993" s="39"/>
      <c r="N3993" s="39"/>
      <c r="O3993" s="39"/>
      <c r="P3993" s="39"/>
      <c r="Q3993" s="36"/>
    </row>
    <row r="3994" spans="1:17" x14ac:dyDescent="0.2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K3994" s="39"/>
      <c r="L3994" s="39"/>
      <c r="M3994" s="39"/>
      <c r="N3994" s="39"/>
      <c r="O3994" s="39"/>
      <c r="P3994" s="39"/>
      <c r="Q3994" s="36"/>
    </row>
    <row r="3995" spans="1:17" x14ac:dyDescent="0.2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K3995" s="39"/>
      <c r="L3995" s="39"/>
      <c r="M3995" s="39"/>
      <c r="N3995" s="39"/>
      <c r="O3995" s="39"/>
      <c r="P3995" s="39"/>
      <c r="Q3995" s="36"/>
    </row>
    <row r="3996" spans="1:17" x14ac:dyDescent="0.2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K3996" s="39"/>
      <c r="L3996" s="39"/>
      <c r="M3996" s="39"/>
      <c r="N3996" s="39"/>
      <c r="O3996" s="39"/>
      <c r="P3996" s="39"/>
      <c r="Q3996" s="36"/>
    </row>
    <row r="3997" spans="1:17" x14ac:dyDescent="0.2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K3997" s="39"/>
      <c r="L3997" s="39"/>
      <c r="M3997" s="39"/>
      <c r="N3997" s="39"/>
      <c r="O3997" s="39"/>
      <c r="P3997" s="39"/>
      <c r="Q3997" s="36"/>
    </row>
    <row r="3998" spans="1:17" x14ac:dyDescent="0.2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K3998" s="39"/>
      <c r="L3998" s="39"/>
      <c r="M3998" s="39"/>
      <c r="N3998" s="39"/>
      <c r="O3998" s="39"/>
      <c r="P3998" s="39"/>
      <c r="Q3998" s="36"/>
    </row>
    <row r="3999" spans="1:17" x14ac:dyDescent="0.2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K3999" s="39"/>
      <c r="L3999" s="39"/>
      <c r="M3999" s="39"/>
      <c r="N3999" s="39"/>
      <c r="O3999" s="39"/>
      <c r="P3999" s="39"/>
      <c r="Q3999" s="36"/>
    </row>
    <row r="4000" spans="1:17" x14ac:dyDescent="0.2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K4000" s="39"/>
      <c r="L4000" s="39"/>
      <c r="M4000" s="39"/>
      <c r="N4000" s="39"/>
      <c r="O4000" s="39"/>
      <c r="P4000" s="39"/>
      <c r="Q4000" s="36"/>
    </row>
    <row r="4001" spans="1:17" x14ac:dyDescent="0.2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K4001" s="39"/>
      <c r="L4001" s="39"/>
      <c r="M4001" s="39"/>
      <c r="N4001" s="39"/>
      <c r="O4001" s="39"/>
      <c r="P4001" s="39"/>
      <c r="Q4001" s="36"/>
    </row>
    <row r="4002" spans="1:17" x14ac:dyDescent="0.2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K4002" s="39"/>
      <c r="L4002" s="39"/>
      <c r="M4002" s="39"/>
      <c r="N4002" s="39"/>
      <c r="O4002" s="39"/>
      <c r="P4002" s="39"/>
      <c r="Q4002" s="36"/>
    </row>
    <row r="4003" spans="1:17" x14ac:dyDescent="0.2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K4003" s="39"/>
      <c r="L4003" s="39"/>
      <c r="M4003" s="39"/>
      <c r="N4003" s="39"/>
      <c r="O4003" s="39"/>
      <c r="P4003" s="39"/>
      <c r="Q4003" s="36"/>
    </row>
    <row r="4004" spans="1:17" x14ac:dyDescent="0.2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K4004" s="39"/>
      <c r="L4004" s="39"/>
      <c r="M4004" s="39"/>
      <c r="N4004" s="39"/>
      <c r="O4004" s="39"/>
      <c r="P4004" s="39"/>
      <c r="Q4004" s="36"/>
    </row>
    <row r="4005" spans="1:17" x14ac:dyDescent="0.2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K4005" s="39"/>
      <c r="L4005" s="39"/>
      <c r="M4005" s="39"/>
      <c r="N4005" s="39"/>
      <c r="O4005" s="39"/>
      <c r="P4005" s="39"/>
      <c r="Q4005" s="36"/>
    </row>
    <row r="4006" spans="1:17" x14ac:dyDescent="0.2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K4006" s="39"/>
      <c r="L4006" s="39"/>
      <c r="M4006" s="39"/>
      <c r="N4006" s="39"/>
      <c r="O4006" s="39"/>
      <c r="P4006" s="39"/>
      <c r="Q4006" s="36"/>
    </row>
    <row r="4007" spans="1:17" x14ac:dyDescent="0.2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K4007" s="39"/>
      <c r="L4007" s="39"/>
      <c r="M4007" s="39"/>
      <c r="N4007" s="39"/>
      <c r="O4007" s="39"/>
      <c r="P4007" s="39"/>
      <c r="Q4007" s="36"/>
    </row>
    <row r="4008" spans="1:17" x14ac:dyDescent="0.2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K4008" s="39"/>
      <c r="L4008" s="39"/>
      <c r="M4008" s="39"/>
      <c r="N4008" s="39"/>
      <c r="O4008" s="39"/>
      <c r="P4008" s="39"/>
      <c r="Q4008" s="36"/>
    </row>
    <row r="4009" spans="1:17" x14ac:dyDescent="0.2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K4009" s="39"/>
      <c r="L4009" s="39"/>
      <c r="M4009" s="39"/>
      <c r="N4009" s="39"/>
      <c r="O4009" s="39"/>
      <c r="P4009" s="39"/>
      <c r="Q4009" s="36"/>
    </row>
    <row r="4010" spans="1:17" x14ac:dyDescent="0.2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K4010" s="39"/>
      <c r="L4010" s="39"/>
      <c r="M4010" s="39"/>
      <c r="N4010" s="39"/>
      <c r="O4010" s="39"/>
      <c r="P4010" s="39"/>
      <c r="Q4010" s="36"/>
    </row>
    <row r="4011" spans="1:17" x14ac:dyDescent="0.2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K4011" s="39"/>
      <c r="L4011" s="39"/>
      <c r="M4011" s="39"/>
      <c r="N4011" s="39"/>
      <c r="O4011" s="39"/>
      <c r="P4011" s="39"/>
      <c r="Q4011" s="36"/>
    </row>
    <row r="4012" spans="1:17" x14ac:dyDescent="0.2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K4012" s="39"/>
      <c r="L4012" s="39"/>
      <c r="M4012" s="39"/>
      <c r="N4012" s="39"/>
      <c r="O4012" s="39"/>
      <c r="P4012" s="39"/>
      <c r="Q4012" s="36"/>
    </row>
    <row r="4013" spans="1:17" x14ac:dyDescent="0.2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K4013" s="39"/>
      <c r="L4013" s="39"/>
      <c r="M4013" s="39"/>
      <c r="N4013" s="39"/>
      <c r="O4013" s="39"/>
      <c r="P4013" s="39"/>
      <c r="Q4013" s="36"/>
    </row>
    <row r="4014" spans="1:17" x14ac:dyDescent="0.2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K4014" s="39"/>
      <c r="L4014" s="39"/>
      <c r="M4014" s="39"/>
      <c r="N4014" s="39"/>
      <c r="O4014" s="39"/>
      <c r="P4014" s="39"/>
      <c r="Q4014" s="36"/>
    </row>
    <row r="4015" spans="1:17" x14ac:dyDescent="0.2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K4015" s="39"/>
      <c r="L4015" s="39"/>
      <c r="M4015" s="39"/>
      <c r="N4015" s="39"/>
      <c r="O4015" s="39"/>
      <c r="P4015" s="39"/>
      <c r="Q4015" s="36"/>
    </row>
    <row r="4016" spans="1:17" x14ac:dyDescent="0.2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K4016" s="39"/>
      <c r="L4016" s="39"/>
      <c r="M4016" s="39"/>
      <c r="N4016" s="39"/>
      <c r="O4016" s="39"/>
      <c r="P4016" s="39"/>
      <c r="Q4016" s="36"/>
    </row>
    <row r="4017" spans="1:17" x14ac:dyDescent="0.2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K4017" s="39"/>
      <c r="L4017" s="39"/>
      <c r="M4017" s="39"/>
      <c r="N4017" s="39"/>
      <c r="O4017" s="39"/>
      <c r="P4017" s="39"/>
      <c r="Q4017" s="36"/>
    </row>
    <row r="4018" spans="1:17" x14ac:dyDescent="0.2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K4018" s="39"/>
      <c r="L4018" s="39"/>
      <c r="M4018" s="39"/>
      <c r="N4018" s="39"/>
      <c r="O4018" s="39"/>
      <c r="P4018" s="39"/>
      <c r="Q4018" s="36"/>
    </row>
    <row r="4019" spans="1:17" x14ac:dyDescent="0.2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K4019" s="39"/>
      <c r="L4019" s="39"/>
      <c r="M4019" s="39"/>
      <c r="N4019" s="39"/>
      <c r="O4019" s="39"/>
      <c r="P4019" s="39"/>
      <c r="Q4019" s="36"/>
    </row>
    <row r="4020" spans="1:17" x14ac:dyDescent="0.2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K4020" s="39"/>
      <c r="L4020" s="39"/>
      <c r="M4020" s="39"/>
      <c r="N4020" s="39"/>
      <c r="O4020" s="39"/>
      <c r="P4020" s="39"/>
      <c r="Q4020" s="36"/>
    </row>
    <row r="4021" spans="1:17" x14ac:dyDescent="0.2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K4021" s="39"/>
      <c r="L4021" s="39"/>
      <c r="M4021" s="39"/>
      <c r="N4021" s="39"/>
      <c r="O4021" s="39"/>
      <c r="P4021" s="39"/>
      <c r="Q4021" s="36"/>
    </row>
    <row r="4022" spans="1:17" x14ac:dyDescent="0.2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K4022" s="39"/>
      <c r="L4022" s="39"/>
      <c r="M4022" s="39"/>
      <c r="N4022" s="39"/>
      <c r="O4022" s="39"/>
      <c r="P4022" s="39"/>
      <c r="Q4022" s="36"/>
    </row>
    <row r="4023" spans="1:17" x14ac:dyDescent="0.2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K4023" s="39"/>
      <c r="L4023" s="39"/>
      <c r="M4023" s="39"/>
      <c r="N4023" s="39"/>
      <c r="O4023" s="39"/>
      <c r="P4023" s="39"/>
      <c r="Q4023" s="36"/>
    </row>
    <row r="4024" spans="1:17" x14ac:dyDescent="0.2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K4024" s="39"/>
      <c r="L4024" s="39"/>
      <c r="M4024" s="39"/>
      <c r="N4024" s="39"/>
      <c r="O4024" s="39"/>
      <c r="P4024" s="39"/>
      <c r="Q4024" s="36"/>
    </row>
    <row r="4025" spans="1:17" x14ac:dyDescent="0.2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K4025" s="39"/>
      <c r="L4025" s="39"/>
      <c r="M4025" s="39"/>
      <c r="N4025" s="39"/>
      <c r="O4025" s="39"/>
      <c r="P4025" s="39"/>
      <c r="Q4025" s="36"/>
    </row>
    <row r="4026" spans="1:17" x14ac:dyDescent="0.2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K4026" s="39"/>
      <c r="L4026" s="39"/>
      <c r="M4026" s="39"/>
      <c r="N4026" s="39"/>
      <c r="O4026" s="39"/>
      <c r="P4026" s="39"/>
      <c r="Q4026" s="36"/>
    </row>
    <row r="4027" spans="1:17" x14ac:dyDescent="0.2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K4027" s="39"/>
      <c r="L4027" s="39"/>
      <c r="M4027" s="39"/>
      <c r="N4027" s="39"/>
      <c r="O4027" s="39"/>
      <c r="P4027" s="39"/>
      <c r="Q4027" s="36"/>
    </row>
    <row r="4028" spans="1:17" x14ac:dyDescent="0.2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K4028" s="39"/>
      <c r="L4028" s="39"/>
      <c r="M4028" s="39"/>
      <c r="N4028" s="39"/>
      <c r="O4028" s="39"/>
      <c r="P4028" s="39"/>
      <c r="Q4028" s="36"/>
    </row>
    <row r="4029" spans="1:17" x14ac:dyDescent="0.2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K4029" s="39"/>
      <c r="L4029" s="39"/>
      <c r="M4029" s="39"/>
      <c r="N4029" s="39"/>
      <c r="O4029" s="39"/>
      <c r="P4029" s="39"/>
      <c r="Q4029" s="36"/>
    </row>
    <row r="4030" spans="1:17" x14ac:dyDescent="0.2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K4030" s="39"/>
      <c r="L4030" s="39"/>
      <c r="M4030" s="39"/>
      <c r="N4030" s="39"/>
      <c r="O4030" s="39"/>
      <c r="P4030" s="39"/>
      <c r="Q4030" s="36"/>
    </row>
    <row r="4031" spans="1:17" x14ac:dyDescent="0.2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K4031" s="39"/>
      <c r="L4031" s="39"/>
      <c r="M4031" s="39"/>
      <c r="N4031" s="39"/>
      <c r="O4031" s="39"/>
      <c r="P4031" s="39"/>
      <c r="Q4031" s="36"/>
    </row>
    <row r="4032" spans="1:17" x14ac:dyDescent="0.2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K4032" s="39"/>
      <c r="L4032" s="39"/>
      <c r="M4032" s="39"/>
      <c r="N4032" s="39"/>
      <c r="O4032" s="39"/>
      <c r="P4032" s="39"/>
      <c r="Q4032" s="36"/>
    </row>
    <row r="4033" spans="1:17" x14ac:dyDescent="0.2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K4033" s="39"/>
      <c r="L4033" s="39"/>
      <c r="M4033" s="39"/>
      <c r="N4033" s="39"/>
      <c r="O4033" s="39"/>
      <c r="P4033" s="39"/>
      <c r="Q4033" s="36"/>
    </row>
    <row r="4034" spans="1:17" x14ac:dyDescent="0.2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K4034" s="39"/>
      <c r="L4034" s="39"/>
      <c r="M4034" s="39"/>
      <c r="N4034" s="39"/>
      <c r="O4034" s="39"/>
      <c r="P4034" s="39"/>
      <c r="Q4034" s="36"/>
    </row>
    <row r="4035" spans="1:17" x14ac:dyDescent="0.2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K4035" s="39"/>
      <c r="L4035" s="39"/>
      <c r="M4035" s="39"/>
      <c r="N4035" s="39"/>
      <c r="O4035" s="39"/>
      <c r="P4035" s="39"/>
      <c r="Q4035" s="36"/>
    </row>
    <row r="4036" spans="1:17" x14ac:dyDescent="0.2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K4036" s="39"/>
      <c r="L4036" s="39"/>
      <c r="M4036" s="39"/>
      <c r="N4036" s="39"/>
      <c r="O4036" s="39"/>
      <c r="P4036" s="39"/>
      <c r="Q4036" s="36"/>
    </row>
    <row r="4037" spans="1:17" x14ac:dyDescent="0.2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K4037" s="39"/>
      <c r="L4037" s="39"/>
      <c r="M4037" s="39"/>
      <c r="N4037" s="39"/>
      <c r="O4037" s="39"/>
      <c r="P4037" s="39"/>
      <c r="Q4037" s="36"/>
    </row>
    <row r="4038" spans="1:17" x14ac:dyDescent="0.2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K4038" s="39"/>
      <c r="L4038" s="39"/>
      <c r="M4038" s="39"/>
      <c r="N4038" s="39"/>
      <c r="O4038" s="39"/>
      <c r="P4038" s="39"/>
      <c r="Q4038" s="36"/>
    </row>
    <row r="4039" spans="1:17" x14ac:dyDescent="0.2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K4039" s="39"/>
      <c r="L4039" s="39"/>
      <c r="M4039" s="39"/>
      <c r="N4039" s="39"/>
      <c r="O4039" s="39"/>
      <c r="P4039" s="39"/>
      <c r="Q4039" s="36"/>
    </row>
    <row r="4040" spans="1:17" x14ac:dyDescent="0.2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K4040" s="39"/>
      <c r="L4040" s="39"/>
      <c r="M4040" s="39"/>
      <c r="N4040" s="39"/>
      <c r="O4040" s="39"/>
      <c r="P4040" s="39"/>
      <c r="Q4040" s="36"/>
    </row>
    <row r="4041" spans="1:17" x14ac:dyDescent="0.2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K4041" s="39"/>
      <c r="L4041" s="39"/>
      <c r="M4041" s="39"/>
      <c r="N4041" s="39"/>
      <c r="O4041" s="39"/>
      <c r="P4041" s="39"/>
      <c r="Q4041" s="36"/>
    </row>
    <row r="4042" spans="1:17" x14ac:dyDescent="0.2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K4042" s="39"/>
      <c r="L4042" s="39"/>
      <c r="M4042" s="39"/>
      <c r="N4042" s="39"/>
      <c r="O4042" s="39"/>
      <c r="P4042" s="39"/>
      <c r="Q4042" s="36"/>
    </row>
    <row r="4043" spans="1:17" x14ac:dyDescent="0.2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K4043" s="39"/>
      <c r="L4043" s="39"/>
      <c r="M4043" s="39"/>
      <c r="N4043" s="39"/>
      <c r="O4043" s="39"/>
      <c r="P4043" s="39"/>
      <c r="Q4043" s="36"/>
    </row>
    <row r="4044" spans="1:17" x14ac:dyDescent="0.2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K4044" s="39"/>
      <c r="L4044" s="39"/>
      <c r="M4044" s="39"/>
      <c r="N4044" s="39"/>
      <c r="O4044" s="39"/>
      <c r="P4044" s="39"/>
      <c r="Q4044" s="36"/>
    </row>
    <row r="4045" spans="1:17" x14ac:dyDescent="0.2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K4045" s="39"/>
      <c r="L4045" s="39"/>
      <c r="M4045" s="39"/>
      <c r="N4045" s="39"/>
      <c r="O4045" s="39"/>
      <c r="P4045" s="39"/>
      <c r="Q4045" s="36"/>
    </row>
    <row r="4046" spans="1:17" x14ac:dyDescent="0.2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K4046" s="39"/>
      <c r="L4046" s="39"/>
      <c r="M4046" s="39"/>
      <c r="N4046" s="39"/>
      <c r="O4046" s="39"/>
      <c r="P4046" s="39"/>
      <c r="Q4046" s="36"/>
    </row>
    <row r="4047" spans="1:17" x14ac:dyDescent="0.2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K4047" s="39"/>
      <c r="L4047" s="39"/>
      <c r="M4047" s="39"/>
      <c r="N4047" s="39"/>
      <c r="O4047" s="39"/>
      <c r="P4047" s="39"/>
      <c r="Q4047" s="36"/>
    </row>
    <row r="4048" spans="1:17" x14ac:dyDescent="0.2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K4048" s="39"/>
      <c r="L4048" s="39"/>
      <c r="M4048" s="39"/>
      <c r="N4048" s="39"/>
      <c r="O4048" s="39"/>
      <c r="P4048" s="39"/>
      <c r="Q4048" s="36"/>
    </row>
    <row r="4049" spans="1:17" x14ac:dyDescent="0.2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K4049" s="39"/>
      <c r="L4049" s="39"/>
      <c r="M4049" s="39"/>
      <c r="N4049" s="39"/>
      <c r="O4049" s="39"/>
      <c r="P4049" s="39"/>
      <c r="Q4049" s="36"/>
    </row>
    <row r="4050" spans="1:17" x14ac:dyDescent="0.2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K4050" s="39"/>
      <c r="L4050" s="39"/>
      <c r="M4050" s="39"/>
      <c r="N4050" s="39"/>
      <c r="O4050" s="39"/>
      <c r="P4050" s="39"/>
      <c r="Q4050" s="36"/>
    </row>
    <row r="4051" spans="1:17" x14ac:dyDescent="0.2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K4051" s="39"/>
      <c r="L4051" s="39"/>
      <c r="M4051" s="39"/>
      <c r="N4051" s="39"/>
      <c r="O4051" s="39"/>
      <c r="P4051" s="39"/>
      <c r="Q4051" s="36"/>
    </row>
    <row r="4052" spans="1:17" x14ac:dyDescent="0.2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K4052" s="39"/>
      <c r="L4052" s="39"/>
      <c r="M4052" s="39"/>
      <c r="N4052" s="39"/>
      <c r="O4052" s="39"/>
      <c r="P4052" s="39"/>
      <c r="Q4052" s="36"/>
    </row>
    <row r="4053" spans="1:17" x14ac:dyDescent="0.2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K4053" s="39"/>
      <c r="L4053" s="39"/>
      <c r="M4053" s="39"/>
      <c r="N4053" s="39"/>
      <c r="O4053" s="39"/>
      <c r="P4053" s="39"/>
      <c r="Q4053" s="36"/>
    </row>
    <row r="4054" spans="1:17" x14ac:dyDescent="0.2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K4054" s="39"/>
      <c r="L4054" s="39"/>
      <c r="M4054" s="39"/>
      <c r="N4054" s="39"/>
      <c r="O4054" s="39"/>
      <c r="P4054" s="39"/>
      <c r="Q4054" s="36"/>
    </row>
    <row r="4055" spans="1:17" x14ac:dyDescent="0.2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K4055" s="39"/>
      <c r="L4055" s="39"/>
      <c r="M4055" s="39"/>
      <c r="N4055" s="39"/>
      <c r="O4055" s="39"/>
      <c r="P4055" s="39"/>
      <c r="Q4055" s="36"/>
    </row>
    <row r="4056" spans="1:17" x14ac:dyDescent="0.2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K4056" s="39"/>
      <c r="L4056" s="39"/>
      <c r="M4056" s="39"/>
      <c r="N4056" s="39"/>
      <c r="O4056" s="39"/>
      <c r="P4056" s="39"/>
      <c r="Q4056" s="36"/>
    </row>
    <row r="4057" spans="1:17" x14ac:dyDescent="0.2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K4057" s="39"/>
      <c r="L4057" s="39"/>
      <c r="M4057" s="39"/>
      <c r="N4057" s="39"/>
      <c r="O4057" s="39"/>
      <c r="P4057" s="39"/>
      <c r="Q4057" s="36"/>
    </row>
    <row r="4058" spans="1:17" x14ac:dyDescent="0.2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K4058" s="39"/>
      <c r="L4058" s="39"/>
      <c r="M4058" s="39"/>
      <c r="N4058" s="39"/>
      <c r="O4058" s="39"/>
      <c r="P4058" s="39"/>
      <c r="Q4058" s="36"/>
    </row>
    <row r="4059" spans="1:17" x14ac:dyDescent="0.2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K4059" s="39"/>
      <c r="L4059" s="39"/>
      <c r="M4059" s="39"/>
      <c r="N4059" s="39"/>
      <c r="O4059" s="39"/>
      <c r="P4059" s="39"/>
      <c r="Q4059" s="36"/>
    </row>
    <row r="4060" spans="1:17" x14ac:dyDescent="0.2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K4060" s="39"/>
      <c r="L4060" s="39"/>
      <c r="M4060" s="39"/>
      <c r="N4060" s="39"/>
      <c r="O4060" s="39"/>
      <c r="P4060" s="39"/>
      <c r="Q4060" s="36"/>
    </row>
    <row r="4061" spans="1:17" x14ac:dyDescent="0.2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K4061" s="39"/>
      <c r="L4061" s="39"/>
      <c r="M4061" s="39"/>
      <c r="N4061" s="39"/>
      <c r="O4061" s="39"/>
      <c r="P4061" s="39"/>
      <c r="Q4061" s="36"/>
    </row>
    <row r="4062" spans="1:17" x14ac:dyDescent="0.2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K4062" s="39"/>
      <c r="L4062" s="39"/>
      <c r="M4062" s="39"/>
      <c r="N4062" s="39"/>
      <c r="O4062" s="39"/>
      <c r="P4062" s="39"/>
      <c r="Q4062" s="36"/>
    </row>
    <row r="4063" spans="1:17" x14ac:dyDescent="0.2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K4063" s="39"/>
      <c r="L4063" s="39"/>
      <c r="M4063" s="39"/>
      <c r="N4063" s="39"/>
      <c r="O4063" s="39"/>
      <c r="P4063" s="39"/>
      <c r="Q4063" s="36"/>
    </row>
    <row r="4064" spans="1:17" x14ac:dyDescent="0.2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K4064" s="39"/>
      <c r="L4064" s="39"/>
      <c r="M4064" s="39"/>
      <c r="N4064" s="39"/>
      <c r="O4064" s="39"/>
      <c r="P4064" s="39"/>
      <c r="Q4064" s="36"/>
    </row>
    <row r="4065" spans="1:17" x14ac:dyDescent="0.2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K4065" s="39"/>
      <c r="L4065" s="39"/>
      <c r="M4065" s="39"/>
      <c r="N4065" s="39"/>
      <c r="O4065" s="39"/>
      <c r="P4065" s="39"/>
      <c r="Q4065" s="36"/>
    </row>
    <row r="4066" spans="1:17" x14ac:dyDescent="0.2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K4066" s="39"/>
      <c r="L4066" s="39"/>
      <c r="M4066" s="39"/>
      <c r="N4066" s="39"/>
      <c r="O4066" s="39"/>
      <c r="P4066" s="39"/>
      <c r="Q4066" s="36"/>
    </row>
    <row r="4067" spans="1:17" x14ac:dyDescent="0.2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K4067" s="39"/>
      <c r="L4067" s="39"/>
      <c r="M4067" s="39"/>
      <c r="N4067" s="39"/>
      <c r="O4067" s="39"/>
      <c r="P4067" s="39"/>
      <c r="Q4067" s="36"/>
    </row>
    <row r="4068" spans="1:17" x14ac:dyDescent="0.2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K4068" s="39"/>
      <c r="L4068" s="39"/>
      <c r="M4068" s="39"/>
      <c r="N4068" s="39"/>
      <c r="O4068" s="39"/>
      <c r="P4068" s="39"/>
      <c r="Q4068" s="36"/>
    </row>
    <row r="4069" spans="1:17" x14ac:dyDescent="0.2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K4069" s="39"/>
      <c r="L4069" s="39"/>
      <c r="M4069" s="39"/>
      <c r="N4069" s="39"/>
      <c r="O4069" s="39"/>
      <c r="P4069" s="39"/>
      <c r="Q4069" s="36"/>
    </row>
    <row r="4070" spans="1:17" x14ac:dyDescent="0.2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K4070" s="39"/>
      <c r="L4070" s="39"/>
      <c r="M4070" s="39"/>
      <c r="N4070" s="39"/>
      <c r="O4070" s="39"/>
      <c r="P4070" s="39"/>
      <c r="Q4070" s="36"/>
    </row>
    <row r="4071" spans="1:17" x14ac:dyDescent="0.2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K4071" s="39"/>
      <c r="L4071" s="39"/>
      <c r="M4071" s="39"/>
      <c r="N4071" s="39"/>
      <c r="O4071" s="39"/>
      <c r="P4071" s="39"/>
      <c r="Q4071" s="36"/>
    </row>
    <row r="4072" spans="1:17" x14ac:dyDescent="0.2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K4072" s="39"/>
      <c r="L4072" s="39"/>
      <c r="M4072" s="39"/>
      <c r="N4072" s="39"/>
      <c r="O4072" s="39"/>
      <c r="P4072" s="39"/>
      <c r="Q4072" s="36"/>
    </row>
    <row r="4073" spans="1:17" x14ac:dyDescent="0.2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K4073" s="39"/>
      <c r="L4073" s="39"/>
      <c r="M4073" s="39"/>
      <c r="N4073" s="39"/>
      <c r="O4073" s="39"/>
      <c r="P4073" s="39"/>
      <c r="Q4073" s="36"/>
    </row>
    <row r="4074" spans="1:17" x14ac:dyDescent="0.2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K4074" s="39"/>
      <c r="L4074" s="39"/>
      <c r="M4074" s="39"/>
      <c r="N4074" s="39"/>
      <c r="O4074" s="39"/>
      <c r="P4074" s="39"/>
      <c r="Q4074" s="36"/>
    </row>
    <row r="4075" spans="1:17" x14ac:dyDescent="0.2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K4075" s="39"/>
      <c r="L4075" s="39"/>
      <c r="M4075" s="39"/>
      <c r="N4075" s="39"/>
      <c r="O4075" s="39"/>
      <c r="P4075" s="39"/>
      <c r="Q4075" s="36"/>
    </row>
    <row r="4076" spans="1:17" x14ac:dyDescent="0.2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K4076" s="39"/>
      <c r="L4076" s="39"/>
      <c r="M4076" s="39"/>
      <c r="N4076" s="39"/>
      <c r="O4076" s="39"/>
      <c r="P4076" s="39"/>
      <c r="Q4076" s="36"/>
    </row>
    <row r="4077" spans="1:17" x14ac:dyDescent="0.2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K4077" s="39"/>
      <c r="L4077" s="39"/>
      <c r="M4077" s="39"/>
      <c r="N4077" s="39"/>
      <c r="O4077" s="39"/>
      <c r="P4077" s="39"/>
      <c r="Q4077" s="36"/>
    </row>
    <row r="4078" spans="1:17" x14ac:dyDescent="0.2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K4078" s="39"/>
      <c r="L4078" s="39"/>
      <c r="M4078" s="39"/>
      <c r="N4078" s="39"/>
      <c r="O4078" s="39"/>
      <c r="P4078" s="39"/>
      <c r="Q4078" s="36"/>
    </row>
    <row r="4079" spans="1:17" x14ac:dyDescent="0.2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K4079" s="39"/>
      <c r="L4079" s="39"/>
      <c r="M4079" s="39"/>
      <c r="N4079" s="39"/>
      <c r="O4079" s="39"/>
      <c r="P4079" s="39"/>
      <c r="Q4079" s="36"/>
    </row>
    <row r="4080" spans="1:17" x14ac:dyDescent="0.2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K4080" s="39"/>
      <c r="L4080" s="39"/>
      <c r="M4080" s="39"/>
      <c r="N4080" s="39"/>
      <c r="O4080" s="39"/>
      <c r="P4080" s="39"/>
      <c r="Q4080" s="36"/>
    </row>
    <row r="4081" spans="1:17" x14ac:dyDescent="0.2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K4081" s="39"/>
      <c r="L4081" s="39"/>
      <c r="M4081" s="39"/>
      <c r="N4081" s="39"/>
      <c r="O4081" s="39"/>
      <c r="P4081" s="39"/>
      <c r="Q4081" s="36"/>
    </row>
    <row r="4082" spans="1:17" x14ac:dyDescent="0.2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K4082" s="39"/>
      <c r="L4082" s="39"/>
      <c r="M4082" s="39"/>
      <c r="N4082" s="39"/>
      <c r="O4082" s="39"/>
      <c r="P4082" s="39"/>
      <c r="Q4082" s="36"/>
    </row>
    <row r="4083" spans="1:17" x14ac:dyDescent="0.2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K4083" s="39"/>
      <c r="L4083" s="39"/>
      <c r="M4083" s="39"/>
      <c r="N4083" s="39"/>
      <c r="O4083" s="39"/>
      <c r="P4083" s="39"/>
      <c r="Q4083" s="36"/>
    </row>
    <row r="4084" spans="1:17" x14ac:dyDescent="0.2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K4084" s="39"/>
      <c r="L4084" s="39"/>
      <c r="M4084" s="39"/>
      <c r="N4084" s="39"/>
      <c r="O4084" s="39"/>
      <c r="P4084" s="39"/>
      <c r="Q4084" s="36"/>
    </row>
    <row r="4085" spans="1:17" x14ac:dyDescent="0.2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K4085" s="39"/>
      <c r="L4085" s="39"/>
      <c r="M4085" s="39"/>
      <c r="N4085" s="39"/>
      <c r="O4085" s="39"/>
      <c r="P4085" s="39"/>
      <c r="Q4085" s="36"/>
    </row>
    <row r="4086" spans="1:17" x14ac:dyDescent="0.2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K4086" s="39"/>
      <c r="L4086" s="39"/>
      <c r="M4086" s="39"/>
      <c r="N4086" s="39"/>
      <c r="O4086" s="39"/>
      <c r="P4086" s="39"/>
      <c r="Q4086" s="36"/>
    </row>
    <row r="4087" spans="1:17" x14ac:dyDescent="0.2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K4087" s="39"/>
      <c r="L4087" s="39"/>
      <c r="M4087" s="39"/>
      <c r="N4087" s="39"/>
      <c r="O4087" s="39"/>
      <c r="P4087" s="39"/>
      <c r="Q4087" s="36"/>
    </row>
    <row r="4088" spans="1:17" x14ac:dyDescent="0.2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K4088" s="39"/>
      <c r="L4088" s="39"/>
      <c r="M4088" s="39"/>
      <c r="N4088" s="39"/>
      <c r="O4088" s="39"/>
      <c r="P4088" s="39"/>
      <c r="Q4088" s="36"/>
    </row>
    <row r="4089" spans="1:17" x14ac:dyDescent="0.2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K4089" s="39"/>
      <c r="L4089" s="39"/>
      <c r="M4089" s="39"/>
      <c r="N4089" s="39"/>
      <c r="O4089" s="39"/>
      <c r="P4089" s="39"/>
      <c r="Q4089" s="36"/>
    </row>
    <row r="4090" spans="1:17" x14ac:dyDescent="0.2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K4090" s="39"/>
      <c r="L4090" s="39"/>
      <c r="M4090" s="39"/>
      <c r="N4090" s="39"/>
      <c r="O4090" s="39"/>
      <c r="P4090" s="39"/>
      <c r="Q4090" s="36"/>
    </row>
    <row r="4091" spans="1:17" x14ac:dyDescent="0.2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K4091" s="39"/>
      <c r="L4091" s="39"/>
      <c r="M4091" s="39"/>
      <c r="N4091" s="39"/>
      <c r="O4091" s="39"/>
      <c r="P4091" s="39"/>
      <c r="Q4091" s="36"/>
    </row>
    <row r="4092" spans="1:17" x14ac:dyDescent="0.2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K4092" s="39"/>
      <c r="L4092" s="39"/>
      <c r="M4092" s="39"/>
      <c r="N4092" s="39"/>
      <c r="O4092" s="39"/>
      <c r="P4092" s="39"/>
      <c r="Q4092" s="36"/>
    </row>
    <row r="4093" spans="1:17" x14ac:dyDescent="0.2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K4093" s="39"/>
      <c r="L4093" s="39"/>
      <c r="M4093" s="39"/>
      <c r="N4093" s="39"/>
      <c r="O4093" s="39"/>
      <c r="P4093" s="39"/>
      <c r="Q4093" s="36"/>
    </row>
    <row r="4094" spans="1:17" x14ac:dyDescent="0.2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K4094" s="39"/>
      <c r="L4094" s="39"/>
      <c r="M4094" s="39"/>
      <c r="N4094" s="39"/>
      <c r="O4094" s="39"/>
      <c r="P4094" s="39"/>
      <c r="Q4094" s="36"/>
    </row>
    <row r="4095" spans="1:17" x14ac:dyDescent="0.2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K4095" s="39"/>
      <c r="L4095" s="39"/>
      <c r="M4095" s="39"/>
      <c r="N4095" s="39"/>
      <c r="O4095" s="39"/>
      <c r="P4095" s="39"/>
      <c r="Q4095" s="36"/>
    </row>
    <row r="4096" spans="1:17" x14ac:dyDescent="0.2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K4096" s="39"/>
      <c r="L4096" s="39"/>
      <c r="M4096" s="39"/>
      <c r="N4096" s="39"/>
      <c r="O4096" s="39"/>
      <c r="P4096" s="39"/>
      <c r="Q4096" s="36"/>
    </row>
    <row r="4097" spans="1:17" x14ac:dyDescent="0.2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K4097" s="39"/>
      <c r="L4097" s="39"/>
      <c r="M4097" s="39"/>
      <c r="N4097" s="39"/>
      <c r="O4097" s="39"/>
      <c r="P4097" s="39"/>
      <c r="Q4097" s="36"/>
    </row>
  </sheetData>
  <pageMargins left="0" right="0" top="0.7" bottom="0" header="0.25" footer="0"/>
  <pageSetup scale="71" orientation="landscape" horizontalDpi="300" r:id="rId1"/>
  <headerFooter alignWithMargins="0">
    <oddHeader>&amp;RCASE NO. 2015-00343
ATTACHMENT 7
TO STAFF DR NO. 2-31</oddHeader>
    <oddFooter>&amp;CPage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Monthly - (Prop)</vt:lpstr>
      <vt:lpstr>'Test Year Monthly - (Prop)'!Print_Area</vt:lpstr>
      <vt:lpstr>'Test Year Monthly - (Prop)'!Print_Titles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2016-02-22T19:44:02Z</cp:lastPrinted>
  <dcterms:created xsi:type="dcterms:W3CDTF">2015-11-19T03:50:47Z</dcterms:created>
  <dcterms:modified xsi:type="dcterms:W3CDTF">2016-02-22T21:23:30Z</dcterms:modified>
</cp:coreProperties>
</file>