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Test Year Monthly - (Prop)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Y" localSheetId="0" hidden="1">#REF!</definedName>
    <definedName name="_Regression_Y" hidden="1">#REF!</definedName>
    <definedName name="_xlnm.Print_Area" localSheetId="0">'Test Year Monthly - (Prop)'!$A$1:$P$105</definedName>
    <definedName name="_xlnm.Print_Titles" localSheetId="0">'Test Year Monthly - (Prop)'!$1:$11</definedName>
  </definedNames>
  <calcPr calcId="145621"/>
</workbook>
</file>

<file path=xl/calcChain.xml><?xml version="1.0" encoding="utf-8"?>
<calcChain xmlns="http://schemas.openxmlformats.org/spreadsheetml/2006/main">
  <c r="P99" i="1" l="1"/>
  <c r="O96" i="1"/>
  <c r="N96" i="1"/>
  <c r="K96" i="1"/>
  <c r="J96" i="1"/>
  <c r="G96" i="1"/>
  <c r="F96" i="1"/>
  <c r="P95" i="1"/>
  <c r="Q95" i="1" s="1"/>
  <c r="M96" i="1"/>
  <c r="L96" i="1"/>
  <c r="I96" i="1"/>
  <c r="H96" i="1"/>
  <c r="E96" i="1"/>
  <c r="D96" i="1"/>
  <c r="P93" i="1"/>
  <c r="Q93" i="1" s="1"/>
  <c r="P92" i="1"/>
  <c r="Q92" i="1" s="1"/>
  <c r="O89" i="1"/>
  <c r="N89" i="1"/>
  <c r="J89" i="1"/>
  <c r="G89" i="1"/>
  <c r="M89" i="1"/>
  <c r="I89" i="1"/>
  <c r="E89" i="1"/>
  <c r="K89" i="1"/>
  <c r="F89" i="1"/>
  <c r="L87" i="1"/>
  <c r="H87" i="1"/>
  <c r="D87" i="1"/>
  <c r="P86" i="1"/>
  <c r="Q86" i="1" s="1"/>
  <c r="N87" i="1"/>
  <c r="M87" i="1"/>
  <c r="J87" i="1"/>
  <c r="I87" i="1"/>
  <c r="F87" i="1"/>
  <c r="E87" i="1"/>
  <c r="P84" i="1"/>
  <c r="Q84" i="1" s="1"/>
  <c r="P83" i="1"/>
  <c r="Q83" i="1" s="1"/>
  <c r="P82" i="1"/>
  <c r="Q82" i="1" s="1"/>
  <c r="H80" i="1"/>
  <c r="N78" i="1"/>
  <c r="G78" i="1"/>
  <c r="F78" i="1"/>
  <c r="P77" i="1"/>
  <c r="O78" i="1"/>
  <c r="P76" i="1"/>
  <c r="M78" i="1"/>
  <c r="L78" i="1"/>
  <c r="I78" i="1"/>
  <c r="H78" i="1"/>
  <c r="E78" i="1"/>
  <c r="D78" i="1"/>
  <c r="N72" i="1"/>
  <c r="K72" i="1"/>
  <c r="J72" i="1"/>
  <c r="F72" i="1"/>
  <c r="P71" i="1"/>
  <c r="Q71" i="1" s="1"/>
  <c r="C77" i="1"/>
  <c r="C76" i="1"/>
  <c r="O72" i="1"/>
  <c r="G72" i="1"/>
  <c r="P66" i="1"/>
  <c r="Q66" i="1" s="1"/>
  <c r="M64" i="1"/>
  <c r="J64" i="1"/>
  <c r="M62" i="1"/>
  <c r="I62" i="1"/>
  <c r="M60" i="1"/>
  <c r="H60" i="1"/>
  <c r="E60" i="1"/>
  <c r="L60" i="1"/>
  <c r="D60" i="1"/>
  <c r="C59" i="1"/>
  <c r="O60" i="1"/>
  <c r="O62" i="1" s="1"/>
  <c r="K60" i="1"/>
  <c r="I60" i="1"/>
  <c r="G60" i="1"/>
  <c r="G62" i="1" s="1"/>
  <c r="P57" i="1"/>
  <c r="H54" i="1"/>
  <c r="J52" i="1"/>
  <c r="J54" i="1" s="1"/>
  <c r="F52" i="1"/>
  <c r="P51" i="1"/>
  <c r="Q51" i="1" s="1"/>
  <c r="O52" i="1"/>
  <c r="N52" i="1"/>
  <c r="N54" i="1" s="1"/>
  <c r="L52" i="1"/>
  <c r="L54" i="1" s="1"/>
  <c r="K52" i="1"/>
  <c r="H52" i="1"/>
  <c r="G52" i="1"/>
  <c r="G54" i="1" s="1"/>
  <c r="D52" i="1"/>
  <c r="E48" i="1"/>
  <c r="P49" i="1"/>
  <c r="Q49" i="1" s="1"/>
  <c r="C57" i="1"/>
  <c r="L48" i="1"/>
  <c r="D48" i="1"/>
  <c r="O44" i="1"/>
  <c r="G44" i="1"/>
  <c r="H44" i="1"/>
  <c r="P42" i="1"/>
  <c r="Q42" i="1" s="1"/>
  <c r="M44" i="1"/>
  <c r="M46" i="1" s="1"/>
  <c r="L44" i="1"/>
  <c r="K44" i="1"/>
  <c r="I44" i="1"/>
  <c r="I46" i="1" s="1"/>
  <c r="E44" i="1"/>
  <c r="E46" i="1" s="1"/>
  <c r="D44" i="1"/>
  <c r="G37" i="1"/>
  <c r="P34" i="1"/>
  <c r="Q34" i="1" s="1"/>
  <c r="O35" i="1"/>
  <c r="O37" i="1" s="1"/>
  <c r="M35" i="1"/>
  <c r="L35" i="1"/>
  <c r="K35" i="1"/>
  <c r="K37" i="1" s="1"/>
  <c r="I35" i="1"/>
  <c r="H35" i="1"/>
  <c r="G35" i="1"/>
  <c r="E35" i="1"/>
  <c r="P32" i="1"/>
  <c r="P31" i="1"/>
  <c r="N28" i="1"/>
  <c r="J28" i="1"/>
  <c r="F28" i="1"/>
  <c r="P25" i="1"/>
  <c r="Q25" i="1" s="1"/>
  <c r="C34" i="1"/>
  <c r="C43" i="1" s="1"/>
  <c r="P24" i="1"/>
  <c r="Q24" i="1" s="1"/>
  <c r="C33" i="1"/>
  <c r="C42" i="1" s="1"/>
  <c r="O26" i="1"/>
  <c r="N26" i="1"/>
  <c r="M26" i="1"/>
  <c r="M28" i="1" s="1"/>
  <c r="L26" i="1"/>
  <c r="K26" i="1"/>
  <c r="J26" i="1"/>
  <c r="I26" i="1"/>
  <c r="I28" i="1" s="1"/>
  <c r="H26" i="1"/>
  <c r="G26" i="1"/>
  <c r="F26" i="1"/>
  <c r="E26" i="1"/>
  <c r="E28" i="1" s="1"/>
  <c r="P23" i="1"/>
  <c r="Q23" i="1" s="1"/>
  <c r="C32" i="1"/>
  <c r="C41" i="1" s="1"/>
  <c r="O21" i="1"/>
  <c r="M21" i="1"/>
  <c r="L21" i="1"/>
  <c r="K21" i="1"/>
  <c r="I21" i="1"/>
  <c r="H21" i="1"/>
  <c r="G21" i="1"/>
  <c r="E21" i="1"/>
  <c r="D21" i="1"/>
  <c r="C31" i="1"/>
  <c r="J30" i="1" s="1"/>
  <c r="N21" i="1"/>
  <c r="J21" i="1"/>
  <c r="F21" i="1"/>
  <c r="L19" i="1"/>
  <c r="D19" i="1"/>
  <c r="P16" i="1"/>
  <c r="Q16" i="1" s="1"/>
  <c r="P15" i="1"/>
  <c r="Q15" i="1" s="1"/>
  <c r="O17" i="1"/>
  <c r="N17" i="1"/>
  <c r="M17" i="1"/>
  <c r="L17" i="1"/>
  <c r="K17" i="1"/>
  <c r="J17" i="1"/>
  <c r="I17" i="1"/>
  <c r="H17" i="1"/>
  <c r="G17" i="1"/>
  <c r="F17" i="1"/>
  <c r="E17" i="1"/>
  <c r="E19" i="1" s="1"/>
  <c r="D17" i="1"/>
  <c r="N12" i="1"/>
  <c r="M12" i="1"/>
  <c r="L12" i="1"/>
  <c r="J12" i="1"/>
  <c r="I12" i="1"/>
  <c r="H12" i="1"/>
  <c r="F12" i="1"/>
  <c r="E12" i="1"/>
  <c r="P13" i="1"/>
  <c r="Q13" i="1" s="1"/>
  <c r="O12" i="1"/>
  <c r="K12" i="1"/>
  <c r="G12" i="1"/>
  <c r="I114" i="1" l="1"/>
  <c r="M114" i="1"/>
  <c r="G114" i="1"/>
  <c r="K114" i="1"/>
  <c r="O114" i="1"/>
  <c r="M19" i="1"/>
  <c r="N30" i="1"/>
  <c r="H114" i="1"/>
  <c r="L114" i="1"/>
  <c r="H19" i="1"/>
  <c r="Q31" i="1"/>
  <c r="Q32" i="1"/>
  <c r="Q77" i="1"/>
  <c r="E114" i="1"/>
  <c r="I19" i="1"/>
  <c r="F30" i="1"/>
  <c r="F114" i="1"/>
  <c r="Q52" i="1"/>
  <c r="Q57" i="1"/>
  <c r="Q76" i="1"/>
  <c r="P26" i="1"/>
  <c r="F19" i="1"/>
  <c r="J19" i="1"/>
  <c r="N19" i="1"/>
  <c r="G28" i="1"/>
  <c r="G103" i="1" s="1"/>
  <c r="K28" i="1"/>
  <c r="O28" i="1"/>
  <c r="G30" i="1"/>
  <c r="K30" i="1"/>
  <c r="O30" i="1"/>
  <c r="G19" i="1"/>
  <c r="K19" i="1"/>
  <c r="O19" i="1"/>
  <c r="C40" i="1"/>
  <c r="I30" i="1"/>
  <c r="M30" i="1"/>
  <c r="E30" i="1"/>
  <c r="H28" i="1"/>
  <c r="L28" i="1"/>
  <c r="H30" i="1"/>
  <c r="L30" i="1"/>
  <c r="F39" i="1"/>
  <c r="J39" i="1"/>
  <c r="N39" i="1"/>
  <c r="P21" i="1"/>
  <c r="D26" i="1"/>
  <c r="D114" i="1" s="1"/>
  <c r="D35" i="1"/>
  <c r="D37" i="1" s="1"/>
  <c r="H37" i="1"/>
  <c r="D12" i="1"/>
  <c r="P22" i="1"/>
  <c r="Q22" i="1" s="1"/>
  <c r="Q26" i="1" s="1"/>
  <c r="I37" i="1"/>
  <c r="G39" i="1"/>
  <c r="N44" i="1"/>
  <c r="N114" i="1" s="1"/>
  <c r="K46" i="1"/>
  <c r="M48" i="1"/>
  <c r="P50" i="1"/>
  <c r="Q50" i="1" s="1"/>
  <c r="F54" i="1"/>
  <c r="C58" i="1"/>
  <c r="D56" i="1" s="1"/>
  <c r="E62" i="1"/>
  <c r="M103" i="1"/>
  <c r="P67" i="1"/>
  <c r="Q67" i="1" s="1"/>
  <c r="N64" i="1"/>
  <c r="F64" i="1"/>
  <c r="C75" i="1"/>
  <c r="I64" i="1"/>
  <c r="D89" i="1"/>
  <c r="P14" i="1"/>
  <c r="Q14" i="1" s="1"/>
  <c r="Q17" i="1" s="1"/>
  <c r="D30" i="1"/>
  <c r="P41" i="1"/>
  <c r="Q41" i="1" s="1"/>
  <c r="I48" i="1"/>
  <c r="G56" i="1"/>
  <c r="G48" i="1"/>
  <c r="K48" i="1"/>
  <c r="O48" i="1"/>
  <c r="D54" i="1"/>
  <c r="N56" i="1"/>
  <c r="K62" i="1"/>
  <c r="E64" i="1"/>
  <c r="D64" i="1"/>
  <c r="H64" i="1"/>
  <c r="L64" i="1"/>
  <c r="P65" i="1"/>
  <c r="Q65" i="1" s="1"/>
  <c r="P70" i="1"/>
  <c r="Q70" i="1" s="1"/>
  <c r="L80" i="1"/>
  <c r="D80" i="1"/>
  <c r="M80" i="1"/>
  <c r="E80" i="1"/>
  <c r="G80" i="1"/>
  <c r="K80" i="1"/>
  <c r="O80" i="1"/>
  <c r="P94" i="1"/>
  <c r="P96" i="1" s="1"/>
  <c r="L37" i="1"/>
  <c r="E37" i="1"/>
  <c r="M37" i="1"/>
  <c r="K39" i="1"/>
  <c r="F44" i="1"/>
  <c r="F46" i="1" s="1"/>
  <c r="J44" i="1"/>
  <c r="J46" i="1" s="1"/>
  <c r="G46" i="1"/>
  <c r="G109" i="1" s="1"/>
  <c r="O46" i="1"/>
  <c r="O109" i="1" s="1"/>
  <c r="I80" i="1"/>
  <c r="H89" i="1"/>
  <c r="L89" i="1"/>
  <c r="P90" i="1"/>
  <c r="Q90" i="1" s="1"/>
  <c r="Q96" i="1" s="1"/>
  <c r="F35" i="1"/>
  <c r="F37" i="1" s="1"/>
  <c r="J35" i="1"/>
  <c r="J37" i="1" s="1"/>
  <c r="N35" i="1"/>
  <c r="N37" i="1" s="1"/>
  <c r="P33" i="1"/>
  <c r="Q33" i="1" s="1"/>
  <c r="P40" i="1"/>
  <c r="Q40" i="1" s="1"/>
  <c r="Q44" i="1" s="1"/>
  <c r="H39" i="1"/>
  <c r="P43" i="1"/>
  <c r="Q43" i="1" s="1"/>
  <c r="D46" i="1"/>
  <c r="H46" i="1"/>
  <c r="L46" i="1"/>
  <c r="H48" i="1"/>
  <c r="F48" i="1"/>
  <c r="J48" i="1"/>
  <c r="N48" i="1"/>
  <c r="E52" i="1"/>
  <c r="I52" i="1"/>
  <c r="I54" i="1" s="1"/>
  <c r="I109" i="1" s="1"/>
  <c r="M52" i="1"/>
  <c r="M54" i="1" s="1"/>
  <c r="M109" i="1" s="1"/>
  <c r="K54" i="1"/>
  <c r="O54" i="1"/>
  <c r="K56" i="1"/>
  <c r="D72" i="1"/>
  <c r="H72" i="1"/>
  <c r="H107" i="1" s="1"/>
  <c r="L72" i="1"/>
  <c r="L107" i="1" s="1"/>
  <c r="F80" i="1"/>
  <c r="J80" i="1"/>
  <c r="N80" i="1"/>
  <c r="D39" i="1"/>
  <c r="E56" i="1"/>
  <c r="F60" i="1"/>
  <c r="F62" i="1" s="1"/>
  <c r="F109" i="1" s="1"/>
  <c r="J60" i="1"/>
  <c r="J62" i="1" s="1"/>
  <c r="N60" i="1"/>
  <c r="N62" i="1" s="1"/>
  <c r="D62" i="1"/>
  <c r="H62" i="1"/>
  <c r="H109" i="1" s="1"/>
  <c r="L62" i="1"/>
  <c r="G64" i="1"/>
  <c r="K64" i="1"/>
  <c r="O64" i="1"/>
  <c r="P68" i="1"/>
  <c r="Q68" i="1" s="1"/>
  <c r="K78" i="1"/>
  <c r="P59" i="1"/>
  <c r="Q59" i="1" s="1"/>
  <c r="E72" i="1"/>
  <c r="E107" i="1" s="1"/>
  <c r="I72" i="1"/>
  <c r="M72" i="1"/>
  <c r="J78" i="1"/>
  <c r="P81" i="1"/>
  <c r="Q81" i="1" s="1"/>
  <c r="Q87" i="1" s="1"/>
  <c r="P85" i="1"/>
  <c r="Q85" i="1" s="1"/>
  <c r="G87" i="1"/>
  <c r="G107" i="1" s="1"/>
  <c r="K87" i="1"/>
  <c r="K107" i="1" s="1"/>
  <c r="O87" i="1"/>
  <c r="O107" i="1" s="1"/>
  <c r="P91" i="1"/>
  <c r="Q91" i="1" s="1"/>
  <c r="P69" i="1"/>
  <c r="Q69" i="1" s="1"/>
  <c r="P75" i="1"/>
  <c r="N108" i="1" l="1"/>
  <c r="G108" i="1"/>
  <c r="P48" i="1"/>
  <c r="D108" i="1"/>
  <c r="P37" i="1"/>
  <c r="P19" i="1"/>
  <c r="L109" i="1"/>
  <c r="J109" i="1"/>
  <c r="O103" i="1"/>
  <c r="O56" i="1"/>
  <c r="O108" i="1" s="1"/>
  <c r="H56" i="1"/>
  <c r="J107" i="1"/>
  <c r="I107" i="1"/>
  <c r="H108" i="1"/>
  <c r="Q72" i="1"/>
  <c r="J114" i="1"/>
  <c r="D107" i="1"/>
  <c r="Q75" i="1"/>
  <c r="Q78" i="1" s="1"/>
  <c r="I56" i="1"/>
  <c r="K109" i="1"/>
  <c r="L56" i="1"/>
  <c r="L108" i="1" s="1"/>
  <c r="N107" i="1"/>
  <c r="F107" i="1"/>
  <c r="P114" i="1"/>
  <c r="Q35" i="1"/>
  <c r="M107" i="1"/>
  <c r="F103" i="1"/>
  <c r="P78" i="1"/>
  <c r="P17" i="1"/>
  <c r="H74" i="1"/>
  <c r="I74" i="1"/>
  <c r="D74" i="1"/>
  <c r="M74" i="1"/>
  <c r="L74" i="1"/>
  <c r="E74" i="1"/>
  <c r="E108" i="1" s="1"/>
  <c r="N74" i="1"/>
  <c r="O74" i="1"/>
  <c r="H103" i="1"/>
  <c r="P72" i="1"/>
  <c r="E54" i="1"/>
  <c r="E103" i="1" s="1"/>
  <c r="P64" i="1"/>
  <c r="D28" i="1"/>
  <c r="P28" i="1" s="1"/>
  <c r="M39" i="1"/>
  <c r="E39" i="1"/>
  <c r="I39" i="1"/>
  <c r="P87" i="1"/>
  <c r="J74" i="1"/>
  <c r="K74" i="1"/>
  <c r="P62" i="1"/>
  <c r="D103" i="1"/>
  <c r="M56" i="1"/>
  <c r="M108" i="1" s="1"/>
  <c r="L39" i="1"/>
  <c r="I103" i="1"/>
  <c r="P44" i="1"/>
  <c r="P89" i="1"/>
  <c r="P52" i="1"/>
  <c r="O39" i="1"/>
  <c r="P12" i="1"/>
  <c r="N46" i="1"/>
  <c r="N103" i="1" s="1"/>
  <c r="L103" i="1"/>
  <c r="J103" i="1"/>
  <c r="F74" i="1"/>
  <c r="G74" i="1"/>
  <c r="H102" i="1"/>
  <c r="H104" i="1" s="1"/>
  <c r="P80" i="1"/>
  <c r="K103" i="1"/>
  <c r="P30" i="1"/>
  <c r="P58" i="1"/>
  <c r="Q58" i="1" s="1"/>
  <c r="Q60" i="1" s="1"/>
  <c r="F56" i="1"/>
  <c r="F108" i="1" s="1"/>
  <c r="J56" i="1"/>
  <c r="P35" i="1"/>
  <c r="J108" i="1" l="1"/>
  <c r="J102" i="1" s="1"/>
  <c r="J104" i="1" s="1"/>
  <c r="I108" i="1"/>
  <c r="I102" i="1" s="1"/>
  <c r="I104" i="1" s="1"/>
  <c r="N109" i="1"/>
  <c r="G102" i="1"/>
  <c r="G104" i="1" s="1"/>
  <c r="N102" i="1"/>
  <c r="N104" i="1" s="1"/>
  <c r="E109" i="1"/>
  <c r="D109" i="1"/>
  <c r="K108" i="1"/>
  <c r="K102" i="1" s="1"/>
  <c r="K104" i="1" s="1"/>
  <c r="P46" i="1"/>
  <c r="P74" i="1"/>
  <c r="P54" i="1"/>
  <c r="P109" i="1" s="1"/>
  <c r="D102" i="1"/>
  <c r="M102" i="1"/>
  <c r="M104" i="1" s="1"/>
  <c r="E102" i="1"/>
  <c r="E104" i="1" s="1"/>
  <c r="O102" i="1"/>
  <c r="O104" i="1" s="1"/>
  <c r="F102" i="1"/>
  <c r="F104" i="1" s="1"/>
  <c r="P39" i="1"/>
  <c r="P108" i="1" s="1"/>
  <c r="P56" i="1"/>
  <c r="P60" i="1"/>
  <c r="P107" i="1" s="1"/>
  <c r="P100" i="1"/>
  <c r="L102" i="1"/>
  <c r="L104" i="1" s="1"/>
  <c r="P103" i="1"/>
  <c r="D104" i="1" l="1"/>
  <c r="P104" i="1" s="1"/>
  <c r="P102" i="1"/>
</calcChain>
</file>

<file path=xl/sharedStrings.xml><?xml version="1.0" encoding="utf-8"?>
<sst xmlns="http://schemas.openxmlformats.org/spreadsheetml/2006/main" count="112" uniqueCount="65">
  <si>
    <t xml:space="preserve">EXHIBIT GLS-7  </t>
  </si>
  <si>
    <t>ATMOS ENERGY CORPORATION - KENTUCKY</t>
  </si>
  <si>
    <t>BILL FREQUENCY WITH KNOWN &amp; MEASURABLE ADJUSTMENTS</t>
  </si>
  <si>
    <t>PROPOSED RATES</t>
  </si>
  <si>
    <t>Line</t>
  </si>
  <si>
    <t>Total</t>
  </si>
  <si>
    <t>No.</t>
  </si>
  <si>
    <t>Class of Customers</t>
  </si>
  <si>
    <t>Rate</t>
  </si>
  <si>
    <t>Billing Units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</si>
  <si>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</si>
  <si>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</si>
  <si>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</si>
  <si>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</si>
  <si>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</si>
  <si>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</si>
  <si>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</si>
  <si>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</si>
  <si>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</si>
  <si>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</si>
  <si>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</si>
  <si>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</si>
  <si>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</si>
  <si>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</si>
  <si>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</si>
  <si>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</si>
  <si>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</si>
  <si>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</si>
  <si>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</si>
  <si>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</si>
  <si>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</si>
  <si>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Gas Charge per Mcf</t>
  </si>
  <si>
    <t>Gas Costs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</si>
  <si>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</si>
  <si>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</si>
  <si>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</si>
  <si>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</si>
  <si>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</si>
  <si>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</si>
  <si>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</si>
  <si>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</si>
  <si>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</si>
  <si>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</si>
  <si>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</si>
  <si>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</si>
  <si>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</si>
  <si>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</si>
  <si>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</t>
  </si>
  <si>
    <t>ECONOMIC DEV RIDER (EDR)</t>
  </si>
  <si>
    <t>Firm Transport: Over 15000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</si>
  <si>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</si>
  <si>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</si>
  <si>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</si>
  <si>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</si>
  <si>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</si>
  <si>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</si>
  <si>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</si>
  <si>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OTHER REVENUE</t>
  </si>
  <si>
    <t>Service Charges</t>
  </si>
  <si>
    <t>Late Payment Fees</t>
  </si>
  <si>
    <t>TOTAL GROSS PROFIT</t>
  </si>
  <si>
    <t>TOTAL REVENUE</t>
  </si>
  <si>
    <t>R/C/PA Inc</t>
  </si>
  <si>
    <t>Firm Sales</t>
  </si>
  <si>
    <t>TEST YEAR ENDING MAY, 31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</si>
</sst>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#,##0.0000_);\(#,##0.0000\)"/>
    <numFmt numFmtId="168" formatCode="0.0000"/>
    <numFmt numFmtId="169" formatCode="_(* #,##0.0000_);_(* \(#,##0.00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u/>
      <sz val="10"/>
      <name val="Arial Narrow"/>
      <family val="2"/>
    </font>
    <font>
      <sz val="10"/>
      <color theme="0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0" xfId="3" applyFont="1" applyFill="1"/>
    <xf numFmtId="37" fontId="3" fillId="0" borderId="0" xfId="3" applyNumberFormat="1" applyFont="1" applyFill="1"/>
    <xf numFmtId="0" fontId="3" fillId="0" borderId="0" xfId="0" applyFont="1"/>
    <xf numFmtId="0" fontId="5" fillId="0" borderId="0" xfId="3" applyFont="1" applyFill="1" applyBorder="1"/>
    <xf numFmtId="0" fontId="3" fillId="0" borderId="0" xfId="3" applyFont="1"/>
    <xf numFmtId="37" fontId="3" fillId="0" borderId="0" xfId="3" applyNumberFormat="1" applyFont="1" applyFill="1" applyAlignment="1">
      <alignment horizontal="right"/>
    </xf>
    <xf numFmtId="0" fontId="3" fillId="0" borderId="0" xfId="3" applyFont="1" applyFill="1" applyAlignment="1">
      <alignment horizontal="left"/>
    </xf>
    <xf numFmtId="5" fontId="3" fillId="0" borderId="0" xfId="3" applyNumberFormat="1" applyFont="1" applyFill="1" applyAlignment="1" applyProtection="1">
      <alignment horizontal="centerContinuous"/>
    </xf>
    <xf numFmtId="0" fontId="3" fillId="0" borderId="0" xfId="3" applyFont="1" applyFill="1" applyAlignment="1">
      <alignment horizontal="centerContinuous"/>
    </xf>
    <xf numFmtId="0" fontId="3" fillId="0" borderId="0" xfId="3" applyFont="1" applyFill="1" applyAlignment="1">
      <alignment horizontal="center"/>
    </xf>
    <xf numFmtId="43" fontId="3" fillId="0" borderId="0" xfId="1" applyFont="1" applyFill="1" applyAlignment="1" applyProtection="1">
      <alignment horizontal="centerContinuous"/>
    </xf>
    <xf numFmtId="0" fontId="6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/>
    <xf numFmtId="0" fontId="3" fillId="0" borderId="1" xfId="3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3" fillId="0" borderId="0" xfId="3" quotePrefix="1" applyFont="1" applyFill="1" applyAlignment="1">
      <alignment horizontal="center"/>
    </xf>
    <xf numFmtId="49" fontId="3" fillId="0" borderId="0" xfId="3" quotePrefix="1" applyNumberFormat="1" applyFont="1" applyFill="1" applyAlignment="1">
      <alignment horizontal="center"/>
    </xf>
    <xf numFmtId="49" fontId="3" fillId="0" borderId="0" xfId="3" applyNumberFormat="1" applyFont="1" applyFill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 applyBorder="1"/>
    <xf numFmtId="165" fontId="5" fillId="0" borderId="0" xfId="1" applyNumberFormat="1" applyFont="1" applyFill="1" applyBorder="1"/>
    <xf numFmtId="0" fontId="6" fillId="0" borderId="0" xfId="3" applyFont="1" applyFill="1" applyBorder="1"/>
    <xf numFmtId="0" fontId="3" fillId="0" borderId="0" xfId="3" applyFont="1" applyFill="1" applyBorder="1" applyAlignment="1">
      <alignment horizontal="center"/>
    </xf>
    <xf numFmtId="166" fontId="5" fillId="0" borderId="0" xfId="2" applyNumberFormat="1" applyFont="1" applyFill="1" applyBorder="1"/>
    <xf numFmtId="37" fontId="5" fillId="0" borderId="0" xfId="3" applyNumberFormat="1" applyFont="1" applyFill="1" applyBorder="1" applyAlignment="1">
      <alignment horizontal="right"/>
    </xf>
    <xf numFmtId="7" fontId="3" fillId="0" borderId="0" xfId="3" applyNumberFormat="1" applyFont="1" applyFill="1" applyProtection="1"/>
    <xf numFmtId="37" fontId="3" fillId="0" borderId="0" xfId="0" applyNumberFormat="1" applyFont="1"/>
    <xf numFmtId="37" fontId="5" fillId="0" borderId="0" xfId="3" applyNumberFormat="1" applyFont="1" applyFill="1" applyBorder="1"/>
    <xf numFmtId="3" fontId="5" fillId="0" borderId="0" xfId="3" applyNumberFormat="1" applyFont="1" applyFill="1" applyBorder="1"/>
    <xf numFmtId="167" fontId="3" fillId="0" borderId="0" xfId="3" applyNumberFormat="1" applyFont="1" applyFill="1" applyProtection="1"/>
    <xf numFmtId="0" fontId="3" fillId="0" borderId="2" xfId="3" applyFont="1" applyFill="1" applyBorder="1"/>
    <xf numFmtId="37" fontId="3" fillId="0" borderId="2" xfId="3" applyNumberFormat="1" applyFont="1" applyFill="1" applyBorder="1"/>
    <xf numFmtId="0" fontId="3" fillId="0" borderId="0" xfId="3" applyFont="1" applyFill="1" applyBorder="1"/>
    <xf numFmtId="7" fontId="3" fillId="0" borderId="0" xfId="3" applyNumberFormat="1" applyFont="1" applyFill="1" applyBorder="1"/>
    <xf numFmtId="7" fontId="5" fillId="0" borderId="0" xfId="3" applyNumberFormat="1" applyFont="1" applyFill="1" applyBorder="1"/>
    <xf numFmtId="0" fontId="3" fillId="0" borderId="0" xfId="3" applyFont="1" applyBorder="1"/>
    <xf numFmtId="5" fontId="3" fillId="0" borderId="0" xfId="3" applyNumberFormat="1" applyFont="1" applyBorder="1"/>
    <xf numFmtId="5" fontId="3" fillId="0" borderId="0" xfId="3" applyNumberFormat="1" applyFont="1" applyFill="1" applyBorder="1"/>
    <xf numFmtId="5" fontId="5" fillId="0" borderId="0" xfId="3" applyNumberFormat="1" applyFont="1" applyFill="1" applyBorder="1"/>
    <xf numFmtId="37" fontId="3" fillId="0" borderId="0" xfId="3" applyNumberFormat="1" applyFont="1"/>
    <xf numFmtId="165" fontId="3" fillId="0" borderId="0" xfId="1" applyNumberFormat="1" applyFont="1"/>
    <xf numFmtId="43" fontId="3" fillId="0" borderId="0" xfId="3" applyNumberFormat="1" applyFont="1" applyFill="1" applyProtection="1"/>
    <xf numFmtId="37" fontId="5" fillId="0" borderId="0" xfId="3" applyNumberFormat="1" applyFont="1" applyFill="1" applyBorder="1" applyProtection="1"/>
    <xf numFmtId="0" fontId="6" fillId="0" borderId="0" xfId="3" applyFont="1"/>
    <xf numFmtId="37" fontId="3" fillId="0" borderId="0" xfId="3" applyNumberFormat="1" applyFont="1" applyFill="1" applyProtection="1"/>
    <xf numFmtId="5" fontId="3" fillId="0" borderId="0" xfId="3" applyNumberFormat="1" applyFont="1" applyFill="1" applyProtection="1"/>
    <xf numFmtId="37" fontId="3" fillId="0" borderId="2" xfId="3" applyNumberFormat="1" applyFont="1" applyFill="1" applyBorder="1" applyProtection="1"/>
    <xf numFmtId="0" fontId="6" fillId="0" borderId="0" xfId="3" applyFont="1" applyFill="1"/>
    <xf numFmtId="165" fontId="7" fillId="0" borderId="0" xfId="1" applyNumberFormat="1" applyFont="1" applyFill="1"/>
    <xf numFmtId="168" fontId="3" fillId="0" borderId="0" xfId="3" applyNumberFormat="1" applyFont="1" applyFill="1"/>
    <xf numFmtId="165" fontId="3" fillId="0" borderId="0" xfId="1" applyNumberFormat="1" applyFont="1" applyFill="1"/>
    <xf numFmtId="5" fontId="5" fillId="0" borderId="0" xfId="3" applyNumberFormat="1" applyFont="1" applyFill="1" applyProtection="1"/>
    <xf numFmtId="169" fontId="3" fillId="0" borderId="0" xfId="3" applyNumberFormat="1" applyFont="1" applyFill="1" applyProtection="1"/>
    <xf numFmtId="167" fontId="3" fillId="0" borderId="0" xfId="3" applyNumberFormat="1" applyFont="1" applyFill="1" applyAlignment="1" applyProtection="1">
      <alignment horizontal="right"/>
    </xf>
    <xf numFmtId="5" fontId="3" fillId="0" borderId="0" xfId="3" applyNumberFormat="1" applyFont="1" applyFill="1"/>
    <xf numFmtId="0" fontId="8" fillId="0" borderId="0" xfId="3" applyFont="1" applyFill="1"/>
    <xf numFmtId="5" fontId="3" fillId="0" borderId="0" xfId="3" applyNumberFormat="1" applyFont="1"/>
    <xf numFmtId="37" fontId="3" fillId="0" borderId="0" xfId="3" applyNumberFormat="1" applyFont="1" applyBorder="1"/>
    <xf numFmtId="1" fontId="3" fillId="0" borderId="0" xfId="3" applyNumberFormat="1" applyFont="1" applyFill="1" applyBorder="1"/>
    <xf numFmtId="37" fontId="3" fillId="0" borderId="0" xfId="3" applyNumberFormat="1" applyFont="1" applyFill="1" applyBorder="1"/>
  </cellXfs>
  <cellStyles count="7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6"/>
    <cellStyle name="Normal_Kentucky - CCS98 as fil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K4097"/>
  <sheetViews>
    <sheetView showGridLines="0" tabSelected="1" view="pageBreakPreview" zoomScaleNormal="100" zoomScaleSheetLayoutView="100" workbookViewId="0"/>
  </sheetViews>
  <sheetFormatPr defaultColWidth="12.5703125" defaultRowHeight="12.75" x14ac:dyDescent="0.2"/>
  <cols>
    <col min="1" max="1" width="5.5703125" style="5" bestFit="1" customWidth="1"/>
    <col min="2" max="2" width="29.5703125" style="5" customWidth="1"/>
    <col min="3" max="3" width="8.5703125" style="5" customWidth="1"/>
    <col min="4" max="15" width="10.5703125" style="5" customWidth="1"/>
    <col min="16" max="16" width="11.42578125" style="5" bestFit="1" customWidth="1"/>
    <col min="17" max="17" width="10.5703125" style="1" customWidth="1"/>
    <col min="18" max="27" width="10.5703125" style="3" customWidth="1"/>
    <col min="28" max="48" width="10.5703125" style="39" customWidth="1"/>
    <col min="49" max="61" width="10.5703125" style="5" customWidth="1"/>
    <col min="62" max="65" width="9.5703125" style="5" customWidth="1"/>
    <col min="66" max="16384" width="12.5703125" style="5"/>
  </cols>
  <sheetData>
    <row r="1" spans="1:8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0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x14ac:dyDescent="0.2">
      <c r="A4" s="7"/>
      <c r="B4" s="1"/>
      <c r="C4" s="8"/>
      <c r="D4" s="9"/>
      <c r="E4" s="9"/>
      <c r="F4" s="9"/>
      <c r="G4" s="9"/>
      <c r="H4" s="9"/>
      <c r="I4" s="9"/>
      <c r="J4" s="10" t="s">
        <v>1</v>
      </c>
      <c r="K4" s="9"/>
      <c r="L4" s="9"/>
      <c r="M4" s="9"/>
      <c r="N4" s="9"/>
      <c r="O4" s="9"/>
      <c r="P4" s="6"/>
      <c r="Q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x14ac:dyDescent="0.2">
      <c r="A5" s="7"/>
      <c r="B5" s="9"/>
      <c r="C5" s="8"/>
      <c r="D5" s="9"/>
      <c r="E5" s="9"/>
      <c r="F5" s="9"/>
      <c r="G5" s="9"/>
      <c r="H5" s="9"/>
      <c r="I5" s="9"/>
      <c r="J5" s="10" t="s">
        <v>2</v>
      </c>
      <c r="K5" s="9"/>
      <c r="L5" s="9"/>
      <c r="M5" s="9"/>
      <c r="N5" s="9"/>
      <c r="O5" s="9"/>
      <c r="P5" s="9"/>
      <c r="Q5" s="9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x14ac:dyDescent="0.2">
      <c r="A6" s="7"/>
      <c r="B6" s="9"/>
      <c r="C6" s="11"/>
      <c r="D6" s="9"/>
      <c r="E6" s="9"/>
      <c r="F6" s="9"/>
      <c r="G6" s="9"/>
      <c r="H6" s="9"/>
      <c r="I6" s="9"/>
      <c r="J6" s="10" t="s">
        <v>64</v>
      </c>
      <c r="K6" s="9"/>
      <c r="L6" s="9"/>
      <c r="M6" s="9"/>
      <c r="N6" s="9"/>
      <c r="O6" s="9"/>
      <c r="P6" s="9"/>
      <c r="Q6" s="9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x14ac:dyDescent="0.2">
      <c r="A7" s="1"/>
      <c r="B7" s="1"/>
      <c r="C7" s="1"/>
      <c r="D7" s="1"/>
      <c r="E7" s="1"/>
      <c r="F7" s="1"/>
      <c r="G7" s="1"/>
      <c r="H7" s="1"/>
      <c r="I7" s="1"/>
      <c r="J7" s="12" t="s">
        <v>3</v>
      </c>
      <c r="K7" s="1"/>
      <c r="L7" s="1"/>
      <c r="M7" s="1"/>
      <c r="N7" s="1"/>
      <c r="O7" s="1"/>
      <c r="P7" s="1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x14ac:dyDescent="0.2">
      <c r="A8" s="7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0" t="s">
        <v>5</v>
      </c>
      <c r="Q8" s="10" t="s">
        <v>5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x14ac:dyDescent="0.2">
      <c r="A9" s="13" t="s">
        <v>6</v>
      </c>
      <c r="B9" s="14" t="s">
        <v>7</v>
      </c>
      <c r="C9" s="15" t="s">
        <v>8</v>
      </c>
      <c r="D9" s="16">
        <v>42551</v>
      </c>
      <c r="E9" s="16">
        <v>42582</v>
      </c>
      <c r="F9" s="16">
        <v>42613</v>
      </c>
      <c r="G9" s="16">
        <v>42643</v>
      </c>
      <c r="H9" s="16">
        <v>42674</v>
      </c>
      <c r="I9" s="16">
        <v>42704</v>
      </c>
      <c r="J9" s="16">
        <v>42735</v>
      </c>
      <c r="K9" s="16">
        <v>42766</v>
      </c>
      <c r="L9" s="16">
        <v>42794</v>
      </c>
      <c r="M9" s="16">
        <v>42825</v>
      </c>
      <c r="N9" s="16">
        <v>42855</v>
      </c>
      <c r="O9" s="16">
        <v>42886</v>
      </c>
      <c r="P9" s="16" t="s">
        <v>9</v>
      </c>
      <c r="Q9" s="16" t="s">
        <v>10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x14ac:dyDescent="0.2">
      <c r="A10" s="1"/>
      <c r="B10" s="18"/>
      <c r="C10" s="18"/>
      <c r="D10" s="18" t="s">
        <v>11</v>
      </c>
      <c r="E10" s="18" t="s">
        <v>12</v>
      </c>
      <c r="F10" s="10" t="s">
        <v>13</v>
      </c>
      <c r="G10" s="19" t="s">
        <v>14</v>
      </c>
      <c r="H10" s="20" t="s">
        <v>15</v>
      </c>
      <c r="I10" s="20" t="s">
        <v>16</v>
      </c>
      <c r="J10" s="20" t="s">
        <v>17</v>
      </c>
      <c r="K10" s="20" t="s">
        <v>18</v>
      </c>
      <c r="L10" s="20" t="s">
        <v>19</v>
      </c>
      <c r="M10" s="20" t="s">
        <v>20</v>
      </c>
      <c r="N10" s="20" t="s">
        <v>21</v>
      </c>
      <c r="O10" s="20" t="s">
        <v>22</v>
      </c>
      <c r="P10" s="20" t="s">
        <v>23</v>
      </c>
      <c r="Q10" s="20" t="s">
        <v>24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x14ac:dyDescent="0.2">
      <c r="A11" s="1"/>
      <c r="B11" s="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x14ac:dyDescent="0.2">
      <c r="A12" s="10">
        <v>1</v>
      </c>
      <c r="B12" s="25" t="s">
        <v>25</v>
      </c>
      <c r="C12" s="26"/>
      <c r="D12" s="27">
        <f t="shared" ref="D12:O12" si="0">D13*$C$13+D14*$C$14+D15*$C$15+D16*$C$16</f>
        <v>3202466.8729629368</v>
      </c>
      <c r="E12" s="27">
        <f t="shared" si="0"/>
        <v>3089146.5995157785</v>
      </c>
      <c r="F12" s="27">
        <f t="shared" si="0"/>
        <v>3040061.4932626849</v>
      </c>
      <c r="G12" s="27">
        <f t="shared" si="0"/>
        <v>3040897.078364295</v>
      </c>
      <c r="H12" s="27">
        <f t="shared" si="0"/>
        <v>3333336.6840759725</v>
      </c>
      <c r="I12" s="27">
        <f t="shared" si="0"/>
        <v>4272760.9104470257</v>
      </c>
      <c r="J12" s="27">
        <f t="shared" si="0"/>
        <v>5457959.6548247151</v>
      </c>
      <c r="K12" s="27">
        <f t="shared" si="0"/>
        <v>5905503.5534777828</v>
      </c>
      <c r="L12" s="27">
        <f t="shared" si="0"/>
        <v>5532906.8018265367</v>
      </c>
      <c r="M12" s="27">
        <f t="shared" si="0"/>
        <v>5788934.236387955</v>
      </c>
      <c r="N12" s="27">
        <f t="shared" si="0"/>
        <v>4335397.8305750852</v>
      </c>
      <c r="O12" s="27">
        <f t="shared" si="0"/>
        <v>3533484.548819249</v>
      </c>
      <c r="P12" s="27">
        <f>SUM(D12:O12)</f>
        <v>50532856.264540017</v>
      </c>
      <c r="Q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8"/>
      <c r="BK12" s="28"/>
      <c r="BL12" s="28"/>
      <c r="BM12" s="28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x14ac:dyDescent="0.2">
      <c r="A13" s="10">
        <v>2</v>
      </c>
      <c r="B13" s="1" t="s">
        <v>26</v>
      </c>
      <c r="C13" s="29">
        <v>18.25</v>
      </c>
      <c r="D13" s="2">
        <v>156693</v>
      </c>
      <c r="E13" s="2">
        <v>154693</v>
      </c>
      <c r="F13" s="2">
        <v>152235</v>
      </c>
      <c r="G13" s="2">
        <v>151812</v>
      </c>
      <c r="H13" s="2">
        <v>153319</v>
      </c>
      <c r="I13" s="2">
        <v>153194</v>
      </c>
      <c r="J13" s="2">
        <v>158720</v>
      </c>
      <c r="K13" s="2">
        <v>158673</v>
      </c>
      <c r="L13" s="2">
        <v>141981</v>
      </c>
      <c r="M13" s="2">
        <v>176169</v>
      </c>
      <c r="N13" s="2">
        <v>159039</v>
      </c>
      <c r="O13" s="2">
        <v>157509</v>
      </c>
      <c r="P13" s="2">
        <f>ROUND((SUM(D13:O13)),0)</f>
        <v>1874037</v>
      </c>
      <c r="Q13" s="2">
        <f>ROUND(P13*C13,0)</f>
        <v>34201175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2"/>
      <c r="BK13" s="32"/>
      <c r="BL13" s="32"/>
      <c r="BM13" s="32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x14ac:dyDescent="0.2">
      <c r="A14" s="10">
        <v>3</v>
      </c>
      <c r="B14" s="1" t="s">
        <v>27</v>
      </c>
      <c r="C14" s="33">
        <v>1.58</v>
      </c>
      <c r="D14" s="2">
        <v>216974.44491325098</v>
      </c>
      <c r="E14" s="2">
        <v>168354.01868087237</v>
      </c>
      <c r="F14" s="2">
        <v>165678.95143207905</v>
      </c>
      <c r="G14" s="2">
        <v>171093.72048373095</v>
      </c>
      <c r="H14" s="2">
        <v>338775.27473162819</v>
      </c>
      <c r="I14" s="2">
        <v>934791.39901710465</v>
      </c>
      <c r="J14" s="2">
        <v>1621088.3891295667</v>
      </c>
      <c r="K14" s="2">
        <v>1904886.9009353057</v>
      </c>
      <c r="L14" s="2">
        <v>1861869.3365990738</v>
      </c>
      <c r="M14" s="2">
        <v>1629018.978726554</v>
      </c>
      <c r="N14" s="2">
        <v>906921.56998423114</v>
      </c>
      <c r="O14" s="2">
        <v>417053.98659446143</v>
      </c>
      <c r="P14" s="2">
        <f>SUM(D14:O14)</f>
        <v>10336506.97122786</v>
      </c>
      <c r="Q14" s="2">
        <f t="shared" ref="Q14:Q16" si="1">ROUND(P14*C14,0)</f>
        <v>16331681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x14ac:dyDescent="0.2">
      <c r="A15" s="10">
        <v>4</v>
      </c>
      <c r="B15" s="1" t="s">
        <v>28</v>
      </c>
      <c r="C15" s="33">
        <v>1.01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SUM(D15:O15)</f>
        <v>0</v>
      </c>
      <c r="Q15" s="2">
        <f t="shared" si="1"/>
        <v>0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x14ac:dyDescent="0.2">
      <c r="A16" s="10">
        <v>5</v>
      </c>
      <c r="B16" s="1" t="s">
        <v>29</v>
      </c>
      <c r="C16" s="33">
        <v>0.7228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SUM(D16:O16)</f>
        <v>0</v>
      </c>
      <c r="Q16" s="2">
        <f t="shared" si="1"/>
        <v>0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x14ac:dyDescent="0.2">
      <c r="A17" s="10">
        <v>6</v>
      </c>
      <c r="B17" s="34" t="s">
        <v>30</v>
      </c>
      <c r="C17" s="34"/>
      <c r="D17" s="35">
        <f t="shared" ref="D17:P17" si="2">D14+D15+D16</f>
        <v>216974.44491325098</v>
      </c>
      <c r="E17" s="35">
        <f t="shared" si="2"/>
        <v>168354.01868087237</v>
      </c>
      <c r="F17" s="35">
        <f t="shared" si="2"/>
        <v>165678.95143207905</v>
      </c>
      <c r="G17" s="35">
        <f t="shared" si="2"/>
        <v>171093.72048373095</v>
      </c>
      <c r="H17" s="35">
        <f t="shared" si="2"/>
        <v>338775.27473162819</v>
      </c>
      <c r="I17" s="35">
        <f t="shared" si="2"/>
        <v>934791.39901710465</v>
      </c>
      <c r="J17" s="35">
        <f t="shared" si="2"/>
        <v>1621088.3891295667</v>
      </c>
      <c r="K17" s="35">
        <f t="shared" si="2"/>
        <v>1904886.9009353057</v>
      </c>
      <c r="L17" s="35">
        <f t="shared" si="2"/>
        <v>1861869.3365990738</v>
      </c>
      <c r="M17" s="35">
        <f t="shared" si="2"/>
        <v>1629018.978726554</v>
      </c>
      <c r="N17" s="35">
        <f t="shared" si="2"/>
        <v>906921.56998423114</v>
      </c>
      <c r="O17" s="35">
        <f t="shared" si="2"/>
        <v>417053.98659446143</v>
      </c>
      <c r="P17" s="35">
        <f t="shared" si="2"/>
        <v>10336506.97122786</v>
      </c>
      <c r="Q17" s="35">
        <f>SUM(Q13:Q16)</f>
        <v>50532856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x14ac:dyDescent="0.2">
      <c r="A18" s="10">
        <v>7</v>
      </c>
      <c r="B18" s="36" t="s">
        <v>31</v>
      </c>
      <c r="C18" s="36"/>
      <c r="D18" s="37">
        <v>4.576446110502566</v>
      </c>
      <c r="E18" s="37">
        <v>4.576446110502566</v>
      </c>
      <c r="F18" s="37">
        <v>4.6088710472168026</v>
      </c>
      <c r="G18" s="37">
        <v>4.6088710472168026</v>
      </c>
      <c r="H18" s="37">
        <v>4.6088710472168026</v>
      </c>
      <c r="I18" s="37">
        <v>4.5535112981864572</v>
      </c>
      <c r="J18" s="37">
        <v>4.5535112981864572</v>
      </c>
      <c r="K18" s="37">
        <v>4.5535112981864572</v>
      </c>
      <c r="L18" s="37">
        <v>4.5576361502621516</v>
      </c>
      <c r="M18" s="37">
        <v>4.5576361502621516</v>
      </c>
      <c r="N18" s="37">
        <v>4.5576361502621516</v>
      </c>
      <c r="O18" s="37">
        <v>4.83392198302381</v>
      </c>
      <c r="P18" s="37"/>
      <c r="Q18" s="37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x14ac:dyDescent="0.2">
      <c r="A19" s="10">
        <v>8</v>
      </c>
      <c r="B19" s="36" t="s">
        <v>32</v>
      </c>
      <c r="C19" s="39"/>
      <c r="D19" s="40">
        <f t="shared" ref="D19:O19" si="3">D18*D17</f>
        <v>992971.85450170073</v>
      </c>
      <c r="E19" s="40">
        <f t="shared" si="3"/>
        <v>770463.09397955472</v>
      </c>
      <c r="F19" s="40">
        <f t="shared" si="3"/>
        <v>763592.92238854792</v>
      </c>
      <c r="G19" s="40">
        <f t="shared" si="3"/>
        <v>788548.89469807199</v>
      </c>
      <c r="H19" s="40">
        <f t="shared" si="3"/>
        <v>1561371.5552235192</v>
      </c>
      <c r="I19" s="40">
        <f t="shared" si="3"/>
        <v>4256583.1968719102</v>
      </c>
      <c r="J19" s="40">
        <f t="shared" si="3"/>
        <v>7381644.2952603661</v>
      </c>
      <c r="K19" s="40">
        <f t="shared" si="3"/>
        <v>8673924.0251763016</v>
      </c>
      <c r="L19" s="40">
        <f t="shared" si="3"/>
        <v>8485722.9955485482</v>
      </c>
      <c r="M19" s="40">
        <f t="shared" si="3"/>
        <v>7424475.7869072733</v>
      </c>
      <c r="N19" s="40">
        <f t="shared" si="3"/>
        <v>4133418.5328126377</v>
      </c>
      <c r="O19" s="40">
        <f t="shared" si="3"/>
        <v>2016006.4339066844</v>
      </c>
      <c r="P19" s="40">
        <f>SUM(D19:O19)</f>
        <v>47248723.58727511</v>
      </c>
      <c r="Q19" s="4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x14ac:dyDescent="0.2">
      <c r="A20" s="10">
        <v>9</v>
      </c>
      <c r="C20" s="43"/>
      <c r="D20" s="44"/>
      <c r="P20" s="43"/>
      <c r="Q20" s="2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x14ac:dyDescent="0.2">
      <c r="A21" s="10">
        <v>10</v>
      </c>
      <c r="B21" s="25" t="s">
        <v>33</v>
      </c>
      <c r="C21" s="1"/>
      <c r="D21" s="27">
        <f t="shared" ref="D21:O21" si="4">D22*$C$22+D23*$C$23+D24*$C$24+D25*$C$25</f>
        <v>1038494.4191612644</v>
      </c>
      <c r="E21" s="27">
        <f t="shared" si="4"/>
        <v>1003101.3254154467</v>
      </c>
      <c r="F21" s="27">
        <f t="shared" si="4"/>
        <v>979721.65772281098</v>
      </c>
      <c r="G21" s="27">
        <f t="shared" si="4"/>
        <v>976035.13638501952</v>
      </c>
      <c r="H21" s="27">
        <f t="shared" si="4"/>
        <v>1065448.5961859927</v>
      </c>
      <c r="I21" s="27">
        <f t="shared" si="4"/>
        <v>1442006.321093597</v>
      </c>
      <c r="J21" s="27">
        <f t="shared" si="4"/>
        <v>1891364.6836348358</v>
      </c>
      <c r="K21" s="27">
        <f t="shared" si="4"/>
        <v>2063161.2698100309</v>
      </c>
      <c r="L21" s="27">
        <f t="shared" si="4"/>
        <v>1989667.0995042252</v>
      </c>
      <c r="M21" s="27">
        <f t="shared" si="4"/>
        <v>1947482.0168003445</v>
      </c>
      <c r="N21" s="27">
        <f t="shared" si="4"/>
        <v>1471728.0879704335</v>
      </c>
      <c r="O21" s="27">
        <f t="shared" si="4"/>
        <v>1158076.4438869911</v>
      </c>
      <c r="P21" s="27">
        <f>SUM(D21:O21)</f>
        <v>17026287.05757099</v>
      </c>
      <c r="Q21" s="27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x14ac:dyDescent="0.2">
      <c r="A22" s="10">
        <v>11</v>
      </c>
      <c r="B22" s="1" t="s">
        <v>26</v>
      </c>
      <c r="C22" s="45">
        <v>45</v>
      </c>
      <c r="D22" s="2">
        <v>17239</v>
      </c>
      <c r="E22" s="2">
        <v>17099</v>
      </c>
      <c r="F22" s="2">
        <v>16768</v>
      </c>
      <c r="G22" s="2">
        <v>16763</v>
      </c>
      <c r="H22" s="2">
        <v>16900</v>
      </c>
      <c r="I22" s="2">
        <v>16920</v>
      </c>
      <c r="J22" s="2">
        <v>17698</v>
      </c>
      <c r="K22" s="2">
        <v>17809</v>
      </c>
      <c r="L22" s="2">
        <v>16330</v>
      </c>
      <c r="M22" s="2">
        <v>19213</v>
      </c>
      <c r="N22" s="2">
        <v>17745</v>
      </c>
      <c r="O22" s="2">
        <v>17372</v>
      </c>
      <c r="P22" s="2">
        <f>ROUND((SUM(D22:O22)),0)</f>
        <v>207856</v>
      </c>
      <c r="Q22" s="2">
        <f t="shared" ref="Q22:Q25" si="5">ROUND(P22*C22,0)</f>
        <v>9353520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x14ac:dyDescent="0.2">
      <c r="A23" s="10">
        <v>12</v>
      </c>
      <c r="B23" s="1" t="s">
        <v>27</v>
      </c>
      <c r="C23" s="33">
        <v>1.58</v>
      </c>
      <c r="D23" s="2">
        <v>157105.54247941135</v>
      </c>
      <c r="E23" s="2">
        <v>139909.19013938011</v>
      </c>
      <c r="F23" s="2">
        <v>130250.76022247532</v>
      </c>
      <c r="G23" s="2">
        <v>120243.96063161312</v>
      </c>
      <c r="H23" s="2">
        <v>150843.60552630303</v>
      </c>
      <c r="I23" s="2">
        <v>401776.07452736335</v>
      </c>
      <c r="J23" s="2">
        <v>641864.19765058928</v>
      </c>
      <c r="K23" s="2">
        <v>728984.00406496658</v>
      </c>
      <c r="L23" s="2">
        <v>728067.37103548297</v>
      </c>
      <c r="M23" s="2">
        <v>626175.40890762198</v>
      </c>
      <c r="N23" s="2">
        <v>394045.48316742701</v>
      </c>
      <c r="O23" s="2">
        <v>218235.3686491072</v>
      </c>
      <c r="P23" s="2">
        <f>SUM(D23:O23)</f>
        <v>4437500.9670017418</v>
      </c>
      <c r="Q23" s="2">
        <f t="shared" si="5"/>
        <v>7011252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x14ac:dyDescent="0.2">
      <c r="A24" s="10">
        <v>13</v>
      </c>
      <c r="B24" s="1" t="s">
        <v>28</v>
      </c>
      <c r="C24" s="33">
        <v>1.01</v>
      </c>
      <c r="D24" s="2">
        <v>14368.972320588658</v>
      </c>
      <c r="E24" s="2">
        <v>12465.153460619891</v>
      </c>
      <c r="F24" s="2">
        <v>19173.719377524681</v>
      </c>
      <c r="G24" s="2">
        <v>31400.671868386886</v>
      </c>
      <c r="H24" s="2">
        <v>65956.138073696973</v>
      </c>
      <c r="I24" s="2">
        <v>45346.656772636619</v>
      </c>
      <c r="J24" s="2">
        <v>80009.159749410697</v>
      </c>
      <c r="K24" s="2">
        <v>108872.81523503333</v>
      </c>
      <c r="L24" s="2">
        <v>103436.29036451696</v>
      </c>
      <c r="M24" s="2">
        <v>92613.733392377966</v>
      </c>
      <c r="N24" s="2">
        <v>50110.123332572941</v>
      </c>
      <c r="O24" s="2">
        <v>31212.437050892811</v>
      </c>
      <c r="P24" s="2">
        <f>SUM(D24:O24)</f>
        <v>654965.87099825847</v>
      </c>
      <c r="Q24" s="2">
        <f t="shared" si="5"/>
        <v>661516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x14ac:dyDescent="0.2">
      <c r="A25" s="10">
        <v>14</v>
      </c>
      <c r="B25" s="1" t="s">
        <v>29</v>
      </c>
      <c r="C25" s="33">
        <v>0.7228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SUM(D25:O25)</f>
        <v>0</v>
      </c>
      <c r="Q25" s="2">
        <f t="shared" si="5"/>
        <v>0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x14ac:dyDescent="0.2">
      <c r="A26" s="10">
        <v>15</v>
      </c>
      <c r="B26" s="34" t="s">
        <v>30</v>
      </c>
      <c r="C26" s="34"/>
      <c r="D26" s="35">
        <f t="shared" ref="D26:P26" si="6">D23+D24+D25</f>
        <v>171474.5148</v>
      </c>
      <c r="E26" s="35">
        <f t="shared" si="6"/>
        <v>152374.34359999999</v>
      </c>
      <c r="F26" s="35">
        <f t="shared" si="6"/>
        <v>149424.47959999999</v>
      </c>
      <c r="G26" s="35">
        <f t="shared" si="6"/>
        <v>151644.63250000001</v>
      </c>
      <c r="H26" s="35">
        <f t="shared" si="6"/>
        <v>216799.74359999999</v>
      </c>
      <c r="I26" s="35">
        <f t="shared" si="6"/>
        <v>447122.73129999998</v>
      </c>
      <c r="J26" s="35">
        <f t="shared" si="6"/>
        <v>721873.35739999998</v>
      </c>
      <c r="K26" s="35">
        <f t="shared" si="6"/>
        <v>837856.81929999986</v>
      </c>
      <c r="L26" s="35">
        <f t="shared" si="6"/>
        <v>831503.66139999987</v>
      </c>
      <c r="M26" s="35">
        <f t="shared" si="6"/>
        <v>718789.14229999995</v>
      </c>
      <c r="N26" s="35">
        <f t="shared" si="6"/>
        <v>444155.60649999994</v>
      </c>
      <c r="O26" s="35">
        <f t="shared" si="6"/>
        <v>249447.80570000003</v>
      </c>
      <c r="P26" s="35">
        <f t="shared" si="6"/>
        <v>5092466.8380000005</v>
      </c>
      <c r="Q26" s="35">
        <f>SUM(Q22:Q25)</f>
        <v>17026288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x14ac:dyDescent="0.2">
      <c r="A27" s="10">
        <v>16</v>
      </c>
      <c r="B27" s="36" t="s">
        <v>31</v>
      </c>
      <c r="C27" s="36"/>
      <c r="D27" s="37">
        <v>4.576446110502566</v>
      </c>
      <c r="E27" s="37">
        <v>4.576446110502566</v>
      </c>
      <c r="F27" s="37">
        <v>4.6088710472168026</v>
      </c>
      <c r="G27" s="37">
        <v>4.6088710472168026</v>
      </c>
      <c r="H27" s="37">
        <v>4.6088710472168026</v>
      </c>
      <c r="I27" s="37">
        <v>4.5535112981864572</v>
      </c>
      <c r="J27" s="37">
        <v>4.5535112981864572</v>
      </c>
      <c r="K27" s="37">
        <v>4.5535112981864572</v>
      </c>
      <c r="L27" s="37">
        <v>4.5576361502621516</v>
      </c>
      <c r="M27" s="37">
        <v>4.5576361502621516</v>
      </c>
      <c r="N27" s="37">
        <v>4.5576361502621516</v>
      </c>
      <c r="O27" s="37">
        <v>4.83392198302381</v>
      </c>
      <c r="P27" s="37"/>
      <c r="Q27" s="37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x14ac:dyDescent="0.2">
      <c r="A28" s="10">
        <v>17</v>
      </c>
      <c r="B28" s="36" t="s">
        <v>32</v>
      </c>
      <c r="C28" s="39"/>
      <c r="D28" s="40">
        <f t="shared" ref="D28:O28" si="7">D27*D26</f>
        <v>784743.87630677468</v>
      </c>
      <c r="E28" s="40">
        <f t="shared" si="7"/>
        <v>697332.97210860148</v>
      </c>
      <c r="F28" s="40">
        <f t="shared" si="7"/>
        <v>688678.15777387773</v>
      </c>
      <c r="G28" s="40">
        <f t="shared" si="7"/>
        <v>698910.55619508226</v>
      </c>
      <c r="H28" s="40">
        <f t="shared" si="7"/>
        <v>999202.06132206623</v>
      </c>
      <c r="I28" s="40">
        <f t="shared" si="7"/>
        <v>2035978.4086505375</v>
      </c>
      <c r="J28" s="40">
        <f t="shared" si="7"/>
        <v>3287058.4887806904</v>
      </c>
      <c r="K28" s="40">
        <f t="shared" si="7"/>
        <v>3815190.4929451183</v>
      </c>
      <c r="L28" s="40">
        <f t="shared" si="7"/>
        <v>3789691.146271979</v>
      </c>
      <c r="M28" s="40">
        <f t="shared" si="7"/>
        <v>3275979.3793624057</v>
      </c>
      <c r="N28" s="40">
        <f t="shared" si="7"/>
        <v>2024299.6485260108</v>
      </c>
      <c r="O28" s="40">
        <f t="shared" si="7"/>
        <v>1205811.2315902822</v>
      </c>
      <c r="P28" s="40">
        <f>SUM(D28:O28)</f>
        <v>23302876.419833422</v>
      </c>
      <c r="Q28" s="41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x14ac:dyDescent="0.2">
      <c r="A29" s="10">
        <v>18</v>
      </c>
      <c r="D29" s="44"/>
      <c r="P29" s="43"/>
      <c r="Q29" s="2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x14ac:dyDescent="0.2">
      <c r="A30" s="10">
        <v>19</v>
      </c>
      <c r="B30" s="25" t="s">
        <v>34</v>
      </c>
      <c r="C30" s="33"/>
      <c r="D30" s="27">
        <f t="shared" ref="D30:O30" si="8">D31*$C$31+D32*$C$32+D33*$C$33+D34*$C$34</f>
        <v>30063.109446545455</v>
      </c>
      <c r="E30" s="27">
        <f t="shared" si="8"/>
        <v>26324.438443454546</v>
      </c>
      <c r="F30" s="27">
        <f t="shared" si="8"/>
        <v>37757.132350363638</v>
      </c>
      <c r="G30" s="27">
        <f t="shared" si="8"/>
        <v>34132.042388909096</v>
      </c>
      <c r="H30" s="27">
        <f t="shared" si="8"/>
        <v>33822.656645272727</v>
      </c>
      <c r="I30" s="27">
        <f t="shared" si="8"/>
        <v>63839.886805272719</v>
      </c>
      <c r="J30" s="27">
        <f t="shared" si="8"/>
        <v>112568.79224745455</v>
      </c>
      <c r="K30" s="27">
        <f t="shared" si="8"/>
        <v>143487.03397381821</v>
      </c>
      <c r="L30" s="27">
        <f t="shared" si="8"/>
        <v>116970.39922618182</v>
      </c>
      <c r="M30" s="27">
        <f t="shared" si="8"/>
        <v>173716.90801072729</v>
      </c>
      <c r="N30" s="27">
        <f t="shared" si="8"/>
        <v>67372.284672909096</v>
      </c>
      <c r="O30" s="27">
        <f t="shared" si="8"/>
        <v>35282.832758181816</v>
      </c>
      <c r="P30" s="27">
        <f>SUM(D30:O30)</f>
        <v>875337.51696909091</v>
      </c>
      <c r="Q30" s="2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x14ac:dyDescent="0.2">
      <c r="A31" s="10">
        <v>20</v>
      </c>
      <c r="B31" s="1" t="s">
        <v>26</v>
      </c>
      <c r="C31" s="29">
        <f>C22</f>
        <v>45</v>
      </c>
      <c r="D31" s="2">
        <v>205</v>
      </c>
      <c r="E31" s="2">
        <v>193</v>
      </c>
      <c r="F31" s="2">
        <v>211</v>
      </c>
      <c r="G31" s="2">
        <v>188</v>
      </c>
      <c r="H31" s="2">
        <v>194</v>
      </c>
      <c r="I31" s="2">
        <v>181</v>
      </c>
      <c r="J31" s="2">
        <v>200</v>
      </c>
      <c r="K31" s="2">
        <v>201</v>
      </c>
      <c r="L31" s="2">
        <v>169</v>
      </c>
      <c r="M31" s="2">
        <v>234</v>
      </c>
      <c r="N31" s="2">
        <v>197</v>
      </c>
      <c r="O31" s="2">
        <v>193</v>
      </c>
      <c r="P31" s="2">
        <f>ROUND((SUM(D31:O31)),0)</f>
        <v>2366</v>
      </c>
      <c r="Q31" s="2">
        <f t="shared" ref="Q31:Q34" si="9">ROUND(P31*C31,0)</f>
        <v>106470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x14ac:dyDescent="0.2">
      <c r="A32" s="10">
        <v>21</v>
      </c>
      <c r="B32" s="1" t="s">
        <v>27</v>
      </c>
      <c r="C32" s="33">
        <f>C23</f>
        <v>1.58</v>
      </c>
      <c r="D32" s="2">
        <v>9589.5276272727278</v>
      </c>
      <c r="E32" s="2">
        <v>8581.6553727272712</v>
      </c>
      <c r="F32" s="2">
        <v>11302.885118181819</v>
      </c>
      <c r="G32" s="2">
        <v>10101.737645454547</v>
      </c>
      <c r="H32" s="2">
        <v>11349.108463636363</v>
      </c>
      <c r="I32" s="2">
        <v>22690.29796363636</v>
      </c>
      <c r="J32" s="2">
        <v>36089.256672727272</v>
      </c>
      <c r="K32" s="2">
        <v>42579.623990909102</v>
      </c>
      <c r="L32" s="2">
        <v>34343.541009090899</v>
      </c>
      <c r="M32" s="2">
        <v>51216.227236363644</v>
      </c>
      <c r="N32" s="2">
        <v>24163.344945454544</v>
      </c>
      <c r="O32" s="2">
        <v>13009.233909090908</v>
      </c>
      <c r="P32" s="2">
        <f>SUM(D32:O32)</f>
        <v>275016.43995454541</v>
      </c>
      <c r="Q32" s="2">
        <f t="shared" si="9"/>
        <v>434526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x14ac:dyDescent="0.2">
      <c r="A33" s="10">
        <v>22</v>
      </c>
      <c r="B33" s="1" t="s">
        <v>28</v>
      </c>
      <c r="C33" s="33">
        <f>C24</f>
        <v>1.01</v>
      </c>
      <c r="D33" s="2">
        <v>5630.352272727273</v>
      </c>
      <c r="E33" s="2">
        <v>4040.022727272727</v>
      </c>
      <c r="F33" s="2">
        <v>10300.568181818182</v>
      </c>
      <c r="G33" s="2">
        <v>9615.1454545454544</v>
      </c>
      <c r="H33" s="2">
        <v>7090.1636363636371</v>
      </c>
      <c r="I33" s="2">
        <v>19647.738636363636</v>
      </c>
      <c r="J33" s="2">
        <v>46086.897727272728</v>
      </c>
      <c r="K33" s="2">
        <v>66501.215909090912</v>
      </c>
      <c r="L33" s="2">
        <v>54557.034090909096</v>
      </c>
      <c r="M33" s="2">
        <v>81450.761363636368</v>
      </c>
      <c r="N33" s="2">
        <v>20127.920454545456</v>
      </c>
      <c r="O33" s="2">
        <v>5983.409090909091</v>
      </c>
      <c r="P33" s="2">
        <f>SUM(D33:O33)</f>
        <v>331031.22954545461</v>
      </c>
      <c r="Q33" s="2">
        <f t="shared" si="9"/>
        <v>334342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x14ac:dyDescent="0.2">
      <c r="A34" s="10">
        <v>23</v>
      </c>
      <c r="B34" s="1" t="s">
        <v>29</v>
      </c>
      <c r="C34" s="33">
        <f>C25</f>
        <v>0.7228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>SUM(D34:O34)</f>
        <v>0</v>
      </c>
      <c r="Q34" s="2">
        <f t="shared" si="9"/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x14ac:dyDescent="0.2">
      <c r="A35" s="10">
        <v>24</v>
      </c>
      <c r="B35" s="34" t="s">
        <v>30</v>
      </c>
      <c r="C35" s="34"/>
      <c r="D35" s="35">
        <f t="shared" ref="D35:P35" si="10">D32+D33+D34</f>
        <v>15219.8799</v>
      </c>
      <c r="E35" s="35">
        <f t="shared" si="10"/>
        <v>12621.678099999997</v>
      </c>
      <c r="F35" s="35">
        <f t="shared" si="10"/>
        <v>21603.453300000001</v>
      </c>
      <c r="G35" s="35">
        <f t="shared" si="10"/>
        <v>19716.883099999999</v>
      </c>
      <c r="H35" s="35">
        <f t="shared" si="10"/>
        <v>18439.272100000002</v>
      </c>
      <c r="I35" s="35">
        <f t="shared" si="10"/>
        <v>42338.036599999992</v>
      </c>
      <c r="J35" s="35">
        <f t="shared" si="10"/>
        <v>82176.154399999999</v>
      </c>
      <c r="K35" s="35">
        <f t="shared" si="10"/>
        <v>109080.83990000002</v>
      </c>
      <c r="L35" s="35">
        <f t="shared" si="10"/>
        <v>88900.575099999987</v>
      </c>
      <c r="M35" s="35">
        <f t="shared" si="10"/>
        <v>132666.98860000001</v>
      </c>
      <c r="N35" s="35">
        <f t="shared" si="10"/>
        <v>44291.265400000004</v>
      </c>
      <c r="O35" s="35">
        <f t="shared" si="10"/>
        <v>18992.643</v>
      </c>
      <c r="P35" s="35">
        <f t="shared" si="10"/>
        <v>606047.66950000008</v>
      </c>
      <c r="Q35" s="35">
        <f>SUM(Q31:Q34)</f>
        <v>875338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x14ac:dyDescent="0.2">
      <c r="A36" s="10">
        <v>25</v>
      </c>
      <c r="B36" s="36" t="s">
        <v>31</v>
      </c>
      <c r="D36" s="37">
        <v>4.576446110502566</v>
      </c>
      <c r="E36" s="37">
        <v>4.576446110502566</v>
      </c>
      <c r="F36" s="37">
        <v>4.6088710472168026</v>
      </c>
      <c r="G36" s="37">
        <v>4.6088710472168026</v>
      </c>
      <c r="H36" s="37">
        <v>4.6088710472168026</v>
      </c>
      <c r="I36" s="37">
        <v>4.5535112981864572</v>
      </c>
      <c r="J36" s="37">
        <v>4.5535112981864572</v>
      </c>
      <c r="K36" s="37">
        <v>4.5535112981864572</v>
      </c>
      <c r="L36" s="37">
        <v>4.5576361502621516</v>
      </c>
      <c r="M36" s="37">
        <v>4.5576361502621516</v>
      </c>
      <c r="N36" s="37">
        <v>4.5576361502621516</v>
      </c>
      <c r="O36" s="37">
        <v>4.83392198302381</v>
      </c>
      <c r="P36" s="37"/>
      <c r="Q36" s="37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x14ac:dyDescent="0.2">
      <c r="A37" s="10">
        <v>26</v>
      </c>
      <c r="B37" s="36" t="s">
        <v>32</v>
      </c>
      <c r="D37" s="40">
        <f t="shared" ref="D37:O37" si="11">D36*D35</f>
        <v>69652.960170671184</v>
      </c>
      <c r="E37" s="40">
        <f t="shared" si="11"/>
        <v>57762.429648760408</v>
      </c>
      <c r="F37" s="40">
        <f t="shared" si="11"/>
        <v>99567.530434270302</v>
      </c>
      <c r="G37" s="40">
        <f t="shared" si="11"/>
        <v>90872.571660948277</v>
      </c>
      <c r="H37" s="40">
        <f t="shared" si="11"/>
        <v>84984.227313442578</v>
      </c>
      <c r="I37" s="40">
        <f t="shared" si="11"/>
        <v>192786.72800113171</v>
      </c>
      <c r="J37" s="40">
        <f t="shared" si="11"/>
        <v>374190.04750191473</v>
      </c>
      <c r="K37" s="40">
        <f t="shared" si="11"/>
        <v>496700.83690031822</v>
      </c>
      <c r="L37" s="40">
        <f t="shared" si="11"/>
        <v>405176.47485485522</v>
      </c>
      <c r="M37" s="40">
        <f t="shared" si="11"/>
        <v>604647.86318977678</v>
      </c>
      <c r="N37" s="40">
        <f t="shared" si="11"/>
        <v>201863.47232789526</v>
      </c>
      <c r="O37" s="40">
        <f t="shared" si="11"/>
        <v>91808.95451342329</v>
      </c>
      <c r="P37" s="40">
        <f>SUM(D37:O37)</f>
        <v>2770014.0965174083</v>
      </c>
      <c r="Q37" s="41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x14ac:dyDescent="0.2">
      <c r="A38" s="10">
        <v>27</v>
      </c>
      <c r="D38" s="44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x14ac:dyDescent="0.2">
      <c r="A39" s="10">
        <v>28</v>
      </c>
      <c r="B39" s="25" t="s">
        <v>35</v>
      </c>
      <c r="C39" s="33"/>
      <c r="D39" s="27">
        <f>D40*$C$40+D41*$C$41+D42*$C$42+D43*$C$43</f>
        <v>118096.99117328068</v>
      </c>
      <c r="E39" s="27">
        <f t="shared" ref="E39:O39" si="12">E40*$C$40+E41*$C$41+E42*$C$42+E43*$C$43</f>
        <v>111807.03085395566</v>
      </c>
      <c r="F39" s="27">
        <f t="shared" si="12"/>
        <v>107030.16058263504</v>
      </c>
      <c r="G39" s="27">
        <f t="shared" si="12"/>
        <v>111059.30929601396</v>
      </c>
      <c r="H39" s="27">
        <f t="shared" si="12"/>
        <v>135395.44355362805</v>
      </c>
      <c r="I39" s="27">
        <f t="shared" si="12"/>
        <v>213694.95486277819</v>
      </c>
      <c r="J39" s="27">
        <f t="shared" si="12"/>
        <v>302687.09280917596</v>
      </c>
      <c r="K39" s="27">
        <f t="shared" si="12"/>
        <v>334863.69355628034</v>
      </c>
      <c r="L39" s="27">
        <f t="shared" si="12"/>
        <v>314829.40092417615</v>
      </c>
      <c r="M39" s="27">
        <f t="shared" si="12"/>
        <v>314267.73309664481</v>
      </c>
      <c r="N39" s="27">
        <f t="shared" si="12"/>
        <v>209747.19079056435</v>
      </c>
      <c r="O39" s="27">
        <f t="shared" si="12"/>
        <v>142604.84549318533</v>
      </c>
      <c r="P39" s="27">
        <f>SUM(D39:O39)</f>
        <v>2416083.8469923185</v>
      </c>
      <c r="Q39" s="27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x14ac:dyDescent="0.2">
      <c r="A40" s="10">
        <v>29</v>
      </c>
      <c r="B40" s="1" t="s">
        <v>26</v>
      </c>
      <c r="C40" s="29">
        <f>C31</f>
        <v>45</v>
      </c>
      <c r="D40" s="2">
        <v>1563</v>
      </c>
      <c r="E40" s="2">
        <v>1563</v>
      </c>
      <c r="F40" s="2">
        <v>1507</v>
      </c>
      <c r="G40" s="2">
        <v>1544</v>
      </c>
      <c r="H40" s="2">
        <v>1572</v>
      </c>
      <c r="I40" s="2">
        <v>1520</v>
      </c>
      <c r="J40" s="2">
        <v>1559</v>
      </c>
      <c r="K40" s="2">
        <v>1567</v>
      </c>
      <c r="L40" s="2">
        <v>1378</v>
      </c>
      <c r="M40" s="2">
        <v>1769</v>
      </c>
      <c r="N40" s="2">
        <v>1555</v>
      </c>
      <c r="O40" s="2">
        <v>1550</v>
      </c>
      <c r="P40" s="2">
        <f>ROUND((SUM(D40:O40)),0)</f>
        <v>18647</v>
      </c>
      <c r="Q40" s="2">
        <f t="shared" ref="Q40:Q43" si="13">ROUND(P40*C40,0)</f>
        <v>839115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x14ac:dyDescent="0.2">
      <c r="A41" s="10">
        <v>30</v>
      </c>
      <c r="B41" s="1" t="s">
        <v>27</v>
      </c>
      <c r="C41" s="33">
        <f>C32</f>
        <v>1.58</v>
      </c>
      <c r="D41" s="2">
        <v>26754.768472422253</v>
      </c>
      <c r="E41" s="2">
        <v>23258.624617466066</v>
      </c>
      <c r="F41" s="2">
        <v>21072.44857128954</v>
      </c>
      <c r="G41" s="2">
        <v>23077.926012305208</v>
      </c>
      <c r="H41" s="2">
        <v>34965.721308119355</v>
      </c>
      <c r="I41" s="2">
        <v>82771.732017154733</v>
      </c>
      <c r="J41" s="2">
        <v>127113.07717925601</v>
      </c>
      <c r="K41" s="2">
        <v>135814.18695312337</v>
      </c>
      <c r="L41" s="2">
        <v>130292.12603013362</v>
      </c>
      <c r="M41" s="2">
        <v>120844.82003271015</v>
      </c>
      <c r="N41" s="2">
        <v>79228.315102744426</v>
      </c>
      <c r="O41" s="2">
        <v>39398.500991553163</v>
      </c>
      <c r="P41" s="2">
        <f>SUM(D41:O41)</f>
        <v>844592.24728827795</v>
      </c>
      <c r="Q41" s="2">
        <f t="shared" si="13"/>
        <v>1334456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x14ac:dyDescent="0.2">
      <c r="A42" s="10">
        <v>31</v>
      </c>
      <c r="B42" s="1" t="s">
        <v>28</v>
      </c>
      <c r="C42" s="33">
        <f>C33</f>
        <v>1.01</v>
      </c>
      <c r="D42" s="2">
        <v>5435.1059275777461</v>
      </c>
      <c r="E42" s="2">
        <v>4676.6375825339346</v>
      </c>
      <c r="F42" s="2">
        <v>5862.0711287104614</v>
      </c>
      <c r="G42" s="2">
        <v>5065.5308876947893</v>
      </c>
      <c r="H42" s="2">
        <v>9316.4394918806447</v>
      </c>
      <c r="I42" s="2">
        <v>14371.899282845256</v>
      </c>
      <c r="J42" s="2">
        <v>31379.634520744003</v>
      </c>
      <c r="K42" s="2">
        <v>49269.582346876661</v>
      </c>
      <c r="L42" s="2">
        <v>46492.912669866404</v>
      </c>
      <c r="M42" s="2">
        <v>43294.96776728984</v>
      </c>
      <c r="N42" s="2">
        <v>14446.983097255577</v>
      </c>
      <c r="O42" s="2">
        <v>10500.211808446846</v>
      </c>
      <c r="P42" s="2">
        <f>SUM(D42:O42)</f>
        <v>240111.97651172217</v>
      </c>
      <c r="Q42" s="2">
        <f t="shared" si="13"/>
        <v>242513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x14ac:dyDescent="0.2">
      <c r="A43" s="10">
        <v>32</v>
      </c>
      <c r="B43" s="1" t="s">
        <v>29</v>
      </c>
      <c r="C43" s="33">
        <f>C34</f>
        <v>0.7228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f>SUM(D43:O43)</f>
        <v>0</v>
      </c>
      <c r="Q43" s="2">
        <f t="shared" si="13"/>
        <v>0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x14ac:dyDescent="0.2">
      <c r="A44" s="10">
        <v>33</v>
      </c>
      <c r="B44" s="34" t="s">
        <v>30</v>
      </c>
      <c r="C44" s="34"/>
      <c r="D44" s="35">
        <f t="shared" ref="D44:P44" si="14">D41+D42+D43</f>
        <v>32189.874400000001</v>
      </c>
      <c r="E44" s="35">
        <f t="shared" si="14"/>
        <v>27935.262200000001</v>
      </c>
      <c r="F44" s="35">
        <f t="shared" si="14"/>
        <v>26934.519700000001</v>
      </c>
      <c r="G44" s="35">
        <f t="shared" si="14"/>
        <v>28143.456899999997</v>
      </c>
      <c r="H44" s="35">
        <f t="shared" si="14"/>
        <v>44282.160799999998</v>
      </c>
      <c r="I44" s="35">
        <f t="shared" si="14"/>
        <v>97143.631299999994</v>
      </c>
      <c r="J44" s="35">
        <f t="shared" si="14"/>
        <v>158492.71170000001</v>
      </c>
      <c r="K44" s="35">
        <f t="shared" si="14"/>
        <v>185083.76930000004</v>
      </c>
      <c r="L44" s="35">
        <f t="shared" si="14"/>
        <v>176785.03870000003</v>
      </c>
      <c r="M44" s="35">
        <f t="shared" si="14"/>
        <v>164139.78779999999</v>
      </c>
      <c r="N44" s="35">
        <f t="shared" si="14"/>
        <v>93675.298200000005</v>
      </c>
      <c r="O44" s="35">
        <f t="shared" si="14"/>
        <v>49898.712800000008</v>
      </c>
      <c r="P44" s="35">
        <f t="shared" si="14"/>
        <v>1084704.2238</v>
      </c>
      <c r="Q44" s="35">
        <f>SUM(Q40:Q43)</f>
        <v>2416084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x14ac:dyDescent="0.2">
      <c r="A45" s="10">
        <v>34</v>
      </c>
      <c r="B45" s="36" t="s">
        <v>31</v>
      </c>
      <c r="D45" s="37">
        <v>4.576446110502566</v>
      </c>
      <c r="E45" s="37">
        <v>4.576446110502566</v>
      </c>
      <c r="F45" s="37">
        <v>4.6088710472168026</v>
      </c>
      <c r="G45" s="37">
        <v>4.6088710472168026</v>
      </c>
      <c r="H45" s="37">
        <v>4.6088710472168026</v>
      </c>
      <c r="I45" s="37">
        <v>4.5535112981864572</v>
      </c>
      <c r="J45" s="37">
        <v>4.5535112981864572</v>
      </c>
      <c r="K45" s="37">
        <v>4.5535112981864572</v>
      </c>
      <c r="L45" s="37">
        <v>4.5576361502621516</v>
      </c>
      <c r="M45" s="37">
        <v>4.5576361502621516</v>
      </c>
      <c r="N45" s="37">
        <v>4.5576361502621516</v>
      </c>
      <c r="O45" s="37">
        <v>4.83392198302381</v>
      </c>
      <c r="P45" s="37"/>
      <c r="Q45" s="37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x14ac:dyDescent="0.2">
      <c r="A46" s="10">
        <v>35</v>
      </c>
      <c r="B46" s="36" t="s">
        <v>32</v>
      </c>
      <c r="D46" s="40">
        <f t="shared" ref="D46:O46" si="15">D45*D44</f>
        <v>147315.22549544612</v>
      </c>
      <c r="E46" s="40">
        <f t="shared" si="15"/>
        <v>127844.22204105936</v>
      </c>
      <c r="F46" s="40">
        <f t="shared" si="15"/>
        <v>124137.7280160206</v>
      </c>
      <c r="G46" s="40">
        <f t="shared" si="15"/>
        <v>129709.56367500394</v>
      </c>
      <c r="H46" s="40">
        <f t="shared" si="15"/>
        <v>204090.76881931882</v>
      </c>
      <c r="I46" s="40">
        <f t="shared" si="15"/>
        <v>442344.62267140951</v>
      </c>
      <c r="J46" s="40">
        <f t="shared" si="15"/>
        <v>721698.35340615897</v>
      </c>
      <c r="K46" s="40">
        <f t="shared" si="15"/>
        <v>842781.03461848595</v>
      </c>
      <c r="L46" s="40">
        <f t="shared" si="15"/>
        <v>805721.8832046137</v>
      </c>
      <c r="M46" s="40">
        <f t="shared" si="15"/>
        <v>748089.43057363841</v>
      </c>
      <c r="N46" s="40">
        <f t="shared" si="15"/>
        <v>426937.92546290706</v>
      </c>
      <c r="O46" s="40">
        <f t="shared" si="15"/>
        <v>241206.48472851163</v>
      </c>
      <c r="P46" s="40">
        <f>SUM(D46:O46)</f>
        <v>4961877.2427125741</v>
      </c>
      <c r="Q46" s="41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x14ac:dyDescent="0.2">
      <c r="A47" s="10">
        <v>36</v>
      </c>
      <c r="D47" s="44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x14ac:dyDescent="0.2">
      <c r="A48" s="10">
        <v>37</v>
      </c>
      <c r="B48" s="47" t="s">
        <v>36</v>
      </c>
      <c r="D48" s="27">
        <f t="shared" ref="D48:O48" si="16">D49*$C$49+D50*$C$50+D51*$C$51</f>
        <v>768.47284000000002</v>
      </c>
      <c r="E48" s="27">
        <f t="shared" si="16"/>
        <v>757.23089400000003</v>
      </c>
      <c r="F48" s="27">
        <f t="shared" si="16"/>
        <v>772.75943600000005</v>
      </c>
      <c r="G48" s="27">
        <f t="shared" si="16"/>
        <v>776.16626699999995</v>
      </c>
      <c r="H48" s="27">
        <f t="shared" si="16"/>
        <v>812.05124499999999</v>
      </c>
      <c r="I48" s="27">
        <f t="shared" si="16"/>
        <v>954.99103000000002</v>
      </c>
      <c r="J48" s="27">
        <f t="shared" si="16"/>
        <v>3512.3832590000002</v>
      </c>
      <c r="K48" s="27">
        <f t="shared" si="16"/>
        <v>3894.6505539999998</v>
      </c>
      <c r="L48" s="27">
        <f t="shared" si="16"/>
        <v>3336.074259</v>
      </c>
      <c r="M48" s="27">
        <f t="shared" si="16"/>
        <v>3900.0347740000002</v>
      </c>
      <c r="N48" s="27">
        <f t="shared" si="16"/>
        <v>3038.7346170000001</v>
      </c>
      <c r="O48" s="27">
        <f t="shared" si="16"/>
        <v>796.38875800000005</v>
      </c>
      <c r="P48" s="27">
        <f>SUM(D48:O48)</f>
        <v>23319.937933000001</v>
      </c>
      <c r="Q48" s="27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x14ac:dyDescent="0.2">
      <c r="A49" s="10">
        <v>38</v>
      </c>
      <c r="B49" s="5" t="s">
        <v>37</v>
      </c>
      <c r="C49" s="45">
        <v>375</v>
      </c>
      <c r="D49" s="2">
        <v>2</v>
      </c>
      <c r="E49" s="2">
        <v>2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4</v>
      </c>
      <c r="L49" s="2">
        <v>3</v>
      </c>
      <c r="M49" s="2">
        <v>3</v>
      </c>
      <c r="N49" s="2">
        <v>4</v>
      </c>
      <c r="O49" s="2">
        <v>2</v>
      </c>
      <c r="P49" s="48">
        <f>SUM(D49:O49)</f>
        <v>31</v>
      </c>
      <c r="Q49" s="2">
        <f t="shared" ref="Q49:Q51" si="17">ROUND(P49*C49,0)</f>
        <v>11625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x14ac:dyDescent="0.2">
      <c r="A50" s="10">
        <v>39</v>
      </c>
      <c r="B50" s="5" t="s">
        <v>38</v>
      </c>
      <c r="C50" s="33">
        <v>0.89</v>
      </c>
      <c r="D50" s="2">
        <v>20.756</v>
      </c>
      <c r="E50" s="2">
        <v>8.1245999999999992</v>
      </c>
      <c r="F50" s="2">
        <v>25.572399999999998</v>
      </c>
      <c r="G50" s="2">
        <v>29.400300000000001</v>
      </c>
      <c r="H50" s="2">
        <v>69.720500000000001</v>
      </c>
      <c r="I50" s="2">
        <v>230.327</v>
      </c>
      <c r="J50" s="2">
        <v>2682.4531000000002</v>
      </c>
      <c r="K50" s="2">
        <v>2690.6185999999998</v>
      </c>
      <c r="L50" s="2">
        <v>2484.3530999999998</v>
      </c>
      <c r="M50" s="2">
        <v>3118.0165999999999</v>
      </c>
      <c r="N50" s="2">
        <v>1728.9152999999999</v>
      </c>
      <c r="O50" s="2">
        <v>52.122199999999999</v>
      </c>
      <c r="P50" s="48">
        <f>SUM(C50:O50)</f>
        <v>13141.269699999999</v>
      </c>
      <c r="Q50" s="2">
        <f t="shared" si="17"/>
        <v>11696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x14ac:dyDescent="0.2">
      <c r="A51" s="10">
        <v>40</v>
      </c>
      <c r="B51" s="1" t="s">
        <v>29</v>
      </c>
      <c r="C51" s="33">
        <v>0.6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8">
        <f>SUM(C51:O51)</f>
        <v>0.6</v>
      </c>
      <c r="Q51" s="2">
        <f t="shared" si="17"/>
        <v>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x14ac:dyDescent="0.2">
      <c r="A52" s="10">
        <v>41</v>
      </c>
      <c r="B52" s="34" t="s">
        <v>30</v>
      </c>
      <c r="C52" s="34"/>
      <c r="D52" s="35">
        <f t="shared" ref="D52:P52" si="18">D50+D51</f>
        <v>20.756</v>
      </c>
      <c r="E52" s="35">
        <f t="shared" si="18"/>
        <v>8.1245999999999992</v>
      </c>
      <c r="F52" s="35">
        <f t="shared" si="18"/>
        <v>25.572399999999998</v>
      </c>
      <c r="G52" s="35">
        <f t="shared" si="18"/>
        <v>29.400300000000001</v>
      </c>
      <c r="H52" s="35">
        <f t="shared" si="18"/>
        <v>69.720500000000001</v>
      </c>
      <c r="I52" s="35">
        <f t="shared" si="18"/>
        <v>230.327</v>
      </c>
      <c r="J52" s="35">
        <f t="shared" si="18"/>
        <v>2682.4531000000002</v>
      </c>
      <c r="K52" s="35">
        <f t="shared" si="18"/>
        <v>2690.6185999999998</v>
      </c>
      <c r="L52" s="35">
        <f t="shared" si="18"/>
        <v>2484.3530999999998</v>
      </c>
      <c r="M52" s="35">
        <f t="shared" si="18"/>
        <v>3118.0165999999999</v>
      </c>
      <c r="N52" s="35">
        <f t="shared" si="18"/>
        <v>1728.9152999999999</v>
      </c>
      <c r="O52" s="35">
        <f t="shared" si="18"/>
        <v>52.122199999999999</v>
      </c>
      <c r="P52" s="35">
        <f t="shared" si="18"/>
        <v>13141.869699999999</v>
      </c>
      <c r="Q52" s="35">
        <f>SUM(Q49:Q51)</f>
        <v>23321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x14ac:dyDescent="0.2">
      <c r="A53" s="10">
        <v>42</v>
      </c>
      <c r="B53" s="36" t="s">
        <v>31</v>
      </c>
      <c r="D53" s="37">
        <v>3.3005671029755894</v>
      </c>
      <c r="E53" s="37">
        <v>3.3005671029755894</v>
      </c>
      <c r="F53" s="37">
        <v>3.3329920396898256</v>
      </c>
      <c r="G53" s="37">
        <v>3.3329920396898256</v>
      </c>
      <c r="H53" s="37">
        <v>3.3329920396898256</v>
      </c>
      <c r="I53" s="37">
        <v>3.2799670382500326</v>
      </c>
      <c r="J53" s="37">
        <v>3.2799670382500326</v>
      </c>
      <c r="K53" s="37">
        <v>3.2799670382500326</v>
      </c>
      <c r="L53" s="37">
        <v>3.284091890325727</v>
      </c>
      <c r="M53" s="37">
        <v>3.284091890325727</v>
      </c>
      <c r="N53" s="37">
        <v>3.284091890325727</v>
      </c>
      <c r="O53" s="37">
        <v>3.560377723087385</v>
      </c>
      <c r="P53" s="37"/>
      <c r="Q53" s="37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x14ac:dyDescent="0.2">
      <c r="A54" s="10">
        <v>43</v>
      </c>
      <c r="B54" s="36" t="s">
        <v>32</v>
      </c>
      <c r="D54" s="40">
        <f t="shared" ref="D54:O54" si="19">D53*D52</f>
        <v>68.506570789361334</v>
      </c>
      <c r="E54" s="40">
        <f t="shared" si="19"/>
        <v>26.815787484835472</v>
      </c>
      <c r="F54" s="40">
        <f t="shared" si="19"/>
        <v>85.232605635764088</v>
      </c>
      <c r="G54" s="40">
        <f t="shared" si="19"/>
        <v>97.990965864492779</v>
      </c>
      <c r="H54" s="40">
        <f t="shared" si="19"/>
        <v>232.37787150319448</v>
      </c>
      <c r="I54" s="40">
        <f t="shared" si="19"/>
        <v>755.46496801901526</v>
      </c>
      <c r="J54" s="40">
        <f t="shared" si="19"/>
        <v>8798.3577496516191</v>
      </c>
      <c r="K54" s="40">
        <f t="shared" si="19"/>
        <v>8825.140320502449</v>
      </c>
      <c r="L54" s="40">
        <f t="shared" si="19"/>
        <v>8158.843868415579</v>
      </c>
      <c r="M54" s="40">
        <f t="shared" si="19"/>
        <v>10239.853029960996</v>
      </c>
      <c r="N54" s="40">
        <f t="shared" si="19"/>
        <v>5677.9167157900711</v>
      </c>
      <c r="O54" s="40">
        <f t="shared" si="19"/>
        <v>185.57471975830529</v>
      </c>
      <c r="P54" s="40">
        <f>SUM(D54:O54)</f>
        <v>43152.075173375677</v>
      </c>
      <c r="Q54" s="41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x14ac:dyDescent="0.2">
      <c r="A55" s="10">
        <v>44</v>
      </c>
      <c r="D55" s="44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x14ac:dyDescent="0.2">
      <c r="A56" s="10">
        <v>45</v>
      </c>
      <c r="B56" s="47" t="s">
        <v>39</v>
      </c>
      <c r="D56" s="27">
        <f t="shared" ref="D56:O56" si="20">D57*$C$57+D58*$C$58+D59*$C$59</f>
        <v>35114.619380000004</v>
      </c>
      <c r="E56" s="27">
        <f t="shared" si="20"/>
        <v>17699.015542000001</v>
      </c>
      <c r="F56" s="27">
        <f t="shared" si="20"/>
        <v>19561.887892000002</v>
      </c>
      <c r="G56" s="27">
        <f t="shared" si="20"/>
        <v>12551.042997</v>
      </c>
      <c r="H56" s="27">
        <f t="shared" si="20"/>
        <v>28885.830161999998</v>
      </c>
      <c r="I56" s="27">
        <f t="shared" si="20"/>
        <v>15371.299244</v>
      </c>
      <c r="J56" s="27">
        <f t="shared" si="20"/>
        <v>24438.197596000002</v>
      </c>
      <c r="K56" s="27">
        <f t="shared" si="20"/>
        <v>31065.273943999997</v>
      </c>
      <c r="L56" s="27">
        <f t="shared" si="20"/>
        <v>21123.688296000004</v>
      </c>
      <c r="M56" s="27">
        <f t="shared" si="20"/>
        <v>43697.466245000011</v>
      </c>
      <c r="N56" s="27">
        <f t="shared" si="20"/>
        <v>24741.186759</v>
      </c>
      <c r="O56" s="27">
        <f t="shared" si="20"/>
        <v>39568.190029999998</v>
      </c>
      <c r="P56" s="27">
        <f>SUM(D56:O56)</f>
        <v>313817.698087</v>
      </c>
      <c r="Q56" s="27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x14ac:dyDescent="0.2">
      <c r="A57" s="10">
        <v>46</v>
      </c>
      <c r="B57" s="5" t="s">
        <v>37</v>
      </c>
      <c r="C57" s="45">
        <f>C49</f>
        <v>375</v>
      </c>
      <c r="D57" s="2">
        <v>8</v>
      </c>
      <c r="E57" s="2">
        <v>8</v>
      </c>
      <c r="F57" s="2">
        <v>8</v>
      </c>
      <c r="G57" s="2">
        <v>7</v>
      </c>
      <c r="H57" s="2">
        <v>10</v>
      </c>
      <c r="I57" s="2">
        <v>10</v>
      </c>
      <c r="J57" s="2">
        <v>8</v>
      </c>
      <c r="K57" s="2">
        <v>11</v>
      </c>
      <c r="L57" s="2">
        <v>9</v>
      </c>
      <c r="M57" s="2">
        <v>9</v>
      </c>
      <c r="N57" s="2">
        <v>10</v>
      </c>
      <c r="O57" s="2">
        <v>8</v>
      </c>
      <c r="P57" s="2">
        <f>ROUND((SUM(D57:O57)),0)</f>
        <v>106</v>
      </c>
      <c r="Q57" s="2">
        <f t="shared" ref="Q57:Q59" si="21">ROUND(P57*C57,0)</f>
        <v>39750</v>
      </c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x14ac:dyDescent="0.2">
      <c r="A58" s="10">
        <v>47</v>
      </c>
      <c r="B58" s="5" t="s">
        <v>38</v>
      </c>
      <c r="C58" s="33">
        <f>C50</f>
        <v>0.89</v>
      </c>
      <c r="D58" s="2">
        <v>36083.842000000004</v>
      </c>
      <c r="E58" s="2">
        <v>16515.747800000001</v>
      </c>
      <c r="F58" s="2">
        <v>18608.862800000003</v>
      </c>
      <c r="G58" s="2">
        <v>11152.8573</v>
      </c>
      <c r="H58" s="2">
        <v>28242.505799999999</v>
      </c>
      <c r="I58" s="2">
        <v>13057.639599999999</v>
      </c>
      <c r="J58" s="2">
        <v>22604.716400000001</v>
      </c>
      <c r="K58" s="2">
        <v>27710.869599999998</v>
      </c>
      <c r="L58" s="2">
        <v>19942.346400000002</v>
      </c>
      <c r="M58" s="2">
        <v>34783.22050000001</v>
      </c>
      <c r="N58" s="2">
        <v>23585.6031</v>
      </c>
      <c r="O58" s="2">
        <v>39729.426999999996</v>
      </c>
      <c r="P58" s="48">
        <f>SUM(C58:O58)</f>
        <v>292018.52830000001</v>
      </c>
      <c r="Q58" s="2">
        <f t="shared" si="21"/>
        <v>259896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x14ac:dyDescent="0.2">
      <c r="A59" s="10">
        <v>48</v>
      </c>
      <c r="B59" s="1" t="s">
        <v>29</v>
      </c>
      <c r="C59" s="33">
        <f>C51</f>
        <v>0.6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2200</v>
      </c>
      <c r="K59" s="2">
        <v>3796</v>
      </c>
      <c r="L59" s="2">
        <v>0</v>
      </c>
      <c r="M59" s="2">
        <v>15609</v>
      </c>
      <c r="N59" s="2">
        <v>0</v>
      </c>
      <c r="O59" s="2">
        <v>2015</v>
      </c>
      <c r="P59" s="48">
        <f>SUM(C59:O59)</f>
        <v>23620.6</v>
      </c>
      <c r="Q59" s="2">
        <f t="shared" si="21"/>
        <v>14172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x14ac:dyDescent="0.2">
      <c r="A60" s="10">
        <v>49</v>
      </c>
      <c r="B60" s="34" t="s">
        <v>30</v>
      </c>
      <c r="C60" s="34"/>
      <c r="D60" s="35">
        <f t="shared" ref="D60:P60" si="22">D58+D59</f>
        <v>36083.842000000004</v>
      </c>
      <c r="E60" s="35">
        <f t="shared" si="22"/>
        <v>16515.747800000001</v>
      </c>
      <c r="F60" s="35">
        <f t="shared" si="22"/>
        <v>18608.862800000003</v>
      </c>
      <c r="G60" s="35">
        <f t="shared" si="22"/>
        <v>11152.8573</v>
      </c>
      <c r="H60" s="35">
        <f t="shared" si="22"/>
        <v>28242.505799999999</v>
      </c>
      <c r="I60" s="35">
        <f t="shared" si="22"/>
        <v>13057.639599999999</v>
      </c>
      <c r="J60" s="35">
        <f t="shared" si="22"/>
        <v>24804.716400000001</v>
      </c>
      <c r="K60" s="35">
        <f t="shared" si="22"/>
        <v>31506.869599999998</v>
      </c>
      <c r="L60" s="35">
        <f t="shared" si="22"/>
        <v>19942.346400000002</v>
      </c>
      <c r="M60" s="35">
        <f t="shared" si="22"/>
        <v>50392.22050000001</v>
      </c>
      <c r="N60" s="35">
        <f t="shared" si="22"/>
        <v>23585.6031</v>
      </c>
      <c r="O60" s="35">
        <f t="shared" si="22"/>
        <v>41744.426999999996</v>
      </c>
      <c r="P60" s="35">
        <f t="shared" si="22"/>
        <v>315639.12829999998</v>
      </c>
      <c r="Q60" s="35">
        <f>SUM(Q57:Q59)</f>
        <v>313818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x14ac:dyDescent="0.2">
      <c r="A61" s="10">
        <v>50</v>
      </c>
      <c r="B61" s="36" t="s">
        <v>31</v>
      </c>
      <c r="D61" s="37">
        <v>3.3005671029755894</v>
      </c>
      <c r="E61" s="37">
        <v>3.3005671029755894</v>
      </c>
      <c r="F61" s="37">
        <v>3.3329920396898256</v>
      </c>
      <c r="G61" s="37">
        <v>3.3329920396898256</v>
      </c>
      <c r="H61" s="37">
        <v>3.3329920396898256</v>
      </c>
      <c r="I61" s="37">
        <v>3.2799670382500326</v>
      </c>
      <c r="J61" s="37">
        <v>3.2799670382500326</v>
      </c>
      <c r="K61" s="37">
        <v>3.2799670382500326</v>
      </c>
      <c r="L61" s="37">
        <v>3.284091890325727</v>
      </c>
      <c r="M61" s="37">
        <v>3.284091890325727</v>
      </c>
      <c r="N61" s="37">
        <v>3.284091890325727</v>
      </c>
      <c r="O61" s="37">
        <v>3.560377723087385</v>
      </c>
      <c r="P61" s="37"/>
      <c r="Q61" s="37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x14ac:dyDescent="0.2">
      <c r="A62" s="10">
        <v>51</v>
      </c>
      <c r="B62" s="36" t="s">
        <v>32</v>
      </c>
      <c r="D62" s="40">
        <f t="shared" ref="D62:O62" si="23">D61*D60</f>
        <v>119097.14185416891</v>
      </c>
      <c r="E62" s="40">
        <f t="shared" si="23"/>
        <v>54511.333869721471</v>
      </c>
      <c r="F62" s="40">
        <f t="shared" si="23"/>
        <v>62023.191580080129</v>
      </c>
      <c r="G62" s="40">
        <f t="shared" si="23"/>
        <v>37172.384600696561</v>
      </c>
      <c r="H62" s="40">
        <f t="shared" si="23"/>
        <v>94132.047012293726</v>
      </c>
      <c r="I62" s="40">
        <f t="shared" si="23"/>
        <v>42828.627485348334</v>
      </c>
      <c r="J62" s="40">
        <f t="shared" si="23"/>
        <v>81358.652185140018</v>
      </c>
      <c r="K62" s="40">
        <f t="shared" si="23"/>
        <v>103341.49376644198</v>
      </c>
      <c r="L62" s="40">
        <f t="shared" si="23"/>
        <v>65492.498086306463</v>
      </c>
      <c r="M62" s="40">
        <f t="shared" si="23"/>
        <v>165492.68267955587</v>
      </c>
      <c r="N62" s="40">
        <f t="shared" si="23"/>
        <v>77457.287869151332</v>
      </c>
      <c r="O62" s="40">
        <f t="shared" si="23"/>
        <v>148625.92795384754</v>
      </c>
      <c r="P62" s="49">
        <f>SUM(C62:O62)</f>
        <v>1051533.2689427522</v>
      </c>
      <c r="Q62" s="41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x14ac:dyDescent="0.2">
      <c r="A63" s="10">
        <v>52</v>
      </c>
      <c r="B63" s="36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9"/>
      <c r="Q63" s="41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x14ac:dyDescent="0.2">
      <c r="A64" s="10">
        <v>53</v>
      </c>
      <c r="B64" s="47" t="s">
        <v>40</v>
      </c>
      <c r="D64" s="27">
        <f>D65*$C$65+D69*$C$69+D70*$C$70+D71*$C$71+D66+D67+D68</f>
        <v>556621.14119999995</v>
      </c>
      <c r="E64" s="27">
        <f t="shared" ref="E64:O64" si="24">E65*$C$65+E69*$C$69+E70*$C$70+E71*$C$71+E66+E67+E68</f>
        <v>551388.48680000007</v>
      </c>
      <c r="F64" s="27">
        <f t="shared" si="24"/>
        <v>562540.58280000009</v>
      </c>
      <c r="G64" s="27">
        <f t="shared" si="24"/>
        <v>562219.66680000001</v>
      </c>
      <c r="H64" s="27">
        <f t="shared" si="24"/>
        <v>634444.32380000001</v>
      </c>
      <c r="I64" s="27">
        <f t="shared" si="24"/>
        <v>745227.82119999989</v>
      </c>
      <c r="J64" s="27">
        <f t="shared" si="24"/>
        <v>759951.5512000001</v>
      </c>
      <c r="K64" s="27">
        <f t="shared" si="24"/>
        <v>874455.6372</v>
      </c>
      <c r="L64" s="27">
        <f t="shared" si="24"/>
        <v>862133.97279999999</v>
      </c>
      <c r="M64" s="27">
        <f t="shared" si="24"/>
        <v>760250.81079999998</v>
      </c>
      <c r="N64" s="27">
        <f t="shared" si="24"/>
        <v>615517.64240000001</v>
      </c>
      <c r="O64" s="27">
        <f t="shared" si="24"/>
        <v>577163.7276000001</v>
      </c>
      <c r="P64" s="27">
        <f>SUM(D64:O64)</f>
        <v>8061915.364599999</v>
      </c>
      <c r="Q64" s="27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x14ac:dyDescent="0.2">
      <c r="A65" s="10">
        <v>54</v>
      </c>
      <c r="B65" s="1" t="s">
        <v>41</v>
      </c>
      <c r="C65" s="45">
        <v>375</v>
      </c>
      <c r="D65" s="2">
        <v>123</v>
      </c>
      <c r="E65" s="2">
        <v>123</v>
      </c>
      <c r="F65" s="2">
        <v>123</v>
      </c>
      <c r="G65" s="2">
        <v>123</v>
      </c>
      <c r="H65" s="2">
        <v>123</v>
      </c>
      <c r="I65" s="2">
        <v>123</v>
      </c>
      <c r="J65" s="2">
        <v>123</v>
      </c>
      <c r="K65" s="2">
        <v>123</v>
      </c>
      <c r="L65" s="2">
        <v>123</v>
      </c>
      <c r="M65" s="2">
        <v>123</v>
      </c>
      <c r="N65" s="2">
        <v>123</v>
      </c>
      <c r="O65" s="2">
        <v>123</v>
      </c>
      <c r="P65" s="48">
        <f>SUM(D65:O65)</f>
        <v>1476</v>
      </c>
      <c r="Q65" s="2">
        <f>ROUND(P65*C65,0)</f>
        <v>553500</v>
      </c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x14ac:dyDescent="0.2">
      <c r="A66" s="10">
        <v>55</v>
      </c>
      <c r="B66" s="5" t="s">
        <v>42</v>
      </c>
      <c r="D66" s="2">
        <v>6050</v>
      </c>
      <c r="E66" s="2">
        <v>6050</v>
      </c>
      <c r="F66" s="2">
        <v>6050</v>
      </c>
      <c r="G66" s="2">
        <v>6050</v>
      </c>
      <c r="H66" s="2">
        <v>6050</v>
      </c>
      <c r="I66" s="2">
        <v>6050</v>
      </c>
      <c r="J66" s="2">
        <v>6050</v>
      </c>
      <c r="K66" s="2">
        <v>6050</v>
      </c>
      <c r="L66" s="2">
        <v>6050</v>
      </c>
      <c r="M66" s="2">
        <v>6050</v>
      </c>
      <c r="N66" s="2">
        <v>6050</v>
      </c>
      <c r="O66" s="2">
        <v>6050</v>
      </c>
      <c r="P66" s="49">
        <f t="shared" ref="P66:P71" si="25">SUM(D66:O66)</f>
        <v>72600</v>
      </c>
      <c r="Q66" s="2">
        <f>P66</f>
        <v>72600</v>
      </c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x14ac:dyDescent="0.2">
      <c r="A67" s="10">
        <v>56</v>
      </c>
      <c r="B67" s="5" t="s">
        <v>43</v>
      </c>
      <c r="D67" s="2">
        <v>6175</v>
      </c>
      <c r="E67" s="2">
        <v>6175</v>
      </c>
      <c r="F67" s="2">
        <v>6200</v>
      </c>
      <c r="G67" s="2">
        <v>6025</v>
      </c>
      <c r="H67" s="2">
        <v>6025</v>
      </c>
      <c r="I67" s="2">
        <v>6050</v>
      </c>
      <c r="J67" s="2">
        <v>6050</v>
      </c>
      <c r="K67" s="2">
        <v>6050</v>
      </c>
      <c r="L67" s="2">
        <v>6050</v>
      </c>
      <c r="M67" s="2">
        <v>6050</v>
      </c>
      <c r="N67" s="2">
        <v>6075</v>
      </c>
      <c r="O67" s="2">
        <v>6075</v>
      </c>
      <c r="P67" s="49">
        <f t="shared" si="25"/>
        <v>73000</v>
      </c>
      <c r="Q67" s="2">
        <f>P67</f>
        <v>73000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x14ac:dyDescent="0.2">
      <c r="A68" s="10">
        <v>57</v>
      </c>
      <c r="B68" s="5" t="s">
        <v>44</v>
      </c>
      <c r="D68" s="2">
        <v>31.1</v>
      </c>
      <c r="E68" s="2">
        <v>34.4</v>
      </c>
      <c r="F68" s="2">
        <v>30.799999999999997</v>
      </c>
      <c r="G68" s="2">
        <v>39.6</v>
      </c>
      <c r="H68" s="2">
        <v>42.3</v>
      </c>
      <c r="I68" s="2">
        <v>115.69999999999999</v>
      </c>
      <c r="J68" s="2">
        <v>143.30000000000001</v>
      </c>
      <c r="K68" s="2">
        <v>173.89999999999998</v>
      </c>
      <c r="L68" s="2">
        <v>182.5</v>
      </c>
      <c r="M68" s="2">
        <v>70.400000000000006</v>
      </c>
      <c r="N68" s="2">
        <v>23.1</v>
      </c>
      <c r="O68" s="2">
        <v>25.8</v>
      </c>
      <c r="P68" s="49">
        <f t="shared" si="25"/>
        <v>912.89999999999986</v>
      </c>
      <c r="Q68" s="2">
        <f>P68</f>
        <v>912.89999999999986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x14ac:dyDescent="0.2">
      <c r="A69" s="10">
        <v>58</v>
      </c>
      <c r="B69" s="1" t="s">
        <v>45</v>
      </c>
      <c r="C69" s="33">
        <v>1.58</v>
      </c>
      <c r="D69" s="2">
        <v>34136</v>
      </c>
      <c r="E69" s="2">
        <v>33819</v>
      </c>
      <c r="F69" s="2">
        <v>34474</v>
      </c>
      <c r="G69" s="2">
        <v>34611</v>
      </c>
      <c r="H69" s="2">
        <v>36171</v>
      </c>
      <c r="I69" s="2">
        <v>36744</v>
      </c>
      <c r="J69" s="2">
        <v>36730</v>
      </c>
      <c r="K69" s="2">
        <v>36900</v>
      </c>
      <c r="L69" s="2">
        <v>36900</v>
      </c>
      <c r="M69" s="2">
        <v>36900</v>
      </c>
      <c r="N69" s="2">
        <v>35971</v>
      </c>
      <c r="O69" s="2">
        <v>35254</v>
      </c>
      <c r="P69" s="48">
        <f t="shared" si="25"/>
        <v>428610</v>
      </c>
      <c r="Q69" s="2">
        <f t="shared" ref="Q69:Q71" si="26">ROUND(P69*C69,0)</f>
        <v>677204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x14ac:dyDescent="0.2">
      <c r="A70" s="10">
        <v>59</v>
      </c>
      <c r="B70" s="1" t="s">
        <v>46</v>
      </c>
      <c r="C70" s="33">
        <v>1.01</v>
      </c>
      <c r="D70" s="2">
        <v>392796</v>
      </c>
      <c r="E70" s="2">
        <v>381594</v>
      </c>
      <c r="F70" s="2">
        <v>397247</v>
      </c>
      <c r="G70" s="2">
        <v>392460.4</v>
      </c>
      <c r="H70" s="2">
        <v>449303.7</v>
      </c>
      <c r="I70" s="2">
        <v>549285</v>
      </c>
      <c r="J70" s="2">
        <v>558687</v>
      </c>
      <c r="K70" s="2">
        <v>639686</v>
      </c>
      <c r="L70" s="2">
        <v>636082</v>
      </c>
      <c r="M70" s="2">
        <v>555421</v>
      </c>
      <c r="N70" s="2">
        <v>438789</v>
      </c>
      <c r="O70" s="2">
        <v>409871</v>
      </c>
      <c r="P70" s="48">
        <f t="shared" si="25"/>
        <v>5801222.0999999996</v>
      </c>
      <c r="Q70" s="2">
        <f t="shared" si="26"/>
        <v>5859234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x14ac:dyDescent="0.2">
      <c r="A71" s="10">
        <v>60</v>
      </c>
      <c r="B71" s="1" t="s">
        <v>47</v>
      </c>
      <c r="C71" s="33">
        <v>0.7228</v>
      </c>
      <c r="D71" s="2">
        <v>65829</v>
      </c>
      <c r="E71" s="2">
        <v>74931</v>
      </c>
      <c r="F71" s="2">
        <v>67026</v>
      </c>
      <c r="G71" s="2">
        <v>73201</v>
      </c>
      <c r="H71" s="2">
        <v>90281</v>
      </c>
      <c r="I71" s="2">
        <v>102454</v>
      </c>
      <c r="J71" s="2">
        <v>109679</v>
      </c>
      <c r="K71" s="2">
        <v>154499</v>
      </c>
      <c r="L71" s="2">
        <v>142476</v>
      </c>
      <c r="M71" s="2">
        <v>114386</v>
      </c>
      <c r="N71" s="2">
        <v>79183</v>
      </c>
      <c r="O71" s="2">
        <v>68092</v>
      </c>
      <c r="P71" s="48">
        <f t="shared" si="25"/>
        <v>1142037</v>
      </c>
      <c r="Q71" s="2">
        <f t="shared" si="26"/>
        <v>825464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x14ac:dyDescent="0.2">
      <c r="A72" s="10">
        <v>61</v>
      </c>
      <c r="B72" s="34" t="s">
        <v>30</v>
      </c>
      <c r="C72" s="34"/>
      <c r="D72" s="35">
        <f t="shared" ref="D72:O72" si="27">D69+D70+D71</f>
        <v>492761</v>
      </c>
      <c r="E72" s="35">
        <f t="shared" si="27"/>
        <v>490344</v>
      </c>
      <c r="F72" s="35">
        <f t="shared" si="27"/>
        <v>498747</v>
      </c>
      <c r="G72" s="35">
        <f t="shared" si="27"/>
        <v>500272.4</v>
      </c>
      <c r="H72" s="35">
        <f t="shared" si="27"/>
        <v>575755.69999999995</v>
      </c>
      <c r="I72" s="35">
        <f t="shared" si="27"/>
        <v>688483</v>
      </c>
      <c r="J72" s="35">
        <f t="shared" si="27"/>
        <v>705096</v>
      </c>
      <c r="K72" s="35">
        <f t="shared" si="27"/>
        <v>831085</v>
      </c>
      <c r="L72" s="35">
        <f t="shared" si="27"/>
        <v>815458</v>
      </c>
      <c r="M72" s="35">
        <f t="shared" si="27"/>
        <v>706707</v>
      </c>
      <c r="N72" s="35">
        <f t="shared" si="27"/>
        <v>553943</v>
      </c>
      <c r="O72" s="35">
        <f t="shared" si="27"/>
        <v>513217</v>
      </c>
      <c r="P72" s="50">
        <f>SUM(C72:O72)</f>
        <v>7371869.0999999996</v>
      </c>
      <c r="Q72" s="35">
        <f>SUM(Q65:Q71)</f>
        <v>8061914.9000000004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x14ac:dyDescent="0.2">
      <c r="A73" s="10">
        <v>62</v>
      </c>
      <c r="Q73" s="5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x14ac:dyDescent="0.2">
      <c r="A74" s="10">
        <v>63</v>
      </c>
      <c r="B74" s="51" t="s">
        <v>48</v>
      </c>
      <c r="C74" s="1"/>
      <c r="D74" s="52">
        <f>D75*$C$75+D76*$C$76+D77*$C$77</f>
        <v>8628.6057000000001</v>
      </c>
      <c r="E74" s="52">
        <f t="shared" ref="E74:O74" si="28">E75*$C$75+E76*$C$76+E77*$C$77</f>
        <v>7892.4339</v>
      </c>
      <c r="F74" s="52">
        <f t="shared" si="28"/>
        <v>8047.4745000000003</v>
      </c>
      <c r="G74" s="52">
        <f t="shared" si="28"/>
        <v>7010.4372000000003</v>
      </c>
      <c r="H74" s="52">
        <f t="shared" si="28"/>
        <v>7554.1635000000006</v>
      </c>
      <c r="I74" s="52">
        <f t="shared" si="28"/>
        <v>10792.101600000002</v>
      </c>
      <c r="J74" s="52">
        <f t="shared" si="28"/>
        <v>9042.2027999999991</v>
      </c>
      <c r="K74" s="52">
        <f t="shared" si="28"/>
        <v>13363.824000000001</v>
      </c>
      <c r="L74" s="52">
        <f t="shared" si="28"/>
        <v>11178.076799999999</v>
      </c>
      <c r="M74" s="52">
        <f t="shared" si="28"/>
        <v>10586.4426</v>
      </c>
      <c r="N74" s="52">
        <f t="shared" si="28"/>
        <v>9932.8983000000007</v>
      </c>
      <c r="O74" s="52">
        <f t="shared" si="28"/>
        <v>9288.8834999999999</v>
      </c>
      <c r="P74" s="52">
        <f>SUM(D74:O74)</f>
        <v>113317.54439999998</v>
      </c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x14ac:dyDescent="0.2">
      <c r="A75" s="10">
        <v>64</v>
      </c>
      <c r="B75" s="1" t="s">
        <v>45</v>
      </c>
      <c r="C75" s="53">
        <f>ROUND((C69*0.75),4)</f>
        <v>1.1850000000000001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48">
        <f t="shared" ref="P75:P77" si="29">SUM(D75:O75)</f>
        <v>0</v>
      </c>
      <c r="Q75" s="2">
        <f t="shared" ref="Q75:Q77" si="30">P75*C75</f>
        <v>0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x14ac:dyDescent="0.2">
      <c r="A76" s="10">
        <v>65</v>
      </c>
      <c r="B76" s="1" t="s">
        <v>46</v>
      </c>
      <c r="C76" s="53">
        <f t="shared" ref="C76:C77" si="31">ROUND((C70*0.75),4)</f>
        <v>0.75749999999999995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2728</v>
      </c>
      <c r="J76" s="2">
        <v>2728</v>
      </c>
      <c r="K76" s="2">
        <v>2728</v>
      </c>
      <c r="L76" s="2">
        <v>2728</v>
      </c>
      <c r="M76" s="2">
        <v>2342</v>
      </c>
      <c r="N76" s="2">
        <v>0</v>
      </c>
      <c r="O76" s="2">
        <v>0</v>
      </c>
      <c r="P76" s="48">
        <f t="shared" si="29"/>
        <v>13254</v>
      </c>
      <c r="Q76" s="2">
        <f t="shared" si="30"/>
        <v>10039.904999999999</v>
      </c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x14ac:dyDescent="0.2">
      <c r="A77" s="10">
        <v>66</v>
      </c>
      <c r="B77" s="1" t="s">
        <v>49</v>
      </c>
      <c r="C77" s="53">
        <f t="shared" si="31"/>
        <v>0.54210000000000003</v>
      </c>
      <c r="D77" s="2">
        <v>15917</v>
      </c>
      <c r="E77" s="2">
        <v>14559</v>
      </c>
      <c r="F77" s="2">
        <v>14845</v>
      </c>
      <c r="G77" s="2">
        <v>12932</v>
      </c>
      <c r="H77" s="2">
        <v>13935</v>
      </c>
      <c r="I77" s="2">
        <v>16096</v>
      </c>
      <c r="J77" s="2">
        <v>12868</v>
      </c>
      <c r="K77" s="2">
        <v>20840</v>
      </c>
      <c r="L77" s="2">
        <v>16808</v>
      </c>
      <c r="M77" s="2">
        <v>16256</v>
      </c>
      <c r="N77" s="2">
        <v>18323</v>
      </c>
      <c r="O77" s="2">
        <v>17135</v>
      </c>
      <c r="P77" s="48">
        <f t="shared" si="29"/>
        <v>190514</v>
      </c>
      <c r="Q77" s="2">
        <f t="shared" si="30"/>
        <v>103277.6394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x14ac:dyDescent="0.2">
      <c r="A78" s="10">
        <v>67</v>
      </c>
      <c r="B78" s="34" t="s">
        <v>30</v>
      </c>
      <c r="C78" s="35"/>
      <c r="D78" s="35">
        <f t="shared" ref="D78:Q78" si="32">D75+D76+D77</f>
        <v>15917</v>
      </c>
      <c r="E78" s="35">
        <f t="shared" si="32"/>
        <v>14559</v>
      </c>
      <c r="F78" s="35">
        <f t="shared" si="32"/>
        <v>14845</v>
      </c>
      <c r="G78" s="35">
        <f t="shared" si="32"/>
        <v>12932</v>
      </c>
      <c r="H78" s="35">
        <f t="shared" si="32"/>
        <v>13935</v>
      </c>
      <c r="I78" s="35">
        <f t="shared" si="32"/>
        <v>18824</v>
      </c>
      <c r="J78" s="35">
        <f t="shared" si="32"/>
        <v>15596</v>
      </c>
      <c r="K78" s="35">
        <f t="shared" si="32"/>
        <v>23568</v>
      </c>
      <c r="L78" s="35">
        <f t="shared" si="32"/>
        <v>19536</v>
      </c>
      <c r="M78" s="35">
        <f t="shared" si="32"/>
        <v>18598</v>
      </c>
      <c r="N78" s="35">
        <f t="shared" si="32"/>
        <v>18323</v>
      </c>
      <c r="O78" s="35">
        <f t="shared" si="32"/>
        <v>17135</v>
      </c>
      <c r="P78" s="35">
        <f t="shared" si="32"/>
        <v>203768</v>
      </c>
      <c r="Q78" s="35">
        <f t="shared" si="32"/>
        <v>113317.5444</v>
      </c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x14ac:dyDescent="0.2">
      <c r="A79" s="10">
        <v>68</v>
      </c>
      <c r="B79" s="1"/>
      <c r="C79" s="1"/>
      <c r="D79" s="5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7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x14ac:dyDescent="0.2">
      <c r="A80" s="10">
        <v>69</v>
      </c>
      <c r="B80" s="51" t="s">
        <v>50</v>
      </c>
      <c r="C80" s="1"/>
      <c r="D80" s="27">
        <f t="shared" ref="D80:O80" si="33">D81*$C$81+D85*$C$85+D86*$C$86+D82+D83+D84</f>
        <v>522295.55</v>
      </c>
      <c r="E80" s="27">
        <f t="shared" si="33"/>
        <v>486100.01</v>
      </c>
      <c r="F80" s="27">
        <f t="shared" si="33"/>
        <v>530872.37</v>
      </c>
      <c r="G80" s="27">
        <f t="shared" si="33"/>
        <v>514616.19999999995</v>
      </c>
      <c r="H80" s="27">
        <f t="shared" si="33"/>
        <v>586824.74000000011</v>
      </c>
      <c r="I80" s="27">
        <f t="shared" si="33"/>
        <v>607500.72</v>
      </c>
      <c r="J80" s="27">
        <f t="shared" si="33"/>
        <v>604709.43000000005</v>
      </c>
      <c r="K80" s="27">
        <f t="shared" si="33"/>
        <v>637720.23</v>
      </c>
      <c r="L80" s="27">
        <f t="shared" si="33"/>
        <v>601428.53999999992</v>
      </c>
      <c r="M80" s="27">
        <f t="shared" si="33"/>
        <v>609674.88</v>
      </c>
      <c r="N80" s="27">
        <f t="shared" si="33"/>
        <v>551771.83000000007</v>
      </c>
      <c r="O80" s="27">
        <f t="shared" si="33"/>
        <v>540796.89</v>
      </c>
      <c r="P80" s="55">
        <f t="shared" ref="P80:P86" si="34">SUM(C80:O80)</f>
        <v>6794311.3899999997</v>
      </c>
      <c r="Q80" s="27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x14ac:dyDescent="0.2">
      <c r="A81" s="10">
        <v>70</v>
      </c>
      <c r="B81" s="1" t="s">
        <v>41</v>
      </c>
      <c r="C81" s="45">
        <v>375</v>
      </c>
      <c r="D81" s="2">
        <v>71</v>
      </c>
      <c r="E81" s="2">
        <v>71</v>
      </c>
      <c r="F81" s="2">
        <v>71</v>
      </c>
      <c r="G81" s="2">
        <v>71</v>
      </c>
      <c r="H81" s="2">
        <v>71</v>
      </c>
      <c r="I81" s="2">
        <v>71</v>
      </c>
      <c r="J81" s="2">
        <v>71</v>
      </c>
      <c r="K81" s="2">
        <v>71</v>
      </c>
      <c r="L81" s="2">
        <v>71</v>
      </c>
      <c r="M81" s="2">
        <v>71</v>
      </c>
      <c r="N81" s="2">
        <v>71</v>
      </c>
      <c r="O81" s="2">
        <v>71</v>
      </c>
      <c r="P81" s="48">
        <f>SUM(D81:O81)</f>
        <v>852</v>
      </c>
      <c r="Q81" s="2">
        <f>ROUND(P81*C81,0)</f>
        <v>319500</v>
      </c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x14ac:dyDescent="0.2">
      <c r="A82" s="10">
        <v>71</v>
      </c>
      <c r="B82" s="1" t="s">
        <v>42</v>
      </c>
      <c r="C82" s="1"/>
      <c r="D82" s="2">
        <v>3550</v>
      </c>
      <c r="E82" s="2">
        <v>3550</v>
      </c>
      <c r="F82" s="2">
        <v>3550</v>
      </c>
      <c r="G82" s="2">
        <v>3550</v>
      </c>
      <c r="H82" s="2">
        <v>3550</v>
      </c>
      <c r="I82" s="2">
        <v>3550</v>
      </c>
      <c r="J82" s="2">
        <v>3550</v>
      </c>
      <c r="K82" s="2">
        <v>3550</v>
      </c>
      <c r="L82" s="2">
        <v>3550</v>
      </c>
      <c r="M82" s="2">
        <v>3550</v>
      </c>
      <c r="N82" s="2">
        <v>3550</v>
      </c>
      <c r="O82" s="2">
        <v>3550</v>
      </c>
      <c r="P82" s="49">
        <f t="shared" si="34"/>
        <v>42600</v>
      </c>
      <c r="Q82" s="2">
        <f>P82</f>
        <v>42600</v>
      </c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x14ac:dyDescent="0.2">
      <c r="A83" s="10">
        <v>72</v>
      </c>
      <c r="B83" s="1" t="s">
        <v>43</v>
      </c>
      <c r="C83" s="1"/>
      <c r="D83" s="2">
        <v>3500</v>
      </c>
      <c r="E83" s="2">
        <v>3650</v>
      </c>
      <c r="F83" s="2">
        <v>3675</v>
      </c>
      <c r="G83" s="2">
        <v>3200</v>
      </c>
      <c r="H83" s="2">
        <v>3300</v>
      </c>
      <c r="I83" s="2">
        <v>3300</v>
      </c>
      <c r="J83" s="2">
        <v>3300</v>
      </c>
      <c r="K83" s="2">
        <v>3300</v>
      </c>
      <c r="L83" s="2">
        <v>3325</v>
      </c>
      <c r="M83" s="2">
        <v>3325</v>
      </c>
      <c r="N83" s="2">
        <v>3325</v>
      </c>
      <c r="O83" s="2">
        <v>3600</v>
      </c>
      <c r="P83" s="49">
        <f t="shared" si="34"/>
        <v>40800</v>
      </c>
      <c r="Q83" s="2">
        <f>P83</f>
        <v>40800</v>
      </c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x14ac:dyDescent="0.2">
      <c r="A84" s="10">
        <v>73</v>
      </c>
      <c r="B84" s="1" t="s">
        <v>44</v>
      </c>
      <c r="C84" s="1"/>
      <c r="D84" s="2">
        <v>402</v>
      </c>
      <c r="E84" s="2">
        <v>229.9</v>
      </c>
      <c r="F84" s="2">
        <v>310.8</v>
      </c>
      <c r="G84" s="2">
        <v>345.5</v>
      </c>
      <c r="H84" s="2">
        <v>318.29999999999995</v>
      </c>
      <c r="I84" s="2">
        <v>281.60000000000002</v>
      </c>
      <c r="J84" s="2">
        <v>379.4</v>
      </c>
      <c r="K84" s="2">
        <v>323.10000000000002</v>
      </c>
      <c r="L84" s="2">
        <v>226.7</v>
      </c>
      <c r="M84" s="2">
        <v>303.10000000000002</v>
      </c>
      <c r="N84" s="2">
        <v>315.3</v>
      </c>
      <c r="O84" s="2">
        <v>247.9</v>
      </c>
      <c r="P84" s="49">
        <f t="shared" si="34"/>
        <v>3683.6</v>
      </c>
      <c r="Q84" s="2">
        <f>P84</f>
        <v>3683.6</v>
      </c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x14ac:dyDescent="0.2">
      <c r="A85" s="10">
        <v>74</v>
      </c>
      <c r="B85" s="1" t="s">
        <v>51</v>
      </c>
      <c r="C85" s="56">
        <v>0.89</v>
      </c>
      <c r="D85" s="2">
        <v>429475</v>
      </c>
      <c r="E85" s="2">
        <v>388379</v>
      </c>
      <c r="F85" s="2">
        <v>413453</v>
      </c>
      <c r="G85" s="2">
        <v>408790</v>
      </c>
      <c r="H85" s="2">
        <v>466856</v>
      </c>
      <c r="I85" s="2">
        <v>483708</v>
      </c>
      <c r="J85" s="2">
        <v>481947</v>
      </c>
      <c r="K85" s="2">
        <v>484717</v>
      </c>
      <c r="L85" s="2">
        <v>471016</v>
      </c>
      <c r="M85" s="2">
        <v>465642</v>
      </c>
      <c r="N85" s="2">
        <v>452077</v>
      </c>
      <c r="O85" s="2">
        <v>436031</v>
      </c>
      <c r="P85" s="48">
        <f t="shared" si="34"/>
        <v>5382091.8900000006</v>
      </c>
      <c r="Q85" s="2">
        <f t="shared" ref="Q85:Q86" si="35">ROUND(P85*C85,0)</f>
        <v>4790062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x14ac:dyDescent="0.2">
      <c r="A86" s="10">
        <v>75</v>
      </c>
      <c r="B86" s="1" t="s">
        <v>52</v>
      </c>
      <c r="C86" s="56">
        <v>0.6</v>
      </c>
      <c r="D86" s="2">
        <v>176643</v>
      </c>
      <c r="E86" s="2">
        <v>177313</v>
      </c>
      <c r="F86" s="2">
        <v>214564</v>
      </c>
      <c r="G86" s="2">
        <v>195121</v>
      </c>
      <c r="H86" s="2">
        <v>229216</v>
      </c>
      <c r="I86" s="2">
        <v>238740</v>
      </c>
      <c r="J86" s="2">
        <v>236537</v>
      </c>
      <c r="K86" s="2">
        <v>287540</v>
      </c>
      <c r="L86" s="2">
        <v>247496</v>
      </c>
      <c r="M86" s="2">
        <v>269084</v>
      </c>
      <c r="N86" s="2">
        <v>192680</v>
      </c>
      <c r="O86" s="2">
        <v>197844</v>
      </c>
      <c r="P86" s="48">
        <f t="shared" si="34"/>
        <v>2662778.6</v>
      </c>
      <c r="Q86" s="2">
        <f t="shared" si="35"/>
        <v>1597667</v>
      </c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x14ac:dyDescent="0.2">
      <c r="A87" s="10">
        <v>76</v>
      </c>
      <c r="B87" s="34" t="s">
        <v>30</v>
      </c>
      <c r="C87" s="34"/>
      <c r="D87" s="35">
        <f t="shared" ref="D87:P87" si="36">D85+D86</f>
        <v>606118</v>
      </c>
      <c r="E87" s="35">
        <f t="shared" si="36"/>
        <v>565692</v>
      </c>
      <c r="F87" s="35">
        <f t="shared" si="36"/>
        <v>628017</v>
      </c>
      <c r="G87" s="35">
        <f t="shared" si="36"/>
        <v>603911</v>
      </c>
      <c r="H87" s="35">
        <f t="shared" si="36"/>
        <v>696072</v>
      </c>
      <c r="I87" s="35">
        <f t="shared" si="36"/>
        <v>722448</v>
      </c>
      <c r="J87" s="35">
        <f t="shared" si="36"/>
        <v>718484</v>
      </c>
      <c r="K87" s="35">
        <f t="shared" si="36"/>
        <v>772257</v>
      </c>
      <c r="L87" s="35">
        <f t="shared" si="36"/>
        <v>718512</v>
      </c>
      <c r="M87" s="35">
        <f t="shared" si="36"/>
        <v>734726</v>
      </c>
      <c r="N87" s="35">
        <f t="shared" si="36"/>
        <v>644757</v>
      </c>
      <c r="O87" s="35">
        <f t="shared" si="36"/>
        <v>633875</v>
      </c>
      <c r="P87" s="35">
        <f t="shared" si="36"/>
        <v>8044870.4900000002</v>
      </c>
      <c r="Q87" s="35">
        <f>SUM(Q81:Q86)</f>
        <v>6794312.5999999996</v>
      </c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x14ac:dyDescent="0.2">
      <c r="A88" s="10">
        <v>77</v>
      </c>
      <c r="B88" s="1"/>
      <c r="C88" s="1"/>
      <c r="D88" s="5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x14ac:dyDescent="0.2">
      <c r="A89" s="10">
        <v>78</v>
      </c>
      <c r="B89" s="51" t="s">
        <v>53</v>
      </c>
      <c r="C89" s="1"/>
      <c r="D89" s="27">
        <f t="shared" ref="D89:O89" si="37">D90*$C$90+D91+D92+D93+D95</f>
        <v>198243.80750000002</v>
      </c>
      <c r="E89" s="27">
        <f t="shared" si="37"/>
        <v>198681.44750000004</v>
      </c>
      <c r="F89" s="27">
        <f t="shared" si="37"/>
        <v>207453.83249999999</v>
      </c>
      <c r="G89" s="27">
        <f t="shared" si="37"/>
        <v>197356.58499999999</v>
      </c>
      <c r="H89" s="27">
        <f t="shared" si="37"/>
        <v>213502.51250000004</v>
      </c>
      <c r="I89" s="27">
        <f t="shared" si="37"/>
        <v>225558.07250000001</v>
      </c>
      <c r="J89" s="27">
        <f t="shared" si="37"/>
        <v>235550.01249999998</v>
      </c>
      <c r="K89" s="27">
        <f t="shared" si="37"/>
        <v>252288.6275</v>
      </c>
      <c r="L89" s="27">
        <f t="shared" si="37"/>
        <v>241810.63249999995</v>
      </c>
      <c r="M89" s="27">
        <f t="shared" si="37"/>
        <v>227856.71499999997</v>
      </c>
      <c r="N89" s="27">
        <f t="shared" si="37"/>
        <v>214959.52000000002</v>
      </c>
      <c r="O89" s="27">
        <f t="shared" si="37"/>
        <v>205466.29249999998</v>
      </c>
      <c r="P89" s="55">
        <f t="shared" ref="P89:P95" si="38">SUM(C89:O89)</f>
        <v>2618728.0574999996</v>
      </c>
      <c r="Q89" s="27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x14ac:dyDescent="0.2">
      <c r="A90" s="10">
        <v>79</v>
      </c>
      <c r="B90" s="1" t="s">
        <v>41</v>
      </c>
      <c r="C90" s="45">
        <v>350</v>
      </c>
      <c r="D90" s="2">
        <v>15</v>
      </c>
      <c r="E90" s="2">
        <v>15</v>
      </c>
      <c r="F90" s="2">
        <v>15</v>
      </c>
      <c r="G90" s="2">
        <v>15</v>
      </c>
      <c r="H90" s="2">
        <v>15</v>
      </c>
      <c r="I90" s="2">
        <v>15</v>
      </c>
      <c r="J90" s="2">
        <v>15</v>
      </c>
      <c r="K90" s="2">
        <v>15</v>
      </c>
      <c r="L90" s="2">
        <v>15</v>
      </c>
      <c r="M90" s="2">
        <v>15</v>
      </c>
      <c r="N90" s="2">
        <v>15</v>
      </c>
      <c r="O90" s="2">
        <v>15</v>
      </c>
      <c r="P90" s="48">
        <f>SUM(D90:O90)</f>
        <v>180</v>
      </c>
      <c r="Q90" s="2">
        <f>ROUND(P90*C90,0)</f>
        <v>63000</v>
      </c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x14ac:dyDescent="0.2">
      <c r="A91" s="10">
        <v>80</v>
      </c>
      <c r="B91" s="1" t="s">
        <v>42</v>
      </c>
      <c r="C91" s="1"/>
      <c r="D91" s="2">
        <v>750</v>
      </c>
      <c r="E91" s="2">
        <v>750</v>
      </c>
      <c r="F91" s="2">
        <v>750</v>
      </c>
      <c r="G91" s="2">
        <v>750</v>
      </c>
      <c r="H91" s="2">
        <v>750</v>
      </c>
      <c r="I91" s="2">
        <v>750</v>
      </c>
      <c r="J91" s="2">
        <v>750</v>
      </c>
      <c r="K91" s="2">
        <v>750</v>
      </c>
      <c r="L91" s="2">
        <v>750</v>
      </c>
      <c r="M91" s="2">
        <v>750</v>
      </c>
      <c r="N91" s="2">
        <v>750</v>
      </c>
      <c r="O91" s="2">
        <v>750</v>
      </c>
      <c r="P91" s="49">
        <f t="shared" si="38"/>
        <v>9000</v>
      </c>
      <c r="Q91" s="2">
        <f>P91</f>
        <v>9000</v>
      </c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x14ac:dyDescent="0.2">
      <c r="A92" s="10">
        <v>81</v>
      </c>
      <c r="B92" s="1" t="s">
        <v>43</v>
      </c>
      <c r="C92" s="1"/>
      <c r="D92" s="2">
        <v>700</v>
      </c>
      <c r="E92" s="2">
        <v>700</v>
      </c>
      <c r="F92" s="2">
        <v>700</v>
      </c>
      <c r="G92" s="2">
        <v>700</v>
      </c>
      <c r="H92" s="2">
        <v>700</v>
      </c>
      <c r="I92" s="2">
        <v>700</v>
      </c>
      <c r="J92" s="2">
        <v>700</v>
      </c>
      <c r="K92" s="2">
        <v>700</v>
      </c>
      <c r="L92" s="2">
        <v>700</v>
      </c>
      <c r="M92" s="2">
        <v>700</v>
      </c>
      <c r="N92" s="2">
        <v>700</v>
      </c>
      <c r="O92" s="2">
        <v>700</v>
      </c>
      <c r="P92" s="49">
        <f t="shared" si="38"/>
        <v>8400</v>
      </c>
      <c r="Q92" s="2">
        <f>P92</f>
        <v>8400</v>
      </c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x14ac:dyDescent="0.2">
      <c r="A93" s="10">
        <v>82</v>
      </c>
      <c r="B93" s="1" t="s">
        <v>44</v>
      </c>
      <c r="C93" s="1"/>
      <c r="D93" s="2">
        <v>7314.7999999999993</v>
      </c>
      <c r="E93" s="2">
        <v>4248.3999999999996</v>
      </c>
      <c r="F93" s="2">
        <v>8166.9</v>
      </c>
      <c r="G93" s="2">
        <v>5302.8</v>
      </c>
      <c r="H93" s="2">
        <v>4009.6000000000004</v>
      </c>
      <c r="I93" s="2">
        <v>11880.3</v>
      </c>
      <c r="J93" s="2">
        <v>13347.599999999999</v>
      </c>
      <c r="K93" s="2">
        <v>9687.6999999999989</v>
      </c>
      <c r="L93" s="2">
        <v>7007.9000000000005</v>
      </c>
      <c r="M93" s="2">
        <v>8230.7999999999993</v>
      </c>
      <c r="N93" s="2">
        <v>4601.3</v>
      </c>
      <c r="O93" s="2">
        <v>8004.5</v>
      </c>
      <c r="P93" s="49">
        <f t="shared" si="38"/>
        <v>91802.6</v>
      </c>
      <c r="Q93" s="2">
        <f>P93</f>
        <v>91802.6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x14ac:dyDescent="0.2">
      <c r="A94" s="10">
        <v>83</v>
      </c>
      <c r="B94" s="1" t="s">
        <v>54</v>
      </c>
      <c r="C94" s="57" t="s">
        <v>55</v>
      </c>
      <c r="D94" s="2">
        <v>1109174</v>
      </c>
      <c r="E94" s="2">
        <v>1125907</v>
      </c>
      <c r="F94" s="2">
        <v>1134520</v>
      </c>
      <c r="G94" s="2">
        <v>1120717</v>
      </c>
      <c r="H94" s="2">
        <v>1161721</v>
      </c>
      <c r="I94" s="2">
        <v>1213200</v>
      </c>
      <c r="J94" s="2">
        <v>1264580</v>
      </c>
      <c r="K94" s="2">
        <v>1356515</v>
      </c>
      <c r="L94" s="2">
        <v>1329401</v>
      </c>
      <c r="M94" s="2">
        <v>1281922</v>
      </c>
      <c r="N94" s="2">
        <v>1164880</v>
      </c>
      <c r="O94" s="2">
        <v>1118519</v>
      </c>
      <c r="P94" s="48">
        <f t="shared" si="38"/>
        <v>14381056</v>
      </c>
      <c r="Q94" s="2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x14ac:dyDescent="0.2">
      <c r="A95" s="10">
        <v>84</v>
      </c>
      <c r="B95" s="1" t="s">
        <v>56</v>
      </c>
      <c r="C95" s="57"/>
      <c r="D95" s="2">
        <v>184229.00750000004</v>
      </c>
      <c r="E95" s="2">
        <v>187733.04750000004</v>
      </c>
      <c r="F95" s="2">
        <v>192586.9325</v>
      </c>
      <c r="G95" s="2">
        <v>185353.785</v>
      </c>
      <c r="H95" s="2">
        <v>202792.91250000003</v>
      </c>
      <c r="I95" s="2">
        <v>206977.77250000002</v>
      </c>
      <c r="J95" s="2">
        <v>215502.41249999998</v>
      </c>
      <c r="K95" s="2">
        <v>235900.92749999999</v>
      </c>
      <c r="L95" s="2">
        <v>228102.73249999995</v>
      </c>
      <c r="M95" s="2">
        <v>212925.91499999998</v>
      </c>
      <c r="N95" s="2">
        <v>203658.22000000003</v>
      </c>
      <c r="O95" s="2">
        <v>190761.79249999998</v>
      </c>
      <c r="P95" s="49">
        <f t="shared" si="38"/>
        <v>2446525.4575</v>
      </c>
      <c r="Q95" s="2">
        <f>P95</f>
        <v>2446525.4575</v>
      </c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x14ac:dyDescent="0.2">
      <c r="A96" s="10">
        <v>85</v>
      </c>
      <c r="B96" s="34" t="s">
        <v>30</v>
      </c>
      <c r="C96" s="34"/>
      <c r="D96" s="35">
        <f t="shared" ref="D96:P96" si="39">D94</f>
        <v>1109174</v>
      </c>
      <c r="E96" s="35">
        <f t="shared" si="39"/>
        <v>1125907</v>
      </c>
      <c r="F96" s="35">
        <f t="shared" si="39"/>
        <v>1134520</v>
      </c>
      <c r="G96" s="35">
        <f t="shared" si="39"/>
        <v>1120717</v>
      </c>
      <c r="H96" s="35">
        <f t="shared" si="39"/>
        <v>1161721</v>
      </c>
      <c r="I96" s="35">
        <f t="shared" si="39"/>
        <v>1213200</v>
      </c>
      <c r="J96" s="35">
        <f t="shared" si="39"/>
        <v>1264580</v>
      </c>
      <c r="K96" s="35">
        <f t="shared" si="39"/>
        <v>1356515</v>
      </c>
      <c r="L96" s="35">
        <f t="shared" si="39"/>
        <v>1329401</v>
      </c>
      <c r="M96" s="35">
        <f t="shared" si="39"/>
        <v>1281922</v>
      </c>
      <c r="N96" s="35">
        <f t="shared" si="39"/>
        <v>1164880</v>
      </c>
      <c r="O96" s="35">
        <f t="shared" si="39"/>
        <v>1118519</v>
      </c>
      <c r="P96" s="35">
        <f t="shared" si="39"/>
        <v>14381056</v>
      </c>
      <c r="Q96" s="35">
        <f>SUM(Q90:Q95)</f>
        <v>2618728.0575000001</v>
      </c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x14ac:dyDescent="0.2">
      <c r="A97" s="10">
        <v>86</v>
      </c>
      <c r="B97" s="1"/>
      <c r="C97" s="1"/>
      <c r="D97" s="5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x14ac:dyDescent="0.2">
      <c r="A98" s="10">
        <v>87</v>
      </c>
      <c r="B98" s="1" t="s">
        <v>57</v>
      </c>
      <c r="C98" s="1"/>
      <c r="D98" s="5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x14ac:dyDescent="0.2">
      <c r="A99" s="10">
        <v>88</v>
      </c>
      <c r="B99" s="1" t="s">
        <v>58</v>
      </c>
      <c r="C99" s="1"/>
      <c r="D99" s="58">
        <v>53147</v>
      </c>
      <c r="E99" s="58">
        <v>52352</v>
      </c>
      <c r="F99" s="58">
        <v>49875</v>
      </c>
      <c r="G99" s="58">
        <v>61445</v>
      </c>
      <c r="H99" s="58">
        <v>120749</v>
      </c>
      <c r="I99" s="58">
        <v>125695</v>
      </c>
      <c r="J99" s="58">
        <v>56798</v>
      </c>
      <c r="K99" s="58">
        <v>53861</v>
      </c>
      <c r="L99" s="58">
        <v>48764</v>
      </c>
      <c r="M99" s="58">
        <v>61274</v>
      </c>
      <c r="N99" s="58">
        <v>55115</v>
      </c>
      <c r="O99" s="58">
        <v>56750</v>
      </c>
      <c r="P99" s="58">
        <f>SUM(D99:O99)</f>
        <v>795825</v>
      </c>
      <c r="Q99" s="58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x14ac:dyDescent="0.2">
      <c r="A100" s="10">
        <v>89</v>
      </c>
      <c r="B100" s="1" t="s">
        <v>59</v>
      </c>
      <c r="C100" s="1"/>
      <c r="D100" s="58">
        <v>64201.382130121965</v>
      </c>
      <c r="E100" s="58">
        <v>50134.918052710265</v>
      </c>
      <c r="F100" s="58">
        <v>46393.854315704681</v>
      </c>
      <c r="G100" s="58">
        <v>45632.716131418638</v>
      </c>
      <c r="H100" s="58">
        <v>46432.79395105267</v>
      </c>
      <c r="I100" s="58">
        <v>60251.270981048197</v>
      </c>
      <c r="J100" s="58">
        <v>103355.15998132309</v>
      </c>
      <c r="K100" s="58">
        <v>153180.48213824714</v>
      </c>
      <c r="L100" s="58">
        <v>173070.50827696943</v>
      </c>
      <c r="M100" s="58">
        <v>166412.80976019951</v>
      </c>
      <c r="N100" s="58">
        <v>153933.43895909854</v>
      </c>
      <c r="O100" s="58">
        <v>99325.030308035377</v>
      </c>
      <c r="P100" s="58">
        <f>SUM(D100:O100)</f>
        <v>1162324.3649859296</v>
      </c>
      <c r="Q100" s="58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x14ac:dyDescent="0.2">
      <c r="A101" s="10">
        <v>90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x14ac:dyDescent="0.2">
      <c r="A102" s="10">
        <v>91</v>
      </c>
      <c r="B102" s="59" t="s">
        <v>60</v>
      </c>
      <c r="C102" s="1"/>
      <c r="D102" s="58">
        <f>D108+D99+D100</f>
        <v>5828141.9714941485</v>
      </c>
      <c r="E102" s="58">
        <f t="shared" ref="E102:O102" si="40">E108+E99+E100</f>
        <v>5595384.936917345</v>
      </c>
      <c r="F102" s="58">
        <f t="shared" si="40"/>
        <v>5590088.2053621989</v>
      </c>
      <c r="G102" s="58">
        <f t="shared" si="40"/>
        <v>5563731.3808296556</v>
      </c>
      <c r="H102" s="58">
        <f t="shared" si="40"/>
        <v>6207208.7956189187</v>
      </c>
      <c r="I102" s="58">
        <f t="shared" si="40"/>
        <v>7783653.3497637212</v>
      </c>
      <c r="J102" s="58">
        <f t="shared" si="40"/>
        <v>9561937.1608525049</v>
      </c>
      <c r="K102" s="58">
        <f t="shared" si="40"/>
        <v>10466845.276154159</v>
      </c>
      <c r="L102" s="58">
        <f t="shared" si="40"/>
        <v>9917219.1944130883</v>
      </c>
      <c r="M102" s="58">
        <f t="shared" si="40"/>
        <v>10108054.053474871</v>
      </c>
      <c r="N102" s="58">
        <f t="shared" si="40"/>
        <v>7713255.6450440912</v>
      </c>
      <c r="O102" s="58">
        <f t="shared" si="40"/>
        <v>6398604.073653643</v>
      </c>
      <c r="P102" s="58">
        <f>SUM(D102:O102)</f>
        <v>90734124.043578342</v>
      </c>
      <c r="Q102" s="2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x14ac:dyDescent="0.2">
      <c r="A103" s="10">
        <v>92</v>
      </c>
      <c r="B103" s="1" t="s">
        <v>32</v>
      </c>
      <c r="C103" s="1"/>
      <c r="D103" s="58">
        <f t="shared" ref="D103:O103" si="41">D62+D54+D46+D37+D28+D19</f>
        <v>2113849.5648995508</v>
      </c>
      <c r="E103" s="58">
        <f t="shared" si="41"/>
        <v>1707940.8674351822</v>
      </c>
      <c r="F103" s="58">
        <f t="shared" si="41"/>
        <v>1738084.7627984323</v>
      </c>
      <c r="G103" s="58">
        <f t="shared" si="41"/>
        <v>1745311.9617956677</v>
      </c>
      <c r="H103" s="58">
        <f t="shared" si="41"/>
        <v>2944013.037562144</v>
      </c>
      <c r="I103" s="58">
        <f t="shared" si="41"/>
        <v>6971277.0486483565</v>
      </c>
      <c r="J103" s="58">
        <f t="shared" si="41"/>
        <v>11854748.194883922</v>
      </c>
      <c r="K103" s="58">
        <f t="shared" si="41"/>
        <v>13940763.023727167</v>
      </c>
      <c r="L103" s="58">
        <f t="shared" si="41"/>
        <v>13559963.841834718</v>
      </c>
      <c r="M103" s="58">
        <f t="shared" si="41"/>
        <v>12228924.995742612</v>
      </c>
      <c r="N103" s="58">
        <f t="shared" si="41"/>
        <v>6869654.7837143922</v>
      </c>
      <c r="O103" s="58">
        <f t="shared" si="41"/>
        <v>3703644.6074125073</v>
      </c>
      <c r="P103" s="58">
        <f>SUM(D103:O103)</f>
        <v>79378176.690454647</v>
      </c>
      <c r="Q103" s="2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x14ac:dyDescent="0.2">
      <c r="A104" s="10">
        <v>93</v>
      </c>
      <c r="B104" s="59" t="s">
        <v>61</v>
      </c>
      <c r="C104" s="1"/>
      <c r="D104" s="58">
        <f>D102+D103</f>
        <v>7941991.5363936992</v>
      </c>
      <c r="E104" s="58">
        <f t="shared" ref="E104:O104" si="42">E102+E103</f>
        <v>7303325.8043525275</v>
      </c>
      <c r="F104" s="58">
        <f t="shared" si="42"/>
        <v>7328172.9681606311</v>
      </c>
      <c r="G104" s="58">
        <f t="shared" si="42"/>
        <v>7309043.3426253237</v>
      </c>
      <c r="H104" s="58">
        <f t="shared" si="42"/>
        <v>9151221.8331810627</v>
      </c>
      <c r="I104" s="58">
        <f t="shared" si="42"/>
        <v>14754930.398412079</v>
      </c>
      <c r="J104" s="58">
        <f t="shared" si="42"/>
        <v>21416685.355736427</v>
      </c>
      <c r="K104" s="58">
        <f t="shared" si="42"/>
        <v>24407608.299881324</v>
      </c>
      <c r="L104" s="58">
        <f t="shared" si="42"/>
        <v>23477183.036247805</v>
      </c>
      <c r="M104" s="58">
        <f t="shared" si="42"/>
        <v>22336979.049217485</v>
      </c>
      <c r="N104" s="58">
        <f t="shared" si="42"/>
        <v>14582910.428758483</v>
      </c>
      <c r="O104" s="58">
        <f t="shared" si="42"/>
        <v>10102248.68106615</v>
      </c>
      <c r="P104" s="58">
        <f>SUM(D104:O104)</f>
        <v>170112300.73403299</v>
      </c>
      <c r="Q104" s="2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x14ac:dyDescent="0.2">
      <c r="Q105" s="2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x14ac:dyDescent="0.2">
      <c r="A106" s="10"/>
      <c r="Q106" s="2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x14ac:dyDescent="0.2">
      <c r="A107" s="10"/>
      <c r="D107" s="43">
        <f t="shared" ref="D107:P107" si="43">D17+D26+D35+D44+D52+D60+D72+D87+D96</f>
        <v>2680016.3120132508</v>
      </c>
      <c r="E107" s="43">
        <f t="shared" si="43"/>
        <v>2559752.1749808723</v>
      </c>
      <c r="F107" s="43">
        <f t="shared" si="43"/>
        <v>2643559.8392320788</v>
      </c>
      <c r="G107" s="43">
        <f t="shared" si="43"/>
        <v>2606681.3505837312</v>
      </c>
      <c r="H107" s="43">
        <f t="shared" si="43"/>
        <v>3080157.3775316281</v>
      </c>
      <c r="I107" s="43">
        <f t="shared" si="43"/>
        <v>4158814.7648171047</v>
      </c>
      <c r="J107" s="43">
        <f t="shared" si="43"/>
        <v>5299277.7821295662</v>
      </c>
      <c r="K107" s="43">
        <f t="shared" si="43"/>
        <v>6030962.8176353052</v>
      </c>
      <c r="L107" s="43">
        <f t="shared" si="43"/>
        <v>5844856.3112990744</v>
      </c>
      <c r="M107" s="43">
        <f t="shared" si="43"/>
        <v>5421480.1345265545</v>
      </c>
      <c r="N107" s="43">
        <f t="shared" si="43"/>
        <v>3877938.2584842313</v>
      </c>
      <c r="O107" s="43">
        <f t="shared" si="43"/>
        <v>3042800.6972944615</v>
      </c>
      <c r="P107" s="43">
        <f t="shared" si="43"/>
        <v>47246302.290527865</v>
      </c>
      <c r="Q107" s="2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x14ac:dyDescent="0.2">
      <c r="A108" s="10"/>
      <c r="C108" s="43"/>
      <c r="D108" s="60">
        <f>D89+D80+D64+D56+D48+D39+D30+D21+D12+D74</f>
        <v>5710793.5893640267</v>
      </c>
      <c r="E108" s="60">
        <f t="shared" ref="E108:O108" si="44">E89+E80+E64+E56+E48+E39+E30+E21+E12+E74</f>
        <v>5492898.0188646344</v>
      </c>
      <c r="F108" s="60">
        <f t="shared" si="44"/>
        <v>5493819.3510464942</v>
      </c>
      <c r="G108" s="60">
        <f t="shared" si="44"/>
        <v>5456653.6646982366</v>
      </c>
      <c r="H108" s="60">
        <f t="shared" si="44"/>
        <v>6040027.0016678665</v>
      </c>
      <c r="I108" s="60">
        <f t="shared" si="44"/>
        <v>7597707.078782673</v>
      </c>
      <c r="J108" s="60">
        <f t="shared" si="44"/>
        <v>9401784.0008711815</v>
      </c>
      <c r="K108" s="60">
        <f t="shared" si="44"/>
        <v>10259803.794015912</v>
      </c>
      <c r="L108" s="60">
        <f t="shared" si="44"/>
        <v>9695384.6861361191</v>
      </c>
      <c r="M108" s="60">
        <f t="shared" si="44"/>
        <v>9880367.2437146716</v>
      </c>
      <c r="N108" s="60">
        <f t="shared" si="44"/>
        <v>7504207.2060849927</v>
      </c>
      <c r="O108" s="60">
        <f t="shared" si="44"/>
        <v>6242529.0433456078</v>
      </c>
      <c r="P108" s="60">
        <f>P89+P80+P64+P56+P48+P39+P30+P21+P12</f>
        <v>88662657.134192422</v>
      </c>
      <c r="Q108" s="2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x14ac:dyDescent="0.2">
      <c r="A109" s="10"/>
      <c r="C109" s="43"/>
      <c r="D109" s="60">
        <f>D62+D54+D46+D37+D28+D19</f>
        <v>2113849.5648995508</v>
      </c>
      <c r="E109" s="60">
        <f>E62+E54+E46+E37+E28+E19</f>
        <v>1707940.8674351822</v>
      </c>
      <c r="F109" s="60">
        <f>F62+F54+F46+F37+F28+F19</f>
        <v>1738084.7627984323</v>
      </c>
      <c r="G109" s="60">
        <f>G62+G54+G46+G37+G28+G19</f>
        <v>1745311.9617956677</v>
      </c>
      <c r="H109" s="60">
        <f t="shared" ref="H109:P109" si="45">H62+H54+H46+H37+H28+H19</f>
        <v>2944013.037562144</v>
      </c>
      <c r="I109" s="60">
        <f t="shared" si="45"/>
        <v>6971277.0486483565</v>
      </c>
      <c r="J109" s="60">
        <f t="shared" si="45"/>
        <v>11854748.194883922</v>
      </c>
      <c r="K109" s="60">
        <f t="shared" si="45"/>
        <v>13940763.023727167</v>
      </c>
      <c r="L109" s="60">
        <f t="shared" si="45"/>
        <v>13559963.841834718</v>
      </c>
      <c r="M109" s="60">
        <f t="shared" si="45"/>
        <v>12228924.995742612</v>
      </c>
      <c r="N109" s="60">
        <f t="shared" si="45"/>
        <v>6869654.7837143922</v>
      </c>
      <c r="O109" s="60">
        <f t="shared" si="45"/>
        <v>3703644.6074125073</v>
      </c>
      <c r="P109" s="60">
        <f t="shared" si="45"/>
        <v>79378176.690454647</v>
      </c>
      <c r="Q109" s="2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x14ac:dyDescent="0.2">
      <c r="A110" s="10"/>
      <c r="D110" s="60"/>
      <c r="O110" s="39"/>
      <c r="P110" s="39"/>
      <c r="Q110" s="2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x14ac:dyDescent="0.2">
      <c r="A111" s="10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61"/>
      <c r="P111" s="61"/>
      <c r="Q111" s="62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x14ac:dyDescent="0.2">
      <c r="A112" s="10"/>
      <c r="B112" s="5" t="s">
        <v>62</v>
      </c>
      <c r="D112" s="2">
        <v>-19762.843791086227</v>
      </c>
      <c r="E112" s="2">
        <v>-36987.326803706586</v>
      </c>
      <c r="F112" s="2">
        <v>-37450.781255017966</v>
      </c>
      <c r="G112" s="2">
        <v>-36583.384574265219</v>
      </c>
      <c r="H112" s="2">
        <v>22355.320693830959</v>
      </c>
      <c r="I112" s="2">
        <v>254919.08414435759</v>
      </c>
      <c r="J112" s="2">
        <v>510945.66721248534</v>
      </c>
      <c r="K112" s="2">
        <v>616093.36577743664</v>
      </c>
      <c r="L112" s="2">
        <v>614482.83081461862</v>
      </c>
      <c r="M112" s="2">
        <v>497544.72355948109</v>
      </c>
      <c r="N112" s="2">
        <v>239996.01031853352</v>
      </c>
      <c r="O112" s="2">
        <v>54095.582685315982</v>
      </c>
      <c r="P112" s="63"/>
      <c r="Q112" s="36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x14ac:dyDescent="0.2">
      <c r="A113" s="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63"/>
      <c r="P113" s="63"/>
      <c r="Q113" s="36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x14ac:dyDescent="0.2">
      <c r="A114" s="10"/>
      <c r="B114" s="5" t="s">
        <v>63</v>
      </c>
      <c r="D114" s="43">
        <f>D17+D26+D35+D44</f>
        <v>435858.71401325101</v>
      </c>
      <c r="E114" s="43">
        <f t="shared" ref="E114:O114" si="46">E17+E26+E35+E44</f>
        <v>361285.30258087238</v>
      </c>
      <c r="F114" s="43">
        <f t="shared" si="46"/>
        <v>363641.40403207904</v>
      </c>
      <c r="G114" s="43">
        <f t="shared" si="46"/>
        <v>370598.69298373093</v>
      </c>
      <c r="H114" s="43">
        <f t="shared" si="46"/>
        <v>618296.45123162819</v>
      </c>
      <c r="I114" s="43">
        <f t="shared" si="46"/>
        <v>1521395.7982171045</v>
      </c>
      <c r="J114" s="43">
        <f t="shared" si="46"/>
        <v>2583630.6126295663</v>
      </c>
      <c r="K114" s="43">
        <f t="shared" si="46"/>
        <v>3036908.3294353057</v>
      </c>
      <c r="L114" s="43">
        <f t="shared" si="46"/>
        <v>2959058.6117990739</v>
      </c>
      <c r="M114" s="43">
        <f t="shared" si="46"/>
        <v>2644614.897426554</v>
      </c>
      <c r="N114" s="43">
        <f t="shared" si="46"/>
        <v>1489043.7400842311</v>
      </c>
      <c r="O114" s="43">
        <f t="shared" si="46"/>
        <v>735393.14809446153</v>
      </c>
      <c r="P114" s="61">
        <f>SUM(D114:O114)</f>
        <v>17119725.702527858</v>
      </c>
      <c r="Q114" s="36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x14ac:dyDescent="0.2">
      <c r="A115" s="10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x14ac:dyDescent="0.2">
      <c r="A116" s="10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x14ac:dyDescent="0.2">
      <c r="A117" s="10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x14ac:dyDescent="0.2">
      <c r="A118" s="2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x14ac:dyDescent="0.2">
      <c r="A119" s="2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x14ac:dyDescent="0.2">
      <c r="A120" s="2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x14ac:dyDescent="0.2">
      <c r="A121" s="2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x14ac:dyDescent="0.2">
      <c r="A122" s="2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x14ac:dyDescent="0.2">
      <c r="A123" s="2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x14ac:dyDescent="0.2">
      <c r="A124" s="2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x14ac:dyDescent="0.2">
      <c r="A125" s="2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x14ac:dyDescent="0.2">
      <c r="A126" s="2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x14ac:dyDescent="0.2">
      <c r="A127" s="2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x14ac:dyDescent="0.2">
      <c r="A138" s="36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x14ac:dyDescent="0.2">
      <c r="A139" s="36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x14ac:dyDescent="0.2">
      <c r="A140" s="36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x14ac:dyDescent="0.2">
      <c r="A141" s="36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x14ac:dyDescent="0.2">
      <c r="A142" s="36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x14ac:dyDescent="0.2">
      <c r="A143" s="36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x14ac:dyDescent="0.2">
      <c r="A144" s="36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x14ac:dyDescent="0.2">
      <c r="A145" s="36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x14ac:dyDescent="0.2">
      <c r="A146" s="36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x14ac:dyDescent="0.2">
      <c r="A147" s="36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x14ac:dyDescent="0.2">
      <c r="A148" s="36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x14ac:dyDescent="0.2">
      <c r="A149" s="36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x14ac:dyDescent="0.2">
      <c r="A150" s="36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x14ac:dyDescent="0.2">
      <c r="A151" s="36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x14ac:dyDescent="0.2">
      <c r="A152" s="36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x14ac:dyDescent="0.2">
      <c r="A153" s="36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x14ac:dyDescent="0.2">
      <c r="A154" s="36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x14ac:dyDescent="0.2">
      <c r="A155" s="36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x14ac:dyDescent="0.2">
      <c r="A156" s="36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x14ac:dyDescent="0.2">
      <c r="A157" s="36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x14ac:dyDescent="0.2">
      <c r="A158" s="36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x14ac:dyDescent="0.2">
      <c r="A159" s="36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x14ac:dyDescent="0.2">
      <c r="A160" s="36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x14ac:dyDescent="0.2">
      <c r="A254" s="39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x14ac:dyDescent="0.2">
      <c r="A255" s="39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x14ac:dyDescent="0.2">
      <c r="A256" s="39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x14ac:dyDescent="0.2">
      <c r="A257" s="39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x14ac:dyDescent="0.2">
      <c r="A258" s="39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x14ac:dyDescent="0.2">
      <c r="A259" s="39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x14ac:dyDescent="0.2">
      <c r="A260" s="39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x14ac:dyDescent="0.2">
      <c r="A261" s="39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x14ac:dyDescent="0.2">
      <c r="A262" s="39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x14ac:dyDescent="0.2">
      <c r="A263" s="39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x14ac:dyDescent="0.2">
      <c r="A264" s="39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x14ac:dyDescent="0.2">
      <c r="A265" s="39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x14ac:dyDescent="0.2">
      <c r="A266" s="39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x14ac:dyDescent="0.2">
      <c r="A267" s="39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x14ac:dyDescent="0.2">
      <c r="A268" s="39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x14ac:dyDescent="0.2">
      <c r="A269" s="39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x14ac:dyDescent="0.2">
      <c r="A270" s="39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x14ac:dyDescent="0.2">
      <c r="A271" s="39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x14ac:dyDescent="0.2">
      <c r="A272" s="39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x14ac:dyDescent="0.2">
      <c r="A273" s="39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x14ac:dyDescent="0.2">
      <c r="A274" s="39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x14ac:dyDescent="0.2">
      <c r="A275" s="39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x14ac:dyDescent="0.2">
      <c r="A276" s="39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x14ac:dyDescent="0.2">
      <c r="A277" s="39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x14ac:dyDescent="0.2">
      <c r="A278" s="39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x14ac:dyDescent="0.2">
      <c r="A279" s="39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x14ac:dyDescent="0.2">
      <c r="A280" s="39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x14ac:dyDescent="0.2">
      <c r="A281" s="39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x14ac:dyDescent="0.2">
      <c r="A282" s="39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x14ac:dyDescent="0.2">
      <c r="A283" s="39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x14ac:dyDescent="0.2">
      <c r="A284" s="39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x14ac:dyDescent="0.2">
      <c r="A285" s="39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x14ac:dyDescent="0.2">
      <c r="A286" s="39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x14ac:dyDescent="0.2">
      <c r="A287" s="39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x14ac:dyDescent="0.2">
      <c r="A288" s="39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x14ac:dyDescent="0.2">
      <c r="A289" s="39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x14ac:dyDescent="0.2">
      <c r="A290" s="39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x14ac:dyDescent="0.2">
      <c r="A291" s="39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x14ac:dyDescent="0.2">
      <c r="A292" s="39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x14ac:dyDescent="0.2">
      <c r="A293" s="39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x14ac:dyDescent="0.2">
      <c r="A294" s="39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x14ac:dyDescent="0.2">
      <c r="A295" s="39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x14ac:dyDescent="0.2">
      <c r="A296" s="39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x14ac:dyDescent="0.2">
      <c r="A297" s="39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x14ac:dyDescent="0.2">
      <c r="A298" s="39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x14ac:dyDescent="0.2">
      <c r="A299" s="39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x14ac:dyDescent="0.2">
      <c r="A300" s="39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x14ac:dyDescent="0.2">
      <c r="A301" s="39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x14ac:dyDescent="0.2">
      <c r="A302" s="39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x14ac:dyDescent="0.2">
      <c r="A303" s="39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x14ac:dyDescent="0.2">
      <c r="A304" s="39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x14ac:dyDescent="0.2">
      <c r="A305" s="39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x14ac:dyDescent="0.2">
      <c r="A306" s="39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x14ac:dyDescent="0.2">
      <c r="A307" s="39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x14ac:dyDescent="0.2">
      <c r="A308" s="39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x14ac:dyDescent="0.2">
      <c r="A309" s="3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x14ac:dyDescent="0.2">
      <c r="A310" s="39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x14ac:dyDescent="0.2">
      <c r="A311" s="39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x14ac:dyDescent="0.2">
      <c r="A312" s="39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x14ac:dyDescent="0.2">
      <c r="A313" s="39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x14ac:dyDescent="0.2">
      <c r="A314" s="39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x14ac:dyDescent="0.2">
      <c r="A315" s="39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x14ac:dyDescent="0.2">
      <c r="A316" s="39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x14ac:dyDescent="0.2">
      <c r="A317" s="39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x14ac:dyDescent="0.2">
      <c r="A318" s="39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x14ac:dyDescent="0.2">
      <c r="A319" s="39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x14ac:dyDescent="0.2">
      <c r="A320" s="39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x14ac:dyDescent="0.2">
      <c r="A321" s="39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x14ac:dyDescent="0.2">
      <c r="A322" s="39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x14ac:dyDescent="0.2">
      <c r="A323" s="39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x14ac:dyDescent="0.2">
      <c r="A324" s="39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x14ac:dyDescent="0.2">
      <c r="A325" s="39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x14ac:dyDescent="0.2">
      <c r="A326" s="39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x14ac:dyDescent="0.2">
      <c r="A327" s="39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x14ac:dyDescent="0.2">
      <c r="A328" s="39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x14ac:dyDescent="0.2">
      <c r="A329" s="39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x14ac:dyDescent="0.2">
      <c r="A330" s="39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x14ac:dyDescent="0.2">
      <c r="A331" s="39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x14ac:dyDescent="0.2">
      <c r="A332" s="39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x14ac:dyDescent="0.2">
      <c r="A333" s="39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x14ac:dyDescent="0.2">
      <c r="A334" s="39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x14ac:dyDescent="0.2">
      <c r="A335" s="39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x14ac:dyDescent="0.2">
      <c r="A336" s="39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x14ac:dyDescent="0.2">
      <c r="A337" s="39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x14ac:dyDescent="0.2">
      <c r="A338" s="39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x14ac:dyDescent="0.2">
      <c r="A339" s="39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x14ac:dyDescent="0.2">
      <c r="A340" s="39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x14ac:dyDescent="0.2">
      <c r="A341" s="39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x14ac:dyDescent="0.2">
      <c r="A342" s="39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x14ac:dyDescent="0.2">
      <c r="A343" s="39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x14ac:dyDescent="0.2">
      <c r="A344" s="39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x14ac:dyDescent="0.2">
      <c r="A345" s="39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x14ac:dyDescent="0.2">
      <c r="A346" s="39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x14ac:dyDescent="0.2">
      <c r="A347" s="39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x14ac:dyDescent="0.2">
      <c r="A348" s="39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x14ac:dyDescent="0.2">
      <c r="A349" s="39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x14ac:dyDescent="0.2">
      <c r="A350" s="39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x14ac:dyDescent="0.2">
      <c r="A351" s="39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x14ac:dyDescent="0.2">
      <c r="A352" s="39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x14ac:dyDescent="0.2">
      <c r="A353" s="39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x14ac:dyDescent="0.2">
      <c r="A354" s="39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x14ac:dyDescent="0.2">
      <c r="A355" s="39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x14ac:dyDescent="0.2">
      <c r="A356" s="39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x14ac:dyDescent="0.2">
      <c r="A357" s="39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x14ac:dyDescent="0.2">
      <c r="A358" s="39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x14ac:dyDescent="0.2">
      <c r="A359" s="39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x14ac:dyDescent="0.2">
      <c r="A360" s="39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x14ac:dyDescent="0.2">
      <c r="A361" s="39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x14ac:dyDescent="0.2">
      <c r="A362" s="39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x14ac:dyDescent="0.2">
      <c r="A363" s="39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x14ac:dyDescent="0.2">
      <c r="A364" s="39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x14ac:dyDescent="0.2">
      <c r="A365" s="39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x14ac:dyDescent="0.2">
      <c r="A366" s="39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x14ac:dyDescent="0.2">
      <c r="A367" s="39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x14ac:dyDescent="0.2">
      <c r="A368" s="39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x14ac:dyDescent="0.2">
      <c r="A369" s="39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x14ac:dyDescent="0.2">
      <c r="A370" s="39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x14ac:dyDescent="0.2">
      <c r="A371" s="39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x14ac:dyDescent="0.2">
      <c r="A372" s="39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x14ac:dyDescent="0.2">
      <c r="A373" s="39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x14ac:dyDescent="0.2">
      <c r="A374" s="39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x14ac:dyDescent="0.2">
      <c r="A375" s="39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x14ac:dyDescent="0.2">
      <c r="A376" s="39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x14ac:dyDescent="0.2">
      <c r="A377" s="39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x14ac:dyDescent="0.2">
      <c r="A378" s="39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x14ac:dyDescent="0.2">
      <c r="A379" s="39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x14ac:dyDescent="0.2">
      <c r="A380" s="39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x14ac:dyDescent="0.2">
      <c r="A381" s="39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x14ac:dyDescent="0.2">
      <c r="A382" s="39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x14ac:dyDescent="0.2">
      <c r="A383" s="39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x14ac:dyDescent="0.2">
      <c r="A384" s="39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x14ac:dyDescent="0.2">
      <c r="A385" s="39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x14ac:dyDescent="0.2">
      <c r="A386" s="39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x14ac:dyDescent="0.2">
      <c r="A387" s="39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x14ac:dyDescent="0.2">
      <c r="A388" s="39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x14ac:dyDescent="0.2">
      <c r="A389" s="39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x14ac:dyDescent="0.2">
      <c r="A390" s="39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x14ac:dyDescent="0.2">
      <c r="A391" s="39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x14ac:dyDescent="0.2">
      <c r="A392" s="39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x14ac:dyDescent="0.2">
      <c r="A393" s="39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x14ac:dyDescent="0.2">
      <c r="A394" s="39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x14ac:dyDescent="0.2">
      <c r="A395" s="39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x14ac:dyDescent="0.2">
      <c r="A396" s="39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x14ac:dyDescent="0.2">
      <c r="A397" s="39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x14ac:dyDescent="0.2">
      <c r="A398" s="39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x14ac:dyDescent="0.2">
      <c r="A399" s="39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x14ac:dyDescent="0.2">
      <c r="A400" s="39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x14ac:dyDescent="0.2">
      <c r="A401" s="39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x14ac:dyDescent="0.2">
      <c r="A402" s="39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x14ac:dyDescent="0.2">
      <c r="A403" s="39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x14ac:dyDescent="0.2">
      <c r="A404" s="39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x14ac:dyDescent="0.2">
      <c r="A405" s="39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x14ac:dyDescent="0.2">
      <c r="A406" s="39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x14ac:dyDescent="0.2">
      <c r="A407" s="39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x14ac:dyDescent="0.2">
      <c r="A408" s="39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x14ac:dyDescent="0.2">
      <c r="A409" s="39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x14ac:dyDescent="0.2">
      <c r="A410" s="39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x14ac:dyDescent="0.2">
      <c r="A411" s="39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x14ac:dyDescent="0.2">
      <c r="A412" s="39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x14ac:dyDescent="0.2">
      <c r="A413" s="39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x14ac:dyDescent="0.2">
      <c r="A414" s="39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x14ac:dyDescent="0.2">
      <c r="A415" s="39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x14ac:dyDescent="0.2">
      <c r="A416" s="39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x14ac:dyDescent="0.2">
      <c r="A417" s="39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x14ac:dyDescent="0.2">
      <c r="A418" s="39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x14ac:dyDescent="0.2">
      <c r="A419" s="3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x14ac:dyDescent="0.2">
      <c r="A420" s="39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x14ac:dyDescent="0.2">
      <c r="A421" s="39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x14ac:dyDescent="0.2">
      <c r="A422" s="39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x14ac:dyDescent="0.2">
      <c r="A423" s="39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x14ac:dyDescent="0.2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x14ac:dyDescent="0.2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x14ac:dyDescent="0.2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x14ac:dyDescent="0.2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x14ac:dyDescent="0.2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x14ac:dyDescent="0.2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x14ac:dyDescent="0.2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x14ac:dyDescent="0.2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x14ac:dyDescent="0.2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x14ac:dyDescent="0.2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x14ac:dyDescent="0.2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x14ac:dyDescent="0.2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x14ac:dyDescent="0.2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x14ac:dyDescent="0.2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x14ac:dyDescent="0.2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x14ac:dyDescent="0.2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x14ac:dyDescent="0.2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x14ac:dyDescent="0.2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x14ac:dyDescent="0.2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x14ac:dyDescent="0.2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x14ac:dyDescent="0.2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x14ac:dyDescent="0.2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x14ac:dyDescent="0.2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x14ac:dyDescent="0.2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x14ac:dyDescent="0.2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x14ac:dyDescent="0.2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x14ac:dyDescent="0.2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x14ac:dyDescent="0.2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89" x14ac:dyDescent="0.2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</row>
    <row r="453" spans="1:89" x14ac:dyDescent="0.2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</row>
    <row r="454" spans="1:89" x14ac:dyDescent="0.2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</row>
    <row r="455" spans="1:89" x14ac:dyDescent="0.2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x14ac:dyDescent="0.2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x14ac:dyDescent="0.2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89" x14ac:dyDescent="0.2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</row>
    <row r="459" spans="1:89" x14ac:dyDescent="0.2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</row>
    <row r="460" spans="1:89" x14ac:dyDescent="0.2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x14ac:dyDescent="0.2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89" x14ac:dyDescent="0.2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</row>
    <row r="463" spans="1:89" x14ac:dyDescent="0.2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</row>
    <row r="464" spans="1:89" x14ac:dyDescent="0.2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x14ac:dyDescent="0.2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x14ac:dyDescent="0.2">
      <c r="A466" s="39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x14ac:dyDescent="0.2">
      <c r="A467" s="39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89" x14ac:dyDescent="0.2">
      <c r="A468" s="39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</row>
    <row r="469" spans="1:89" x14ac:dyDescent="0.2">
      <c r="A469" s="39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</row>
    <row r="470" spans="1:89" x14ac:dyDescent="0.2">
      <c r="A470" s="39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x14ac:dyDescent="0.2">
      <c r="A471" s="39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89" x14ac:dyDescent="0.2">
      <c r="A472" s="39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</row>
    <row r="473" spans="1:89" x14ac:dyDescent="0.2">
      <c r="A473" s="39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</row>
    <row r="474" spans="1:89" x14ac:dyDescent="0.2">
      <c r="A474" s="39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x14ac:dyDescent="0.2">
      <c r="A475" s="39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89" x14ac:dyDescent="0.2">
      <c r="A476" s="39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</row>
    <row r="477" spans="1:89" x14ac:dyDescent="0.2">
      <c r="A477" s="39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</row>
    <row r="478" spans="1:89" x14ac:dyDescent="0.2">
      <c r="A478" s="39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</row>
    <row r="479" spans="1:89" x14ac:dyDescent="0.2">
      <c r="A479" s="39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</row>
    <row r="480" spans="1:89" x14ac:dyDescent="0.2">
      <c r="A480" s="39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</row>
    <row r="481" spans="1:89" x14ac:dyDescent="0.2">
      <c r="A481" s="39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</row>
    <row r="482" spans="1:89" x14ac:dyDescent="0.2">
      <c r="A482" s="39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</row>
    <row r="483" spans="1:89" x14ac:dyDescent="0.2">
      <c r="A483" s="39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</row>
    <row r="484" spans="1:89" x14ac:dyDescent="0.2">
      <c r="A484" s="39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</row>
    <row r="485" spans="1:89" x14ac:dyDescent="0.2">
      <c r="A485" s="39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</row>
    <row r="486" spans="1:89" x14ac:dyDescent="0.2">
      <c r="A486" s="39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</row>
    <row r="487" spans="1:89" x14ac:dyDescent="0.2">
      <c r="A487" s="39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</row>
    <row r="488" spans="1:89" x14ac:dyDescent="0.2">
      <c r="A488" s="39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</row>
    <row r="489" spans="1:89" x14ac:dyDescent="0.2">
      <c r="A489" s="39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</row>
    <row r="490" spans="1:89" x14ac:dyDescent="0.2">
      <c r="A490" s="39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</row>
    <row r="491" spans="1:89" x14ac:dyDescent="0.2">
      <c r="A491" s="39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</row>
    <row r="492" spans="1:89" x14ac:dyDescent="0.2">
      <c r="A492" s="39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</row>
    <row r="493" spans="1:89" x14ac:dyDescent="0.2">
      <c r="A493" s="39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</row>
    <row r="494" spans="1:89" x14ac:dyDescent="0.2">
      <c r="A494" s="39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</row>
    <row r="495" spans="1:89" x14ac:dyDescent="0.2">
      <c r="A495" s="39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</row>
    <row r="496" spans="1:89" x14ac:dyDescent="0.2">
      <c r="A496" s="39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</row>
    <row r="497" spans="1:89" x14ac:dyDescent="0.2">
      <c r="A497" s="39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</row>
    <row r="498" spans="1:89" x14ac:dyDescent="0.2">
      <c r="A498" s="39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</row>
    <row r="499" spans="1:89" x14ac:dyDescent="0.2">
      <c r="A499" s="39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</row>
    <row r="500" spans="1:89" x14ac:dyDescent="0.2">
      <c r="A500" s="39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</row>
    <row r="501" spans="1:89" x14ac:dyDescent="0.2">
      <c r="A501" s="39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</row>
    <row r="502" spans="1:89" x14ac:dyDescent="0.2">
      <c r="A502" s="39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</row>
    <row r="503" spans="1:89" x14ac:dyDescent="0.2">
      <c r="A503" s="39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</row>
    <row r="504" spans="1:89" x14ac:dyDescent="0.2">
      <c r="A504" s="39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</row>
    <row r="505" spans="1:89" x14ac:dyDescent="0.2">
      <c r="A505" s="39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</row>
    <row r="506" spans="1:89" x14ac:dyDescent="0.2">
      <c r="A506" s="39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</row>
    <row r="507" spans="1:89" x14ac:dyDescent="0.2">
      <c r="A507" s="39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</row>
    <row r="508" spans="1:89" x14ac:dyDescent="0.2">
      <c r="A508" s="39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</row>
    <row r="509" spans="1:89" x14ac:dyDescent="0.2">
      <c r="A509" s="39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</row>
    <row r="510" spans="1:89" x14ac:dyDescent="0.2">
      <c r="A510" s="39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</row>
    <row r="511" spans="1:89" x14ac:dyDescent="0.2">
      <c r="A511" s="39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</row>
    <row r="512" spans="1:89" x14ac:dyDescent="0.2">
      <c r="A512" s="39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</row>
    <row r="513" spans="1:17" x14ac:dyDescent="0.2">
      <c r="A513" s="39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</row>
    <row r="514" spans="1:17" x14ac:dyDescent="0.2">
      <c r="A514" s="39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</row>
    <row r="515" spans="1:17" x14ac:dyDescent="0.2">
      <c r="A515" s="39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</row>
    <row r="516" spans="1:17" x14ac:dyDescent="0.2">
      <c r="A516" s="39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</row>
    <row r="517" spans="1:17" x14ac:dyDescent="0.2">
      <c r="A517" s="39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</row>
    <row r="518" spans="1:17" x14ac:dyDescent="0.2">
      <c r="A518" s="39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</row>
    <row r="519" spans="1:17" x14ac:dyDescent="0.2">
      <c r="A519" s="39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</row>
    <row r="520" spans="1:17" x14ac:dyDescent="0.2">
      <c r="A520" s="39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</row>
    <row r="521" spans="1:17" x14ac:dyDescent="0.2">
      <c r="A521" s="39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</row>
    <row r="522" spans="1:17" x14ac:dyDescent="0.2">
      <c r="A522" s="39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</row>
    <row r="523" spans="1:17" x14ac:dyDescent="0.2">
      <c r="A523" s="39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</row>
    <row r="524" spans="1:17" x14ac:dyDescent="0.2">
      <c r="A524" s="39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</row>
    <row r="525" spans="1:17" x14ac:dyDescent="0.2">
      <c r="A525" s="39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</row>
    <row r="526" spans="1:17" x14ac:dyDescent="0.2">
      <c r="A526" s="39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</row>
    <row r="527" spans="1:17" x14ac:dyDescent="0.2">
      <c r="A527" s="39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</row>
    <row r="528" spans="1:17" x14ac:dyDescent="0.2">
      <c r="A528" s="39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</row>
    <row r="529" spans="1:17" x14ac:dyDescent="0.2">
      <c r="A529" s="39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</row>
    <row r="530" spans="1:17" x14ac:dyDescent="0.2">
      <c r="A530" s="39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</row>
    <row r="531" spans="1:17" x14ac:dyDescent="0.2">
      <c r="A531" s="39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</row>
    <row r="532" spans="1:17" x14ac:dyDescent="0.2">
      <c r="A532" s="39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</row>
    <row r="533" spans="1:17" x14ac:dyDescent="0.2">
      <c r="A533" s="39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</row>
    <row r="534" spans="1:17" x14ac:dyDescent="0.2">
      <c r="A534" s="39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</row>
    <row r="535" spans="1:17" x14ac:dyDescent="0.2">
      <c r="A535" s="39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</row>
    <row r="536" spans="1:17" x14ac:dyDescent="0.2">
      <c r="A536" s="39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</row>
    <row r="537" spans="1:17" x14ac:dyDescent="0.2">
      <c r="A537" s="39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</row>
    <row r="538" spans="1:17" x14ac:dyDescent="0.2">
      <c r="A538" s="39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</row>
    <row r="539" spans="1:17" x14ac:dyDescent="0.2">
      <c r="A539" s="39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</row>
    <row r="540" spans="1:17" x14ac:dyDescent="0.2">
      <c r="A540" s="39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</row>
    <row r="541" spans="1:17" x14ac:dyDescent="0.2">
      <c r="A541" s="39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</row>
    <row r="542" spans="1:17" x14ac:dyDescent="0.2">
      <c r="A542" s="39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</row>
    <row r="543" spans="1:17" x14ac:dyDescent="0.2">
      <c r="A543" s="39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</row>
    <row r="544" spans="1:17" x14ac:dyDescent="0.2">
      <c r="A544" s="39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</row>
    <row r="545" spans="1:17" x14ac:dyDescent="0.2">
      <c r="A545" s="39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</row>
    <row r="546" spans="1:17" x14ac:dyDescent="0.2">
      <c r="A546" s="39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</row>
    <row r="547" spans="1:17" x14ac:dyDescent="0.2">
      <c r="A547" s="39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</row>
    <row r="548" spans="1:17" x14ac:dyDescent="0.2">
      <c r="A548" s="39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</row>
    <row r="549" spans="1:17" x14ac:dyDescent="0.2">
      <c r="A549" s="39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</row>
    <row r="550" spans="1:17" x14ac:dyDescent="0.2">
      <c r="A550" s="39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</row>
    <row r="551" spans="1:17" x14ac:dyDescent="0.2">
      <c r="A551" s="39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</row>
    <row r="552" spans="1:17" x14ac:dyDescent="0.2">
      <c r="A552" s="39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</row>
    <row r="553" spans="1:17" x14ac:dyDescent="0.2">
      <c r="A553" s="39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</row>
    <row r="554" spans="1:17" x14ac:dyDescent="0.2">
      <c r="A554" s="39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</row>
    <row r="555" spans="1:17" x14ac:dyDescent="0.2">
      <c r="A555" s="39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</row>
    <row r="556" spans="1:17" x14ac:dyDescent="0.2">
      <c r="A556" s="39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</row>
    <row r="557" spans="1:17" x14ac:dyDescent="0.2">
      <c r="A557" s="39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</row>
    <row r="558" spans="1:17" x14ac:dyDescent="0.2">
      <c r="A558" s="39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</row>
    <row r="559" spans="1:17" x14ac:dyDescent="0.2">
      <c r="A559" s="39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</row>
    <row r="560" spans="1:17" x14ac:dyDescent="0.2">
      <c r="A560" s="39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</row>
    <row r="561" spans="1:17" x14ac:dyDescent="0.2">
      <c r="A561" s="39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</row>
    <row r="562" spans="1:17" x14ac:dyDescent="0.2">
      <c r="A562" s="39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</row>
    <row r="563" spans="1:17" x14ac:dyDescent="0.2">
      <c r="A563" s="39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</row>
    <row r="564" spans="1:17" x14ac:dyDescent="0.2">
      <c r="A564" s="39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</row>
    <row r="565" spans="1:17" x14ac:dyDescent="0.2">
      <c r="A565" s="39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</row>
    <row r="566" spans="1:17" x14ac:dyDescent="0.2">
      <c r="A566" s="39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</row>
    <row r="567" spans="1:17" x14ac:dyDescent="0.2">
      <c r="A567" s="39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</row>
    <row r="568" spans="1:17" x14ac:dyDescent="0.2">
      <c r="A568" s="39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</row>
    <row r="569" spans="1:17" x14ac:dyDescent="0.2">
      <c r="A569" s="39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</row>
    <row r="570" spans="1:17" x14ac:dyDescent="0.2">
      <c r="A570" s="39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</row>
    <row r="571" spans="1:17" x14ac:dyDescent="0.2">
      <c r="A571" s="39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</row>
    <row r="572" spans="1:17" x14ac:dyDescent="0.2">
      <c r="A572" s="39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</row>
    <row r="573" spans="1:17" x14ac:dyDescent="0.2">
      <c r="A573" s="39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</row>
    <row r="574" spans="1:17" x14ac:dyDescent="0.2">
      <c r="A574" s="39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</row>
    <row r="575" spans="1:17" x14ac:dyDescent="0.2">
      <c r="A575" s="39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</row>
    <row r="576" spans="1:17" x14ac:dyDescent="0.2">
      <c r="A576" s="39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</row>
    <row r="577" spans="1:17" x14ac:dyDescent="0.2">
      <c r="A577" s="39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</row>
    <row r="578" spans="1:17" x14ac:dyDescent="0.2">
      <c r="A578" s="39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</row>
    <row r="579" spans="1:17" x14ac:dyDescent="0.2">
      <c r="A579" s="39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</row>
    <row r="580" spans="1:17" x14ac:dyDescent="0.2">
      <c r="A580" s="39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</row>
    <row r="581" spans="1:17" x14ac:dyDescent="0.2">
      <c r="A581" s="39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</row>
    <row r="582" spans="1:17" x14ac:dyDescent="0.2">
      <c r="A582" s="39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</row>
    <row r="583" spans="1:17" x14ac:dyDescent="0.2">
      <c r="A583" s="39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</row>
    <row r="584" spans="1:17" x14ac:dyDescent="0.2">
      <c r="A584" s="39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</row>
    <row r="585" spans="1:17" x14ac:dyDescent="0.2">
      <c r="A585" s="39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</row>
    <row r="586" spans="1:17" x14ac:dyDescent="0.2">
      <c r="A586" s="39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</row>
    <row r="587" spans="1:17" x14ac:dyDescent="0.2">
      <c r="A587" s="39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</row>
    <row r="588" spans="1:17" x14ac:dyDescent="0.2">
      <c r="A588" s="39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</row>
    <row r="589" spans="1:17" x14ac:dyDescent="0.2">
      <c r="A589" s="39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</row>
    <row r="590" spans="1:17" x14ac:dyDescent="0.2">
      <c r="A590" s="39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</row>
    <row r="591" spans="1:17" x14ac:dyDescent="0.2">
      <c r="A591" s="39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</row>
    <row r="592" spans="1:17" x14ac:dyDescent="0.2">
      <c r="A592" s="39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</row>
    <row r="593" spans="1:17" x14ac:dyDescent="0.2">
      <c r="A593" s="39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</row>
    <row r="594" spans="1:17" x14ac:dyDescent="0.2">
      <c r="A594" s="39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</row>
    <row r="595" spans="1:17" x14ac:dyDescent="0.2">
      <c r="A595" s="39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</row>
    <row r="596" spans="1:17" x14ac:dyDescent="0.2">
      <c r="A596" s="39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</row>
    <row r="597" spans="1:17" x14ac:dyDescent="0.2">
      <c r="A597" s="39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</row>
    <row r="598" spans="1:17" x14ac:dyDescent="0.2">
      <c r="A598" s="39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</row>
    <row r="599" spans="1:17" x14ac:dyDescent="0.2">
      <c r="A599" s="39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</row>
    <row r="600" spans="1:17" x14ac:dyDescent="0.2">
      <c r="A600" s="39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</row>
    <row r="601" spans="1:17" x14ac:dyDescent="0.2">
      <c r="A601" s="39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</row>
    <row r="602" spans="1:17" x14ac:dyDescent="0.2">
      <c r="A602" s="39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</row>
    <row r="603" spans="1:17" x14ac:dyDescent="0.2">
      <c r="A603" s="39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</row>
    <row r="604" spans="1:17" x14ac:dyDescent="0.2">
      <c r="A604" s="39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</row>
    <row r="605" spans="1:17" x14ac:dyDescent="0.2">
      <c r="A605" s="39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</row>
    <row r="606" spans="1:17" x14ac:dyDescent="0.2">
      <c r="A606" s="39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</row>
    <row r="607" spans="1:17" x14ac:dyDescent="0.2">
      <c r="A607" s="39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</row>
    <row r="608" spans="1:17" x14ac:dyDescent="0.2">
      <c r="A608" s="39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</row>
    <row r="609" spans="1:17" x14ac:dyDescent="0.2">
      <c r="A609" s="39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</row>
    <row r="610" spans="1:17" x14ac:dyDescent="0.2">
      <c r="A610" s="39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</row>
    <row r="611" spans="1:17" x14ac:dyDescent="0.2">
      <c r="A611" s="39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</row>
    <row r="612" spans="1:17" x14ac:dyDescent="0.2">
      <c r="A612" s="39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</row>
    <row r="613" spans="1:17" x14ac:dyDescent="0.2">
      <c r="A613" s="39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</row>
    <row r="614" spans="1:17" x14ac:dyDescent="0.2">
      <c r="A614" s="39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</row>
    <row r="615" spans="1:17" x14ac:dyDescent="0.2">
      <c r="A615" s="39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</row>
    <row r="616" spans="1:17" x14ac:dyDescent="0.2">
      <c r="A616" s="39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</row>
    <row r="617" spans="1:17" x14ac:dyDescent="0.2">
      <c r="A617" s="39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</row>
    <row r="618" spans="1:17" x14ac:dyDescent="0.2">
      <c r="A618" s="39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</row>
    <row r="619" spans="1:17" x14ac:dyDescent="0.2">
      <c r="A619" s="39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</row>
    <row r="620" spans="1:17" x14ac:dyDescent="0.2">
      <c r="A620" s="39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</row>
    <row r="621" spans="1:17" x14ac:dyDescent="0.2">
      <c r="A621" s="39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</row>
    <row r="622" spans="1:17" x14ac:dyDescent="0.2">
      <c r="A622" s="39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</row>
    <row r="623" spans="1:17" x14ac:dyDescent="0.2">
      <c r="A623" s="39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</row>
    <row r="624" spans="1:17" x14ac:dyDescent="0.2">
      <c r="A624" s="39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</row>
    <row r="625" spans="1:17" x14ac:dyDescent="0.2">
      <c r="A625" s="39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</row>
    <row r="626" spans="1:17" x14ac:dyDescent="0.2">
      <c r="A626" s="39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</row>
    <row r="627" spans="1:17" x14ac:dyDescent="0.2">
      <c r="A627" s="39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</row>
    <row r="628" spans="1:17" x14ac:dyDescent="0.2">
      <c r="A628" s="39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</row>
    <row r="629" spans="1:17" x14ac:dyDescent="0.2">
      <c r="A629" s="39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</row>
    <row r="630" spans="1:17" x14ac:dyDescent="0.2">
      <c r="A630" s="39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</row>
    <row r="631" spans="1:17" x14ac:dyDescent="0.2">
      <c r="A631" s="39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</row>
    <row r="632" spans="1:17" x14ac:dyDescent="0.2">
      <c r="A632" s="39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</row>
    <row r="633" spans="1:17" x14ac:dyDescent="0.2">
      <c r="A633" s="39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</row>
    <row r="634" spans="1:17" x14ac:dyDescent="0.2">
      <c r="A634" s="39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</row>
    <row r="635" spans="1:17" x14ac:dyDescent="0.2">
      <c r="A635" s="39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</row>
    <row r="636" spans="1:17" x14ac:dyDescent="0.2">
      <c r="A636" s="39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</row>
    <row r="637" spans="1:17" x14ac:dyDescent="0.2">
      <c r="A637" s="39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</row>
    <row r="638" spans="1:17" x14ac:dyDescent="0.2">
      <c r="A638" s="39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</row>
    <row r="639" spans="1:17" x14ac:dyDescent="0.2">
      <c r="A639" s="39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</row>
    <row r="640" spans="1:17" x14ac:dyDescent="0.2">
      <c r="A640" s="39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</row>
    <row r="641" spans="1:17" x14ac:dyDescent="0.2">
      <c r="A641" s="39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</row>
    <row r="642" spans="1:17" x14ac:dyDescent="0.2">
      <c r="A642" s="39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</row>
    <row r="643" spans="1:17" x14ac:dyDescent="0.2">
      <c r="A643" s="39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</row>
    <row r="644" spans="1:17" x14ac:dyDescent="0.2">
      <c r="A644" s="39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</row>
    <row r="645" spans="1:17" x14ac:dyDescent="0.2">
      <c r="A645" s="39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</row>
    <row r="646" spans="1:17" x14ac:dyDescent="0.2">
      <c r="A646" s="39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</row>
    <row r="647" spans="1:17" x14ac:dyDescent="0.2">
      <c r="A647" s="39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</row>
    <row r="648" spans="1:17" x14ac:dyDescent="0.2">
      <c r="A648" s="39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</row>
    <row r="649" spans="1:17" x14ac:dyDescent="0.2">
      <c r="A649" s="39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</row>
    <row r="650" spans="1:17" x14ac:dyDescent="0.2">
      <c r="A650" s="39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</row>
    <row r="651" spans="1:17" x14ac:dyDescent="0.2">
      <c r="A651" s="39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</row>
    <row r="652" spans="1:17" x14ac:dyDescent="0.2">
      <c r="A652" s="39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</row>
    <row r="653" spans="1:17" x14ac:dyDescent="0.2">
      <c r="A653" s="39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</row>
    <row r="654" spans="1:17" x14ac:dyDescent="0.2">
      <c r="A654" s="39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</row>
    <row r="655" spans="1:17" x14ac:dyDescent="0.2">
      <c r="A655" s="39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</row>
    <row r="656" spans="1:17" x14ac:dyDescent="0.2">
      <c r="A656" s="39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</row>
    <row r="657" spans="1:17" x14ac:dyDescent="0.2">
      <c r="A657" s="39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</row>
    <row r="658" spans="1:17" x14ac:dyDescent="0.2">
      <c r="A658" s="39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</row>
    <row r="659" spans="1:17" x14ac:dyDescent="0.2">
      <c r="A659" s="39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</row>
    <row r="660" spans="1:17" x14ac:dyDescent="0.2">
      <c r="A660" s="39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</row>
    <row r="661" spans="1:17" x14ac:dyDescent="0.2">
      <c r="A661" s="39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</row>
    <row r="662" spans="1:17" x14ac:dyDescent="0.2">
      <c r="A662" s="39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</row>
    <row r="663" spans="1:17" x14ac:dyDescent="0.2">
      <c r="A663" s="39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</row>
    <row r="664" spans="1:17" x14ac:dyDescent="0.2">
      <c r="A664" s="39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</row>
    <row r="665" spans="1:17" x14ac:dyDescent="0.2">
      <c r="A665" s="39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</row>
    <row r="666" spans="1:17" x14ac:dyDescent="0.2">
      <c r="A666" s="39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</row>
    <row r="667" spans="1:17" x14ac:dyDescent="0.2">
      <c r="A667" s="39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</row>
    <row r="668" spans="1:17" x14ac:dyDescent="0.2">
      <c r="A668" s="39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</row>
    <row r="669" spans="1:17" x14ac:dyDescent="0.2">
      <c r="A669" s="39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</row>
    <row r="670" spans="1:17" x14ac:dyDescent="0.2">
      <c r="A670" s="39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</row>
    <row r="671" spans="1:17" x14ac:dyDescent="0.2">
      <c r="A671" s="39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</row>
    <row r="672" spans="1:17" x14ac:dyDescent="0.2">
      <c r="A672" s="39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</row>
    <row r="673" spans="1:17" x14ac:dyDescent="0.2">
      <c r="A673" s="39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</row>
    <row r="674" spans="1:17" x14ac:dyDescent="0.2">
      <c r="A674" s="39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</row>
    <row r="675" spans="1:17" x14ac:dyDescent="0.2">
      <c r="A675" s="39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</row>
    <row r="676" spans="1:17" x14ac:dyDescent="0.2">
      <c r="A676" s="39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</row>
    <row r="677" spans="1:17" x14ac:dyDescent="0.2">
      <c r="A677" s="39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</row>
    <row r="678" spans="1:17" x14ac:dyDescent="0.2">
      <c r="A678" s="39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</row>
    <row r="679" spans="1:17" x14ac:dyDescent="0.2">
      <c r="A679" s="39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</row>
    <row r="680" spans="1:17" x14ac:dyDescent="0.2">
      <c r="A680" s="39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</row>
    <row r="681" spans="1:17" x14ac:dyDescent="0.2">
      <c r="A681" s="39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</row>
    <row r="682" spans="1:17" x14ac:dyDescent="0.2">
      <c r="A682" s="39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</row>
    <row r="683" spans="1:17" x14ac:dyDescent="0.2">
      <c r="A683" s="39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</row>
    <row r="684" spans="1:17" x14ac:dyDescent="0.2">
      <c r="A684" s="39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</row>
    <row r="685" spans="1:17" x14ac:dyDescent="0.2">
      <c r="A685" s="39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</row>
    <row r="686" spans="1:17" x14ac:dyDescent="0.2">
      <c r="A686" s="39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</row>
    <row r="687" spans="1:17" x14ac:dyDescent="0.2">
      <c r="A687" s="39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</row>
    <row r="688" spans="1:17" x14ac:dyDescent="0.2">
      <c r="A688" s="39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</row>
    <row r="689" spans="1:17" x14ac:dyDescent="0.2">
      <c r="A689" s="39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</row>
    <row r="690" spans="1:17" x14ac:dyDescent="0.2">
      <c r="A690" s="39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</row>
    <row r="691" spans="1:17" x14ac:dyDescent="0.2">
      <c r="A691" s="39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</row>
    <row r="692" spans="1:17" x14ac:dyDescent="0.2">
      <c r="A692" s="39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</row>
    <row r="693" spans="1:17" x14ac:dyDescent="0.2">
      <c r="A693" s="39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</row>
    <row r="694" spans="1:17" x14ac:dyDescent="0.2">
      <c r="A694" s="39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</row>
    <row r="695" spans="1:17" x14ac:dyDescent="0.2">
      <c r="A695" s="39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</row>
    <row r="696" spans="1:17" x14ac:dyDescent="0.2">
      <c r="A696" s="39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</row>
    <row r="697" spans="1:17" x14ac:dyDescent="0.2">
      <c r="A697" s="39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</row>
    <row r="698" spans="1:17" x14ac:dyDescent="0.2">
      <c r="A698" s="39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</row>
    <row r="699" spans="1:17" x14ac:dyDescent="0.2">
      <c r="A699" s="39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</row>
    <row r="700" spans="1:17" x14ac:dyDescent="0.2">
      <c r="A700" s="39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</row>
    <row r="701" spans="1:17" x14ac:dyDescent="0.2">
      <c r="A701" s="39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</row>
    <row r="702" spans="1:17" x14ac:dyDescent="0.2">
      <c r="A702" s="39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</row>
    <row r="703" spans="1:17" x14ac:dyDescent="0.2">
      <c r="A703" s="39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</row>
    <row r="704" spans="1:17" x14ac:dyDescent="0.2">
      <c r="A704" s="39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</row>
    <row r="705" spans="1:17" x14ac:dyDescent="0.2">
      <c r="A705" s="39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</row>
    <row r="706" spans="1:17" x14ac:dyDescent="0.2">
      <c r="A706" s="39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</row>
    <row r="707" spans="1:17" x14ac:dyDescent="0.2">
      <c r="A707" s="39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</row>
    <row r="708" spans="1:17" x14ac:dyDescent="0.2">
      <c r="A708" s="39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</row>
    <row r="709" spans="1:17" x14ac:dyDescent="0.2">
      <c r="A709" s="39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</row>
    <row r="710" spans="1:17" x14ac:dyDescent="0.2">
      <c r="A710" s="39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</row>
    <row r="711" spans="1:17" x14ac:dyDescent="0.2">
      <c r="A711" s="39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</row>
    <row r="712" spans="1:17" x14ac:dyDescent="0.2">
      <c r="A712" s="39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</row>
    <row r="713" spans="1:17" x14ac:dyDescent="0.2">
      <c r="A713" s="39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</row>
    <row r="714" spans="1:17" x14ac:dyDescent="0.2">
      <c r="A714" s="39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</row>
    <row r="715" spans="1:17" x14ac:dyDescent="0.2">
      <c r="A715" s="39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</row>
    <row r="716" spans="1:17" x14ac:dyDescent="0.2">
      <c r="A716" s="39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</row>
    <row r="717" spans="1:17" x14ac:dyDescent="0.2">
      <c r="A717" s="39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</row>
    <row r="718" spans="1:17" x14ac:dyDescent="0.2">
      <c r="A718" s="39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</row>
    <row r="719" spans="1:17" x14ac:dyDescent="0.2">
      <c r="A719" s="39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</row>
    <row r="720" spans="1:17" x14ac:dyDescent="0.2">
      <c r="A720" s="39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</row>
    <row r="721" spans="1:17" x14ac:dyDescent="0.2">
      <c r="A721" s="39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</row>
    <row r="722" spans="1:17" x14ac:dyDescent="0.2">
      <c r="A722" s="39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</row>
    <row r="723" spans="1:17" x14ac:dyDescent="0.2">
      <c r="A723" s="39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</row>
    <row r="724" spans="1:17" x14ac:dyDescent="0.2">
      <c r="A724" s="39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</row>
    <row r="725" spans="1:17" x14ac:dyDescent="0.2">
      <c r="A725" s="39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</row>
    <row r="726" spans="1:17" x14ac:dyDescent="0.2">
      <c r="A726" s="39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</row>
    <row r="727" spans="1:17" x14ac:dyDescent="0.2">
      <c r="A727" s="39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</row>
    <row r="728" spans="1:17" x14ac:dyDescent="0.2">
      <c r="A728" s="39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</row>
    <row r="729" spans="1:17" x14ac:dyDescent="0.2">
      <c r="A729" s="39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</row>
    <row r="730" spans="1:17" x14ac:dyDescent="0.2">
      <c r="A730" s="39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</row>
    <row r="731" spans="1:17" x14ac:dyDescent="0.2">
      <c r="A731" s="39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</row>
    <row r="732" spans="1:17" x14ac:dyDescent="0.2">
      <c r="A732" s="39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</row>
    <row r="733" spans="1:17" x14ac:dyDescent="0.2">
      <c r="A733" s="39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</row>
    <row r="734" spans="1:17" x14ac:dyDescent="0.2">
      <c r="A734" s="39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</row>
    <row r="735" spans="1:17" x14ac:dyDescent="0.2">
      <c r="A735" s="39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</row>
    <row r="736" spans="1:17" x14ac:dyDescent="0.2">
      <c r="A736" s="39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</row>
    <row r="737" spans="1:17" x14ac:dyDescent="0.2">
      <c r="A737" s="39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</row>
    <row r="738" spans="1:17" x14ac:dyDescent="0.2">
      <c r="A738" s="39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</row>
    <row r="739" spans="1:17" x14ac:dyDescent="0.2">
      <c r="A739" s="39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</row>
    <row r="740" spans="1:17" x14ac:dyDescent="0.2">
      <c r="A740" s="39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</row>
    <row r="741" spans="1:17" x14ac:dyDescent="0.2">
      <c r="A741" s="39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</row>
    <row r="742" spans="1:17" x14ac:dyDescent="0.2">
      <c r="A742" s="39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</row>
    <row r="743" spans="1:17" x14ac:dyDescent="0.2">
      <c r="A743" s="39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</row>
    <row r="744" spans="1:17" x14ac:dyDescent="0.2">
      <c r="A744" s="39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</row>
    <row r="745" spans="1:17" x14ac:dyDescent="0.2">
      <c r="A745" s="39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</row>
    <row r="746" spans="1:17" x14ac:dyDescent="0.2">
      <c r="A746" s="39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</row>
    <row r="747" spans="1:17" x14ac:dyDescent="0.2">
      <c r="A747" s="39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</row>
    <row r="748" spans="1:17" x14ac:dyDescent="0.2">
      <c r="A748" s="39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</row>
    <row r="749" spans="1:17" x14ac:dyDescent="0.2">
      <c r="A749" s="39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</row>
    <row r="750" spans="1:17" x14ac:dyDescent="0.2">
      <c r="A750" s="39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</row>
    <row r="751" spans="1:17" x14ac:dyDescent="0.2">
      <c r="A751" s="39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</row>
    <row r="752" spans="1:17" x14ac:dyDescent="0.2">
      <c r="A752" s="39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</row>
    <row r="753" spans="1:17" x14ac:dyDescent="0.2">
      <c r="A753" s="39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</row>
    <row r="754" spans="1:17" x14ac:dyDescent="0.2">
      <c r="A754" s="39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</row>
    <row r="755" spans="1:17" x14ac:dyDescent="0.2">
      <c r="A755" s="39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</row>
    <row r="756" spans="1:17" x14ac:dyDescent="0.2">
      <c r="A756" s="39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</row>
    <row r="757" spans="1:17" x14ac:dyDescent="0.2">
      <c r="A757" s="39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</row>
    <row r="758" spans="1:17" x14ac:dyDescent="0.2">
      <c r="A758" s="39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</row>
    <row r="759" spans="1:17" x14ac:dyDescent="0.2">
      <c r="A759" s="39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</row>
    <row r="760" spans="1:17" x14ac:dyDescent="0.2">
      <c r="A760" s="39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</row>
    <row r="761" spans="1:17" x14ac:dyDescent="0.2">
      <c r="A761" s="39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</row>
    <row r="762" spans="1:17" x14ac:dyDescent="0.2">
      <c r="A762" s="39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</row>
    <row r="763" spans="1:17" x14ac:dyDescent="0.2">
      <c r="A763" s="39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</row>
    <row r="764" spans="1:17" x14ac:dyDescent="0.2">
      <c r="A764" s="39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</row>
    <row r="765" spans="1:17" x14ac:dyDescent="0.2">
      <c r="A765" s="39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</row>
    <row r="766" spans="1:17" x14ac:dyDescent="0.2">
      <c r="A766" s="39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</row>
    <row r="767" spans="1:17" x14ac:dyDescent="0.2">
      <c r="A767" s="39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</row>
    <row r="768" spans="1:17" x14ac:dyDescent="0.2">
      <c r="A768" s="39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</row>
    <row r="769" spans="1:17" x14ac:dyDescent="0.2">
      <c r="A769" s="39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</row>
    <row r="770" spans="1:17" x14ac:dyDescent="0.2">
      <c r="A770" s="39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</row>
    <row r="771" spans="1:17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6"/>
    </row>
    <row r="772" spans="1:17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6"/>
    </row>
    <row r="773" spans="1:17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6"/>
    </row>
    <row r="774" spans="1:17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6"/>
    </row>
    <row r="775" spans="1:17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6"/>
    </row>
    <row r="776" spans="1:17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6"/>
    </row>
    <row r="777" spans="1:17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6"/>
    </row>
    <row r="778" spans="1:17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6"/>
    </row>
    <row r="779" spans="1:17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6"/>
    </row>
    <row r="780" spans="1:17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6"/>
    </row>
    <row r="781" spans="1:17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6"/>
    </row>
    <row r="782" spans="1:17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6"/>
    </row>
    <row r="783" spans="1:17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6"/>
    </row>
    <row r="784" spans="1:17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6"/>
    </row>
    <row r="785" spans="1:17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6"/>
    </row>
    <row r="786" spans="1:17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6"/>
    </row>
    <row r="787" spans="1:17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6"/>
    </row>
    <row r="788" spans="1:17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6"/>
    </row>
    <row r="789" spans="1:17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6"/>
    </row>
    <row r="790" spans="1:17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6"/>
    </row>
    <row r="791" spans="1:17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6"/>
    </row>
    <row r="792" spans="1:17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6"/>
    </row>
    <row r="793" spans="1:17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6"/>
    </row>
    <row r="794" spans="1:17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6"/>
    </row>
    <row r="795" spans="1:17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6"/>
    </row>
    <row r="796" spans="1:17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6"/>
    </row>
    <row r="797" spans="1:17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6"/>
    </row>
    <row r="798" spans="1:17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6"/>
    </row>
    <row r="799" spans="1:17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6"/>
    </row>
    <row r="800" spans="1:17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6"/>
    </row>
    <row r="801" spans="1:17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6"/>
    </row>
    <row r="802" spans="1:17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6"/>
    </row>
    <row r="803" spans="1:17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6"/>
    </row>
    <row r="804" spans="1:17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6"/>
    </row>
    <row r="805" spans="1:17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6"/>
    </row>
    <row r="806" spans="1:17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6"/>
    </row>
    <row r="807" spans="1:17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6"/>
    </row>
    <row r="808" spans="1:17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6"/>
    </row>
    <row r="809" spans="1:17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6"/>
    </row>
    <row r="810" spans="1:17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6"/>
    </row>
    <row r="811" spans="1:17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6"/>
    </row>
    <row r="812" spans="1:17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6"/>
    </row>
    <row r="813" spans="1:17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6"/>
    </row>
    <row r="814" spans="1:17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6"/>
    </row>
    <row r="815" spans="1:17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6"/>
    </row>
    <row r="816" spans="1:17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6"/>
    </row>
    <row r="817" spans="1:17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6"/>
    </row>
    <row r="818" spans="1:17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6"/>
    </row>
    <row r="819" spans="1:17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6"/>
    </row>
    <row r="820" spans="1:17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6"/>
    </row>
    <row r="821" spans="1:17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6"/>
    </row>
    <row r="822" spans="1:17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6"/>
    </row>
    <row r="823" spans="1:17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6"/>
    </row>
    <row r="824" spans="1:17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6"/>
    </row>
    <row r="825" spans="1:17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6"/>
    </row>
    <row r="826" spans="1:17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6"/>
    </row>
    <row r="827" spans="1:17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6"/>
    </row>
    <row r="828" spans="1:17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6"/>
    </row>
    <row r="829" spans="1:17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6"/>
    </row>
    <row r="830" spans="1:17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6"/>
    </row>
    <row r="831" spans="1:17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6"/>
    </row>
    <row r="832" spans="1:17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6"/>
    </row>
    <row r="833" spans="1:17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6"/>
    </row>
    <row r="834" spans="1:17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6"/>
    </row>
    <row r="835" spans="1:17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6"/>
    </row>
    <row r="836" spans="1:17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6"/>
    </row>
    <row r="837" spans="1:17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6"/>
    </row>
    <row r="838" spans="1:17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6"/>
    </row>
    <row r="839" spans="1:17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6"/>
    </row>
    <row r="840" spans="1:17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6"/>
    </row>
    <row r="841" spans="1:17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6"/>
    </row>
    <row r="842" spans="1:17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6"/>
    </row>
    <row r="843" spans="1:17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6"/>
    </row>
    <row r="844" spans="1:17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6"/>
    </row>
    <row r="845" spans="1:17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6"/>
    </row>
    <row r="846" spans="1:17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6"/>
    </row>
    <row r="847" spans="1:17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6"/>
    </row>
    <row r="848" spans="1:17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6"/>
    </row>
    <row r="849" spans="1:17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6"/>
    </row>
    <row r="850" spans="1:17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6"/>
    </row>
    <row r="851" spans="1:17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6"/>
    </row>
    <row r="852" spans="1:17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6"/>
    </row>
    <row r="853" spans="1:17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6"/>
    </row>
    <row r="854" spans="1:17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6"/>
    </row>
    <row r="855" spans="1:17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6"/>
    </row>
    <row r="856" spans="1:17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6"/>
    </row>
    <row r="857" spans="1:17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6"/>
    </row>
    <row r="858" spans="1:17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6"/>
    </row>
    <row r="859" spans="1:17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6"/>
    </row>
    <row r="860" spans="1:17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6"/>
    </row>
    <row r="861" spans="1:17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6"/>
    </row>
    <row r="862" spans="1:17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6"/>
    </row>
    <row r="863" spans="1:17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6"/>
    </row>
    <row r="864" spans="1:17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6"/>
    </row>
    <row r="865" spans="1:17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6"/>
    </row>
    <row r="866" spans="1:17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6"/>
    </row>
    <row r="867" spans="1:17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6"/>
    </row>
    <row r="868" spans="1:17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6"/>
    </row>
    <row r="869" spans="1:17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6"/>
    </row>
    <row r="870" spans="1:17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6"/>
    </row>
    <row r="871" spans="1:17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6"/>
    </row>
    <row r="872" spans="1:17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6"/>
    </row>
    <row r="873" spans="1:17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6"/>
    </row>
    <row r="874" spans="1:17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6"/>
    </row>
    <row r="875" spans="1:17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6"/>
    </row>
    <row r="876" spans="1:17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6"/>
    </row>
    <row r="877" spans="1:17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6"/>
    </row>
    <row r="878" spans="1:17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6"/>
    </row>
    <row r="879" spans="1:17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6"/>
    </row>
    <row r="880" spans="1:17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6"/>
    </row>
    <row r="881" spans="1:17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6"/>
    </row>
    <row r="882" spans="1:17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6"/>
    </row>
    <row r="883" spans="1:17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6"/>
    </row>
    <row r="884" spans="1:17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6"/>
    </row>
    <row r="885" spans="1:17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6"/>
    </row>
    <row r="886" spans="1:17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6"/>
    </row>
    <row r="887" spans="1:17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6"/>
    </row>
    <row r="888" spans="1:17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6"/>
    </row>
    <row r="889" spans="1:17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6"/>
    </row>
    <row r="890" spans="1:17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6"/>
    </row>
    <row r="891" spans="1:17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6"/>
    </row>
    <row r="892" spans="1:17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6"/>
    </row>
    <row r="893" spans="1:17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6"/>
    </row>
    <row r="894" spans="1:17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6"/>
    </row>
    <row r="895" spans="1:17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6"/>
    </row>
    <row r="896" spans="1:17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6"/>
    </row>
    <row r="897" spans="1:17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6"/>
    </row>
    <row r="898" spans="1:17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6"/>
    </row>
    <row r="899" spans="1:17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6"/>
    </row>
    <row r="900" spans="1:17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6"/>
    </row>
    <row r="901" spans="1:17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6"/>
    </row>
    <row r="902" spans="1:17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6"/>
    </row>
    <row r="903" spans="1:17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6"/>
    </row>
    <row r="904" spans="1:17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6"/>
    </row>
    <row r="905" spans="1:17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6"/>
    </row>
    <row r="906" spans="1:17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6"/>
    </row>
    <row r="907" spans="1:17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6"/>
    </row>
    <row r="908" spans="1:17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6"/>
    </row>
    <row r="909" spans="1:17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6"/>
    </row>
    <row r="910" spans="1:17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6"/>
    </row>
    <row r="911" spans="1:17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6"/>
    </row>
    <row r="912" spans="1:17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6"/>
    </row>
    <row r="913" spans="1:17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6"/>
    </row>
    <row r="914" spans="1:17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6"/>
    </row>
    <row r="915" spans="1:17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6"/>
    </row>
    <row r="916" spans="1:17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6"/>
    </row>
    <row r="917" spans="1:17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6"/>
    </row>
    <row r="918" spans="1:17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6"/>
    </row>
    <row r="919" spans="1:17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6"/>
    </row>
    <row r="920" spans="1:17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6"/>
    </row>
    <row r="921" spans="1:17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6"/>
    </row>
    <row r="922" spans="1:17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6"/>
    </row>
    <row r="923" spans="1:17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6"/>
    </row>
    <row r="924" spans="1:17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6"/>
    </row>
    <row r="925" spans="1:17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6"/>
    </row>
    <row r="926" spans="1:17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6"/>
    </row>
    <row r="927" spans="1:17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6"/>
    </row>
    <row r="928" spans="1:17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6"/>
    </row>
    <row r="929" spans="1:17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6"/>
    </row>
    <row r="930" spans="1:17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6"/>
    </row>
    <row r="931" spans="1:17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6"/>
    </row>
    <row r="932" spans="1:17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6"/>
    </row>
    <row r="933" spans="1:17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6"/>
    </row>
    <row r="934" spans="1:17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6"/>
    </row>
    <row r="935" spans="1:17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6"/>
    </row>
    <row r="936" spans="1:17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6"/>
    </row>
    <row r="937" spans="1:17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6"/>
    </row>
    <row r="938" spans="1:17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6"/>
    </row>
    <row r="939" spans="1:17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6"/>
    </row>
    <row r="940" spans="1:17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6"/>
    </row>
    <row r="941" spans="1:17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6"/>
    </row>
    <row r="942" spans="1:17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6"/>
    </row>
    <row r="943" spans="1:17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6"/>
    </row>
    <row r="944" spans="1:17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6"/>
    </row>
    <row r="945" spans="1:17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6"/>
    </row>
    <row r="946" spans="1:17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6"/>
    </row>
    <row r="947" spans="1:17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6"/>
    </row>
    <row r="948" spans="1:17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6"/>
    </row>
    <row r="949" spans="1:17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6"/>
    </row>
    <row r="950" spans="1:17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6"/>
    </row>
    <row r="951" spans="1:17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6"/>
    </row>
    <row r="952" spans="1:17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6"/>
    </row>
    <row r="953" spans="1:17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6"/>
    </row>
    <row r="954" spans="1:17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6"/>
    </row>
    <row r="955" spans="1:17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6"/>
    </row>
    <row r="956" spans="1:17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6"/>
    </row>
    <row r="957" spans="1:17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6"/>
    </row>
    <row r="958" spans="1:17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6"/>
    </row>
    <row r="959" spans="1:17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6"/>
    </row>
    <row r="960" spans="1:17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6"/>
    </row>
    <row r="961" spans="1:17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6"/>
    </row>
    <row r="962" spans="1:17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6"/>
    </row>
    <row r="963" spans="1:17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6"/>
    </row>
    <row r="964" spans="1:17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6"/>
    </row>
    <row r="965" spans="1:17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6"/>
    </row>
    <row r="966" spans="1:17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6"/>
    </row>
    <row r="967" spans="1:17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6"/>
    </row>
    <row r="968" spans="1:17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6"/>
    </row>
    <row r="969" spans="1:17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6"/>
    </row>
    <row r="970" spans="1:17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6"/>
    </row>
    <row r="971" spans="1:17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6"/>
    </row>
    <row r="972" spans="1:17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6"/>
    </row>
    <row r="973" spans="1:17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6"/>
    </row>
    <row r="974" spans="1:17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6"/>
    </row>
    <row r="975" spans="1:17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6"/>
    </row>
    <row r="976" spans="1:17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6"/>
    </row>
    <row r="977" spans="1:17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6"/>
    </row>
    <row r="978" spans="1:17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6"/>
    </row>
    <row r="979" spans="1:17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6"/>
    </row>
    <row r="980" spans="1:17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6"/>
    </row>
    <row r="981" spans="1:17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6"/>
    </row>
    <row r="982" spans="1:17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6"/>
    </row>
    <row r="983" spans="1:17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6"/>
    </row>
    <row r="984" spans="1:17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6"/>
    </row>
    <row r="985" spans="1:17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6"/>
    </row>
    <row r="986" spans="1:17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6"/>
    </row>
    <row r="987" spans="1:17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6"/>
    </row>
    <row r="988" spans="1:17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6"/>
    </row>
    <row r="989" spans="1:17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6"/>
    </row>
    <row r="990" spans="1:17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6"/>
    </row>
    <row r="991" spans="1:17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6"/>
    </row>
    <row r="992" spans="1:17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6"/>
    </row>
    <row r="993" spans="1:17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6"/>
    </row>
    <row r="994" spans="1:17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6"/>
    </row>
    <row r="995" spans="1:17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6"/>
    </row>
    <row r="996" spans="1:17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6"/>
    </row>
    <row r="997" spans="1:17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6"/>
    </row>
    <row r="998" spans="1:17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6"/>
    </row>
    <row r="999" spans="1:17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6"/>
    </row>
    <row r="1000" spans="1:17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6"/>
    </row>
    <row r="1001" spans="1:17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6"/>
    </row>
    <row r="1002" spans="1:17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6"/>
    </row>
    <row r="1003" spans="1:17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6"/>
    </row>
    <row r="1004" spans="1:17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6"/>
    </row>
    <row r="1005" spans="1:17" x14ac:dyDescent="0.2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6"/>
    </row>
    <row r="1006" spans="1:17" x14ac:dyDescent="0.2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6"/>
    </row>
    <row r="1007" spans="1:17" x14ac:dyDescent="0.2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6"/>
    </row>
    <row r="1008" spans="1:17" x14ac:dyDescent="0.2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6"/>
    </row>
    <row r="1009" spans="1:17" x14ac:dyDescent="0.2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6"/>
    </row>
    <row r="1010" spans="1:17" x14ac:dyDescent="0.2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6"/>
    </row>
    <row r="1011" spans="1:17" x14ac:dyDescent="0.2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6"/>
    </row>
    <row r="1012" spans="1:17" x14ac:dyDescent="0.2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6"/>
    </row>
    <row r="1013" spans="1:17" x14ac:dyDescent="0.2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6"/>
    </row>
    <row r="1014" spans="1:17" x14ac:dyDescent="0.2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6"/>
    </row>
    <row r="1015" spans="1:17" x14ac:dyDescent="0.2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6"/>
    </row>
    <row r="1016" spans="1:17" x14ac:dyDescent="0.2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6"/>
    </row>
    <row r="1017" spans="1:17" x14ac:dyDescent="0.2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6"/>
    </row>
    <row r="1018" spans="1:17" x14ac:dyDescent="0.2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6"/>
    </row>
    <row r="1019" spans="1:17" x14ac:dyDescent="0.2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6"/>
    </row>
    <row r="1020" spans="1:17" x14ac:dyDescent="0.2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6"/>
    </row>
    <row r="1021" spans="1:17" x14ac:dyDescent="0.2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6"/>
    </row>
    <row r="1022" spans="1:17" x14ac:dyDescent="0.2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6"/>
    </row>
    <row r="1023" spans="1:17" x14ac:dyDescent="0.2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6"/>
    </row>
    <row r="1024" spans="1:17" x14ac:dyDescent="0.2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6"/>
    </row>
    <row r="1025" spans="1:17" x14ac:dyDescent="0.2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6"/>
    </row>
    <row r="1026" spans="1:17" x14ac:dyDescent="0.2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6"/>
    </row>
    <row r="1027" spans="1:17" x14ac:dyDescent="0.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6"/>
    </row>
    <row r="1028" spans="1:17" x14ac:dyDescent="0.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6"/>
    </row>
    <row r="1029" spans="1:17" x14ac:dyDescent="0.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6"/>
    </row>
    <row r="1030" spans="1:17" x14ac:dyDescent="0.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6"/>
    </row>
    <row r="1031" spans="1:17" x14ac:dyDescent="0.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6"/>
    </row>
    <row r="1032" spans="1:17" x14ac:dyDescent="0.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6"/>
    </row>
    <row r="1033" spans="1:17" x14ac:dyDescent="0.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6"/>
    </row>
    <row r="1034" spans="1:17" x14ac:dyDescent="0.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6"/>
    </row>
    <row r="1035" spans="1:17" x14ac:dyDescent="0.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6"/>
    </row>
    <row r="1036" spans="1:17" x14ac:dyDescent="0.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6"/>
    </row>
    <row r="1037" spans="1:17" x14ac:dyDescent="0.2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6"/>
    </row>
    <row r="1038" spans="1:17" x14ac:dyDescent="0.2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6"/>
    </row>
    <row r="1039" spans="1:17" x14ac:dyDescent="0.2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6"/>
    </row>
    <row r="1040" spans="1:17" x14ac:dyDescent="0.2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6"/>
    </row>
    <row r="1041" spans="1:17" x14ac:dyDescent="0.2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6"/>
    </row>
    <row r="1042" spans="1:17" x14ac:dyDescent="0.2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6"/>
    </row>
    <row r="1043" spans="1:17" x14ac:dyDescent="0.2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6"/>
    </row>
    <row r="1044" spans="1:17" x14ac:dyDescent="0.2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6"/>
    </row>
    <row r="1045" spans="1:17" x14ac:dyDescent="0.2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6"/>
    </row>
    <row r="1046" spans="1:17" x14ac:dyDescent="0.2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6"/>
    </row>
    <row r="1047" spans="1:17" x14ac:dyDescent="0.2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6"/>
    </row>
    <row r="1048" spans="1:17" x14ac:dyDescent="0.2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6"/>
    </row>
    <row r="1049" spans="1:17" x14ac:dyDescent="0.2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6"/>
    </row>
    <row r="1050" spans="1:17" x14ac:dyDescent="0.2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6"/>
    </row>
    <row r="1051" spans="1:17" x14ac:dyDescent="0.2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6"/>
    </row>
    <row r="1052" spans="1:17" x14ac:dyDescent="0.2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6"/>
    </row>
    <row r="1053" spans="1:17" x14ac:dyDescent="0.2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6"/>
    </row>
    <row r="1054" spans="1:17" x14ac:dyDescent="0.2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6"/>
    </row>
    <row r="1055" spans="1:17" x14ac:dyDescent="0.2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6"/>
    </row>
    <row r="1056" spans="1:17" x14ac:dyDescent="0.2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6"/>
    </row>
    <row r="1057" spans="1:17" x14ac:dyDescent="0.2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6"/>
    </row>
    <row r="1058" spans="1:17" x14ac:dyDescent="0.2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6"/>
    </row>
    <row r="1059" spans="1:17" x14ac:dyDescent="0.2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6"/>
    </row>
    <row r="1060" spans="1:17" x14ac:dyDescent="0.2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6"/>
    </row>
    <row r="1061" spans="1:17" x14ac:dyDescent="0.2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6"/>
    </row>
    <row r="1062" spans="1:17" x14ac:dyDescent="0.2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6"/>
    </row>
    <row r="1063" spans="1:17" x14ac:dyDescent="0.2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6"/>
    </row>
    <row r="1064" spans="1:17" x14ac:dyDescent="0.2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6"/>
    </row>
    <row r="1065" spans="1:17" x14ac:dyDescent="0.2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6"/>
    </row>
    <row r="1066" spans="1:17" x14ac:dyDescent="0.2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6"/>
    </row>
    <row r="1067" spans="1:17" x14ac:dyDescent="0.2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6"/>
    </row>
    <row r="1068" spans="1:17" x14ac:dyDescent="0.2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6"/>
    </row>
    <row r="1069" spans="1:17" x14ac:dyDescent="0.2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6"/>
    </row>
    <row r="1070" spans="1:17" x14ac:dyDescent="0.2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6"/>
    </row>
    <row r="1071" spans="1:17" x14ac:dyDescent="0.2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6"/>
    </row>
    <row r="1072" spans="1:17" x14ac:dyDescent="0.2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6"/>
    </row>
    <row r="1073" spans="1:17" x14ac:dyDescent="0.2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6"/>
    </row>
    <row r="1074" spans="1:17" x14ac:dyDescent="0.2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6"/>
    </row>
    <row r="1075" spans="1:17" x14ac:dyDescent="0.2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6"/>
    </row>
    <row r="1076" spans="1:17" x14ac:dyDescent="0.2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6"/>
    </row>
    <row r="1077" spans="1:17" x14ac:dyDescent="0.2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6"/>
    </row>
    <row r="1078" spans="1:17" x14ac:dyDescent="0.2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6"/>
    </row>
    <row r="1079" spans="1:17" x14ac:dyDescent="0.2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6"/>
    </row>
    <row r="1080" spans="1:17" x14ac:dyDescent="0.2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6"/>
    </row>
    <row r="1081" spans="1:17" x14ac:dyDescent="0.2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6"/>
    </row>
    <row r="1082" spans="1:17" x14ac:dyDescent="0.2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6"/>
    </row>
    <row r="1083" spans="1:17" x14ac:dyDescent="0.2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6"/>
    </row>
    <row r="1084" spans="1:17" x14ac:dyDescent="0.2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6"/>
    </row>
    <row r="1085" spans="1:17" x14ac:dyDescent="0.2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6"/>
    </row>
    <row r="1086" spans="1:17" x14ac:dyDescent="0.2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6"/>
    </row>
    <row r="1087" spans="1:17" x14ac:dyDescent="0.2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6"/>
    </row>
    <row r="1088" spans="1:17" x14ac:dyDescent="0.2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6"/>
    </row>
    <row r="1089" spans="1:17" x14ac:dyDescent="0.2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6"/>
    </row>
    <row r="1090" spans="1:17" x14ac:dyDescent="0.2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6"/>
    </row>
    <row r="1091" spans="1:17" x14ac:dyDescent="0.2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6"/>
    </row>
    <row r="1092" spans="1:17" x14ac:dyDescent="0.2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6"/>
    </row>
    <row r="1093" spans="1:17" x14ac:dyDescent="0.2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6"/>
    </row>
    <row r="1094" spans="1:17" x14ac:dyDescent="0.2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6"/>
    </row>
    <row r="1095" spans="1:17" x14ac:dyDescent="0.2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6"/>
    </row>
    <row r="1096" spans="1:17" x14ac:dyDescent="0.2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6"/>
    </row>
    <row r="1097" spans="1:17" x14ac:dyDescent="0.2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6"/>
    </row>
    <row r="1098" spans="1:17" x14ac:dyDescent="0.2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6"/>
    </row>
    <row r="1099" spans="1:17" x14ac:dyDescent="0.2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6"/>
    </row>
    <row r="1100" spans="1:17" x14ac:dyDescent="0.2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6"/>
    </row>
    <row r="1101" spans="1:17" x14ac:dyDescent="0.2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6"/>
    </row>
    <row r="1102" spans="1:17" x14ac:dyDescent="0.2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6"/>
    </row>
    <row r="1103" spans="1:17" x14ac:dyDescent="0.2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6"/>
    </row>
    <row r="1104" spans="1:17" x14ac:dyDescent="0.2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6"/>
    </row>
    <row r="1105" spans="1:17" x14ac:dyDescent="0.2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6"/>
    </row>
    <row r="1106" spans="1:17" x14ac:dyDescent="0.2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6"/>
    </row>
    <row r="1107" spans="1:17" x14ac:dyDescent="0.2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6"/>
    </row>
    <row r="1108" spans="1:17" x14ac:dyDescent="0.2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6"/>
    </row>
    <row r="1109" spans="1:17" x14ac:dyDescent="0.2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6"/>
    </row>
    <row r="1110" spans="1:17" x14ac:dyDescent="0.2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6"/>
    </row>
    <row r="1111" spans="1:17" x14ac:dyDescent="0.2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6"/>
    </row>
    <row r="1112" spans="1:17" x14ac:dyDescent="0.2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6"/>
    </row>
    <row r="1113" spans="1:17" x14ac:dyDescent="0.2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6"/>
    </row>
    <row r="1114" spans="1:17" x14ac:dyDescent="0.2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6"/>
    </row>
    <row r="1115" spans="1:17" x14ac:dyDescent="0.2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6"/>
    </row>
    <row r="1116" spans="1:17" x14ac:dyDescent="0.2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6"/>
    </row>
    <row r="1117" spans="1:17" x14ac:dyDescent="0.2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6"/>
    </row>
    <row r="1118" spans="1:17" x14ac:dyDescent="0.2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6"/>
    </row>
    <row r="1119" spans="1:17" x14ac:dyDescent="0.2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6"/>
    </row>
    <row r="1120" spans="1:17" x14ac:dyDescent="0.2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6"/>
    </row>
    <row r="1121" spans="1:17" x14ac:dyDescent="0.2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6"/>
    </row>
    <row r="1122" spans="1:17" x14ac:dyDescent="0.2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6"/>
    </row>
    <row r="1123" spans="1:17" x14ac:dyDescent="0.2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6"/>
    </row>
    <row r="1124" spans="1:17" x14ac:dyDescent="0.2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6"/>
    </row>
    <row r="1125" spans="1:17" x14ac:dyDescent="0.2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6"/>
    </row>
    <row r="1126" spans="1:17" x14ac:dyDescent="0.2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6"/>
    </row>
    <row r="1127" spans="1:17" x14ac:dyDescent="0.2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6"/>
    </row>
    <row r="1128" spans="1:17" x14ac:dyDescent="0.2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6"/>
    </row>
    <row r="1129" spans="1:17" x14ac:dyDescent="0.2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6"/>
    </row>
    <row r="1130" spans="1:17" x14ac:dyDescent="0.2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6"/>
    </row>
    <row r="1131" spans="1:17" x14ac:dyDescent="0.2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6"/>
    </row>
    <row r="1132" spans="1:17" x14ac:dyDescent="0.2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6"/>
    </row>
    <row r="1133" spans="1:17" x14ac:dyDescent="0.2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6"/>
    </row>
    <row r="1134" spans="1:17" x14ac:dyDescent="0.2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6"/>
    </row>
    <row r="1135" spans="1:17" x14ac:dyDescent="0.2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6"/>
    </row>
    <row r="1136" spans="1:17" x14ac:dyDescent="0.2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6"/>
    </row>
    <row r="1137" spans="1:17" x14ac:dyDescent="0.2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6"/>
    </row>
    <row r="1138" spans="1:17" x14ac:dyDescent="0.2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6"/>
    </row>
    <row r="1139" spans="1:17" x14ac:dyDescent="0.2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6"/>
    </row>
    <row r="1140" spans="1:17" x14ac:dyDescent="0.2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6"/>
    </row>
    <row r="1141" spans="1:17" x14ac:dyDescent="0.2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6"/>
    </row>
    <row r="1142" spans="1:17" x14ac:dyDescent="0.2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6"/>
    </row>
    <row r="1143" spans="1:17" x14ac:dyDescent="0.2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6"/>
    </row>
    <row r="1144" spans="1:17" x14ac:dyDescent="0.2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6"/>
    </row>
    <row r="1145" spans="1:17" x14ac:dyDescent="0.2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6"/>
    </row>
    <row r="1146" spans="1:17" x14ac:dyDescent="0.2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6"/>
    </row>
    <row r="1147" spans="1:17" x14ac:dyDescent="0.2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6"/>
    </row>
    <row r="1148" spans="1:17" x14ac:dyDescent="0.2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6"/>
    </row>
    <row r="1149" spans="1:17" x14ac:dyDescent="0.2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6"/>
    </row>
    <row r="1150" spans="1:17" x14ac:dyDescent="0.2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6"/>
    </row>
    <row r="1151" spans="1:17" x14ac:dyDescent="0.2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6"/>
    </row>
    <row r="1152" spans="1:17" x14ac:dyDescent="0.2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6"/>
    </row>
    <row r="1153" spans="1:17" x14ac:dyDescent="0.2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6"/>
    </row>
    <row r="1154" spans="1:17" x14ac:dyDescent="0.2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6"/>
    </row>
    <row r="1155" spans="1:17" x14ac:dyDescent="0.2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6"/>
    </row>
    <row r="1156" spans="1:17" x14ac:dyDescent="0.2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6"/>
    </row>
    <row r="1157" spans="1:17" x14ac:dyDescent="0.2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6"/>
    </row>
    <row r="1158" spans="1:17" x14ac:dyDescent="0.2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6"/>
    </row>
    <row r="1159" spans="1:17" x14ac:dyDescent="0.2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6"/>
    </row>
    <row r="1160" spans="1:17" x14ac:dyDescent="0.2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6"/>
    </row>
    <row r="1161" spans="1:17" x14ac:dyDescent="0.2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6"/>
    </row>
    <row r="1162" spans="1:17" x14ac:dyDescent="0.2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6"/>
    </row>
    <row r="1163" spans="1:17" x14ac:dyDescent="0.2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6"/>
    </row>
    <row r="1164" spans="1:17" x14ac:dyDescent="0.2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6"/>
    </row>
    <row r="1165" spans="1:17" x14ac:dyDescent="0.2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6"/>
    </row>
    <row r="1166" spans="1:17" x14ac:dyDescent="0.2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6"/>
    </row>
    <row r="1167" spans="1:17" x14ac:dyDescent="0.2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6"/>
    </row>
    <row r="1168" spans="1:17" x14ac:dyDescent="0.2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6"/>
    </row>
    <row r="1169" spans="1:17" x14ac:dyDescent="0.2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6"/>
    </row>
    <row r="1170" spans="1:17" x14ac:dyDescent="0.2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6"/>
    </row>
    <row r="1171" spans="1:17" x14ac:dyDescent="0.2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6"/>
    </row>
    <row r="1172" spans="1:17" x14ac:dyDescent="0.2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6"/>
    </row>
    <row r="1173" spans="1:17" x14ac:dyDescent="0.2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6"/>
    </row>
    <row r="1174" spans="1:17" x14ac:dyDescent="0.2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6"/>
    </row>
    <row r="1175" spans="1:17" x14ac:dyDescent="0.2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6"/>
    </row>
    <row r="1176" spans="1:17" x14ac:dyDescent="0.2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6"/>
    </row>
    <row r="1177" spans="1:17" x14ac:dyDescent="0.2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6"/>
    </row>
    <row r="1178" spans="1:17" x14ac:dyDescent="0.2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6"/>
    </row>
    <row r="1179" spans="1:17" x14ac:dyDescent="0.2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6"/>
    </row>
    <row r="1180" spans="1:17" x14ac:dyDescent="0.2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6"/>
    </row>
    <row r="1181" spans="1:17" x14ac:dyDescent="0.2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6"/>
    </row>
    <row r="1182" spans="1:17" x14ac:dyDescent="0.2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6"/>
    </row>
    <row r="1183" spans="1:17" x14ac:dyDescent="0.2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6"/>
    </row>
    <row r="1184" spans="1:17" x14ac:dyDescent="0.2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6"/>
    </row>
    <row r="1185" spans="1:17" x14ac:dyDescent="0.2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6"/>
    </row>
    <row r="1186" spans="1:17" x14ac:dyDescent="0.2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6"/>
    </row>
    <row r="1187" spans="1:17" x14ac:dyDescent="0.2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6"/>
    </row>
    <row r="1188" spans="1:17" x14ac:dyDescent="0.2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6"/>
    </row>
    <row r="1189" spans="1:17" x14ac:dyDescent="0.2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6"/>
    </row>
    <row r="1190" spans="1:17" x14ac:dyDescent="0.2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6"/>
    </row>
    <row r="1191" spans="1:17" x14ac:dyDescent="0.2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6"/>
    </row>
    <row r="1192" spans="1:17" x14ac:dyDescent="0.2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6"/>
    </row>
    <row r="1193" spans="1:17" x14ac:dyDescent="0.2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6"/>
    </row>
    <row r="1194" spans="1:17" x14ac:dyDescent="0.2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6"/>
    </row>
    <row r="1195" spans="1:17" x14ac:dyDescent="0.2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6"/>
    </row>
    <row r="1196" spans="1:17" x14ac:dyDescent="0.2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6"/>
    </row>
    <row r="1197" spans="1:17" x14ac:dyDescent="0.2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6"/>
    </row>
    <row r="1198" spans="1:17" x14ac:dyDescent="0.2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6"/>
    </row>
    <row r="1199" spans="1:17" x14ac:dyDescent="0.2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6"/>
    </row>
    <row r="1200" spans="1:17" x14ac:dyDescent="0.2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6"/>
    </row>
    <row r="1201" spans="1:17" x14ac:dyDescent="0.2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6"/>
    </row>
    <row r="1202" spans="1:17" x14ac:dyDescent="0.2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6"/>
    </row>
    <row r="1203" spans="1:17" x14ac:dyDescent="0.2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6"/>
    </row>
    <row r="1204" spans="1:17" x14ac:dyDescent="0.2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6"/>
    </row>
    <row r="1205" spans="1:17" x14ac:dyDescent="0.2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6"/>
    </row>
    <row r="1206" spans="1:17" x14ac:dyDescent="0.2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6"/>
    </row>
    <row r="1207" spans="1:17" x14ac:dyDescent="0.2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6"/>
    </row>
    <row r="1208" spans="1:17" x14ac:dyDescent="0.2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6"/>
    </row>
    <row r="1209" spans="1:17" x14ac:dyDescent="0.2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6"/>
    </row>
    <row r="1210" spans="1:17" x14ac:dyDescent="0.2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6"/>
    </row>
    <row r="1211" spans="1:17" x14ac:dyDescent="0.2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6"/>
    </row>
    <row r="1212" spans="1:17" x14ac:dyDescent="0.2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6"/>
    </row>
    <row r="1213" spans="1:17" x14ac:dyDescent="0.2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6"/>
    </row>
    <row r="1214" spans="1:17" x14ac:dyDescent="0.2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6"/>
    </row>
    <row r="1215" spans="1:17" x14ac:dyDescent="0.2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6"/>
    </row>
    <row r="1216" spans="1:17" x14ac:dyDescent="0.2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6"/>
    </row>
    <row r="1217" spans="1:17" x14ac:dyDescent="0.2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6"/>
    </row>
    <row r="1218" spans="1:17" x14ac:dyDescent="0.2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6"/>
    </row>
    <row r="1219" spans="1:17" x14ac:dyDescent="0.2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6"/>
    </row>
    <row r="1220" spans="1:17" x14ac:dyDescent="0.2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6"/>
    </row>
    <row r="1221" spans="1:17" x14ac:dyDescent="0.2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6"/>
    </row>
    <row r="1222" spans="1:17" x14ac:dyDescent="0.2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6"/>
    </row>
    <row r="1223" spans="1:17" x14ac:dyDescent="0.2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6"/>
    </row>
    <row r="1224" spans="1:17" x14ac:dyDescent="0.2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6"/>
    </row>
    <row r="1225" spans="1:17" x14ac:dyDescent="0.2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6"/>
    </row>
    <row r="1226" spans="1:17" x14ac:dyDescent="0.2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6"/>
    </row>
    <row r="1227" spans="1:17" x14ac:dyDescent="0.2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6"/>
    </row>
    <row r="1228" spans="1:17" x14ac:dyDescent="0.2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6"/>
    </row>
    <row r="1229" spans="1:17" x14ac:dyDescent="0.2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6"/>
    </row>
    <row r="1230" spans="1:17" x14ac:dyDescent="0.2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6"/>
    </row>
    <row r="1231" spans="1:17" x14ac:dyDescent="0.2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6"/>
    </row>
    <row r="1232" spans="1:17" x14ac:dyDescent="0.2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6"/>
    </row>
    <row r="1233" spans="1:17" x14ac:dyDescent="0.2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6"/>
    </row>
    <row r="1234" spans="1:17" x14ac:dyDescent="0.2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6"/>
    </row>
    <row r="1235" spans="1:17" x14ac:dyDescent="0.2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6"/>
    </row>
    <row r="1236" spans="1:17" x14ac:dyDescent="0.2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6"/>
    </row>
    <row r="1237" spans="1:17" x14ac:dyDescent="0.2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6"/>
    </row>
    <row r="1238" spans="1:17" x14ac:dyDescent="0.2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6"/>
    </row>
    <row r="1239" spans="1:17" x14ac:dyDescent="0.2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6"/>
    </row>
    <row r="1240" spans="1:17" x14ac:dyDescent="0.2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6"/>
    </row>
    <row r="1241" spans="1:17" x14ac:dyDescent="0.2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6"/>
    </row>
    <row r="1242" spans="1:17" x14ac:dyDescent="0.2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6"/>
    </row>
    <row r="1243" spans="1:17" x14ac:dyDescent="0.2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6"/>
    </row>
    <row r="1244" spans="1:17" x14ac:dyDescent="0.2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6"/>
    </row>
    <row r="1245" spans="1:17" x14ac:dyDescent="0.2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6"/>
    </row>
    <row r="1246" spans="1:17" x14ac:dyDescent="0.2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6"/>
    </row>
    <row r="1247" spans="1:17" x14ac:dyDescent="0.2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6"/>
    </row>
    <row r="1248" spans="1:17" x14ac:dyDescent="0.2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6"/>
    </row>
    <row r="1249" spans="1:17" x14ac:dyDescent="0.2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6"/>
    </row>
    <row r="1250" spans="1:17" x14ac:dyDescent="0.2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6"/>
    </row>
    <row r="1251" spans="1:17" x14ac:dyDescent="0.2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6"/>
    </row>
    <row r="1252" spans="1:17" x14ac:dyDescent="0.2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6"/>
    </row>
    <row r="1253" spans="1:17" x14ac:dyDescent="0.2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6"/>
    </row>
    <row r="1254" spans="1:17" x14ac:dyDescent="0.2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6"/>
    </row>
    <row r="1255" spans="1:17" x14ac:dyDescent="0.2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6"/>
    </row>
    <row r="1256" spans="1:17" x14ac:dyDescent="0.2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6"/>
    </row>
    <row r="1257" spans="1:17" x14ac:dyDescent="0.2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6"/>
    </row>
    <row r="1258" spans="1:17" x14ac:dyDescent="0.2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6"/>
    </row>
    <row r="1259" spans="1:17" x14ac:dyDescent="0.2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6"/>
    </row>
    <row r="1260" spans="1:17" x14ac:dyDescent="0.2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6"/>
    </row>
    <row r="1261" spans="1:17" x14ac:dyDescent="0.2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6"/>
    </row>
    <row r="1262" spans="1:17" x14ac:dyDescent="0.2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6"/>
    </row>
    <row r="1263" spans="1:17" x14ac:dyDescent="0.2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6"/>
    </row>
    <row r="1264" spans="1:17" x14ac:dyDescent="0.2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6"/>
    </row>
    <row r="1265" spans="1:17" x14ac:dyDescent="0.2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6"/>
    </row>
    <row r="1266" spans="1:17" x14ac:dyDescent="0.2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6"/>
    </row>
    <row r="1267" spans="1:17" x14ac:dyDescent="0.2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6"/>
    </row>
    <row r="1268" spans="1:17" x14ac:dyDescent="0.2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6"/>
    </row>
    <row r="1269" spans="1:17" x14ac:dyDescent="0.2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6"/>
    </row>
    <row r="1270" spans="1:17" x14ac:dyDescent="0.2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6"/>
    </row>
    <row r="1271" spans="1:17" x14ac:dyDescent="0.2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6"/>
    </row>
    <row r="1272" spans="1:17" x14ac:dyDescent="0.2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6"/>
    </row>
    <row r="1273" spans="1:17" x14ac:dyDescent="0.2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6"/>
    </row>
    <row r="1274" spans="1:17" x14ac:dyDescent="0.2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6"/>
    </row>
    <row r="1275" spans="1:17" x14ac:dyDescent="0.2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6"/>
    </row>
    <row r="1276" spans="1:17" x14ac:dyDescent="0.2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6"/>
    </row>
    <row r="1277" spans="1:17" x14ac:dyDescent="0.2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6"/>
    </row>
    <row r="1278" spans="1:17" x14ac:dyDescent="0.2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6"/>
    </row>
    <row r="1279" spans="1:17" x14ac:dyDescent="0.2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6"/>
    </row>
    <row r="1280" spans="1:17" x14ac:dyDescent="0.2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6"/>
    </row>
    <row r="1281" spans="1:17" x14ac:dyDescent="0.2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6"/>
    </row>
    <row r="1282" spans="1:17" x14ac:dyDescent="0.2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6"/>
    </row>
    <row r="1283" spans="1:17" x14ac:dyDescent="0.2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6"/>
    </row>
    <row r="1284" spans="1:17" x14ac:dyDescent="0.2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6"/>
    </row>
    <row r="1285" spans="1:17" x14ac:dyDescent="0.2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6"/>
    </row>
    <row r="1286" spans="1:17" x14ac:dyDescent="0.2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6"/>
    </row>
    <row r="1287" spans="1:17" x14ac:dyDescent="0.2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6"/>
    </row>
    <row r="1288" spans="1:17" x14ac:dyDescent="0.2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6"/>
    </row>
    <row r="1289" spans="1:17" x14ac:dyDescent="0.2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6"/>
    </row>
    <row r="1290" spans="1:17" x14ac:dyDescent="0.2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6"/>
    </row>
    <row r="1291" spans="1:17" x14ac:dyDescent="0.2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6"/>
    </row>
    <row r="1292" spans="1:17" x14ac:dyDescent="0.2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6"/>
    </row>
    <row r="1293" spans="1:17" x14ac:dyDescent="0.2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6"/>
    </row>
    <row r="1294" spans="1:17" x14ac:dyDescent="0.2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6"/>
    </row>
    <row r="1295" spans="1:17" x14ac:dyDescent="0.2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6"/>
    </row>
    <row r="1296" spans="1:17" x14ac:dyDescent="0.2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6"/>
    </row>
    <row r="1297" spans="1:17" x14ac:dyDescent="0.2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6"/>
    </row>
    <row r="1298" spans="1:17" x14ac:dyDescent="0.2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6"/>
    </row>
    <row r="1299" spans="1:17" x14ac:dyDescent="0.2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6"/>
    </row>
    <row r="1300" spans="1:17" x14ac:dyDescent="0.2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6"/>
    </row>
    <row r="1301" spans="1:17" x14ac:dyDescent="0.2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6"/>
    </row>
    <row r="1302" spans="1:17" x14ac:dyDescent="0.2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6"/>
    </row>
    <row r="1303" spans="1:17" x14ac:dyDescent="0.2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6"/>
    </row>
    <row r="1304" spans="1:17" x14ac:dyDescent="0.2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6"/>
    </row>
    <row r="1305" spans="1:17" x14ac:dyDescent="0.2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6"/>
    </row>
    <row r="1306" spans="1:17" x14ac:dyDescent="0.2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6"/>
    </row>
    <row r="1307" spans="1:17" x14ac:dyDescent="0.2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6"/>
    </row>
    <row r="1308" spans="1:17" x14ac:dyDescent="0.2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6"/>
    </row>
    <row r="1309" spans="1:17" x14ac:dyDescent="0.2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6"/>
    </row>
    <row r="1310" spans="1:17" x14ac:dyDescent="0.2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6"/>
    </row>
    <row r="1311" spans="1:17" x14ac:dyDescent="0.2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6"/>
    </row>
    <row r="1312" spans="1:17" x14ac:dyDescent="0.2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6"/>
    </row>
    <row r="1313" spans="1:17" x14ac:dyDescent="0.2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6"/>
    </row>
    <row r="1314" spans="1:17" x14ac:dyDescent="0.2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6"/>
    </row>
    <row r="1315" spans="1:17" x14ac:dyDescent="0.2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6"/>
    </row>
    <row r="1316" spans="1:17" x14ac:dyDescent="0.2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6"/>
    </row>
    <row r="1317" spans="1:17" x14ac:dyDescent="0.2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6"/>
    </row>
    <row r="1318" spans="1:17" x14ac:dyDescent="0.2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6"/>
    </row>
    <row r="1319" spans="1:17" x14ac:dyDescent="0.2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6"/>
    </row>
    <row r="1320" spans="1:17" x14ac:dyDescent="0.2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6"/>
    </row>
    <row r="1321" spans="1:17" x14ac:dyDescent="0.2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6"/>
    </row>
    <row r="1322" spans="1:17" x14ac:dyDescent="0.2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6"/>
    </row>
    <row r="1323" spans="1:17" x14ac:dyDescent="0.2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6"/>
    </row>
    <row r="1324" spans="1:17" x14ac:dyDescent="0.2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6"/>
    </row>
    <row r="1325" spans="1:17" x14ac:dyDescent="0.2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6"/>
    </row>
    <row r="1326" spans="1:17" x14ac:dyDescent="0.2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6"/>
    </row>
    <row r="1327" spans="1:17" x14ac:dyDescent="0.2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6"/>
    </row>
    <row r="1328" spans="1:17" x14ac:dyDescent="0.2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6"/>
    </row>
    <row r="1329" spans="1:17" x14ac:dyDescent="0.2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6"/>
    </row>
    <row r="1330" spans="1:17" x14ac:dyDescent="0.2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6"/>
    </row>
    <row r="1331" spans="1:17" x14ac:dyDescent="0.2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6"/>
    </row>
    <row r="1332" spans="1:17" x14ac:dyDescent="0.2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6"/>
    </row>
    <row r="1333" spans="1:17" x14ac:dyDescent="0.2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6"/>
    </row>
    <row r="1334" spans="1:17" x14ac:dyDescent="0.2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6"/>
    </row>
    <row r="1335" spans="1:17" x14ac:dyDescent="0.2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6"/>
    </row>
    <row r="1336" spans="1:17" x14ac:dyDescent="0.2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6"/>
    </row>
    <row r="1337" spans="1:17" x14ac:dyDescent="0.2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6"/>
    </row>
    <row r="1338" spans="1:17" x14ac:dyDescent="0.2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6"/>
    </row>
    <row r="1339" spans="1:17" x14ac:dyDescent="0.2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6"/>
    </row>
    <row r="1340" spans="1:17" x14ac:dyDescent="0.2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6"/>
    </row>
    <row r="1341" spans="1:17" x14ac:dyDescent="0.2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6"/>
    </row>
    <row r="1342" spans="1:17" x14ac:dyDescent="0.2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6"/>
    </row>
    <row r="1343" spans="1:17" x14ac:dyDescent="0.2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6"/>
    </row>
    <row r="1344" spans="1:17" x14ac:dyDescent="0.2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6"/>
    </row>
    <row r="1345" spans="1:17" x14ac:dyDescent="0.2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6"/>
    </row>
    <row r="1346" spans="1:17" x14ac:dyDescent="0.2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6"/>
    </row>
    <row r="1347" spans="1:17" x14ac:dyDescent="0.2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6"/>
    </row>
    <row r="1348" spans="1:17" x14ac:dyDescent="0.2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6"/>
    </row>
    <row r="1349" spans="1:17" x14ac:dyDescent="0.2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6"/>
    </row>
    <row r="1350" spans="1:17" x14ac:dyDescent="0.2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6"/>
    </row>
    <row r="1351" spans="1:17" x14ac:dyDescent="0.2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6"/>
    </row>
    <row r="1352" spans="1:17" x14ac:dyDescent="0.2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6"/>
    </row>
    <row r="1353" spans="1:17" x14ac:dyDescent="0.2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6"/>
    </row>
    <row r="1354" spans="1:17" x14ac:dyDescent="0.2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6"/>
    </row>
    <row r="1355" spans="1:17" x14ac:dyDescent="0.2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6"/>
    </row>
    <row r="1356" spans="1:17" x14ac:dyDescent="0.2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6"/>
    </row>
    <row r="1357" spans="1:17" x14ac:dyDescent="0.2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6"/>
    </row>
    <row r="1358" spans="1:17" x14ac:dyDescent="0.2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6"/>
    </row>
    <row r="1359" spans="1:17" x14ac:dyDescent="0.2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6"/>
    </row>
    <row r="1360" spans="1:17" x14ac:dyDescent="0.2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6"/>
    </row>
    <row r="1361" spans="1:17" x14ac:dyDescent="0.2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6"/>
    </row>
    <row r="1362" spans="1:17" x14ac:dyDescent="0.2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6"/>
    </row>
    <row r="1363" spans="1:17" x14ac:dyDescent="0.2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6"/>
    </row>
    <row r="1364" spans="1:17" x14ac:dyDescent="0.2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6"/>
    </row>
    <row r="1365" spans="1:17" x14ac:dyDescent="0.2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6"/>
    </row>
    <row r="1366" spans="1:17" x14ac:dyDescent="0.2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6"/>
    </row>
    <row r="1367" spans="1:17" x14ac:dyDescent="0.2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6"/>
    </row>
    <row r="1368" spans="1:17" x14ac:dyDescent="0.2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6"/>
    </row>
    <row r="1369" spans="1:17" x14ac:dyDescent="0.2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6"/>
    </row>
    <row r="1370" spans="1:17" x14ac:dyDescent="0.2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6"/>
    </row>
    <row r="1371" spans="1:17" x14ac:dyDescent="0.2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6"/>
    </row>
    <row r="1372" spans="1:17" x14ac:dyDescent="0.2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6"/>
    </row>
    <row r="1373" spans="1:17" x14ac:dyDescent="0.2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6"/>
    </row>
    <row r="1374" spans="1:17" x14ac:dyDescent="0.2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6"/>
    </row>
    <row r="1375" spans="1:17" x14ac:dyDescent="0.2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6"/>
    </row>
    <row r="1376" spans="1:17" x14ac:dyDescent="0.2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6"/>
    </row>
    <row r="1377" spans="1:17" x14ac:dyDescent="0.2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6"/>
    </row>
    <row r="1378" spans="1:17" x14ac:dyDescent="0.2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6"/>
    </row>
    <row r="1379" spans="1:17" x14ac:dyDescent="0.2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6"/>
    </row>
    <row r="1380" spans="1:17" x14ac:dyDescent="0.2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6"/>
    </row>
    <row r="1381" spans="1:17" x14ac:dyDescent="0.2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6"/>
    </row>
    <row r="1382" spans="1:17" x14ac:dyDescent="0.2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6"/>
    </row>
    <row r="1383" spans="1:17" x14ac:dyDescent="0.2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6"/>
    </row>
    <row r="1384" spans="1:17" x14ac:dyDescent="0.2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6"/>
    </row>
    <row r="1385" spans="1:17" x14ac:dyDescent="0.2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6"/>
    </row>
    <row r="1386" spans="1:17" x14ac:dyDescent="0.2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6"/>
    </row>
    <row r="1387" spans="1:17" x14ac:dyDescent="0.2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6"/>
    </row>
    <row r="1388" spans="1:17" x14ac:dyDescent="0.2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6"/>
    </row>
    <row r="1389" spans="1:17" x14ac:dyDescent="0.2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6"/>
    </row>
    <row r="1390" spans="1:17" x14ac:dyDescent="0.2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6"/>
    </row>
    <row r="1391" spans="1:17" x14ac:dyDescent="0.2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6"/>
    </row>
    <row r="1392" spans="1:17" x14ac:dyDescent="0.2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6"/>
    </row>
    <row r="1393" spans="1:17" x14ac:dyDescent="0.2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6"/>
    </row>
    <row r="1394" spans="1:17" x14ac:dyDescent="0.2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6"/>
    </row>
    <row r="1395" spans="1:17" x14ac:dyDescent="0.2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6"/>
    </row>
    <row r="1396" spans="1:17" x14ac:dyDescent="0.2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6"/>
    </row>
    <row r="1397" spans="1:17" x14ac:dyDescent="0.2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6"/>
    </row>
    <row r="1398" spans="1:17" x14ac:dyDescent="0.2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6"/>
    </row>
    <row r="1399" spans="1:17" x14ac:dyDescent="0.2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6"/>
    </row>
    <row r="1400" spans="1:17" x14ac:dyDescent="0.2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6"/>
    </row>
    <row r="1401" spans="1:17" x14ac:dyDescent="0.2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6"/>
    </row>
    <row r="1402" spans="1:17" x14ac:dyDescent="0.2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6"/>
    </row>
    <row r="1403" spans="1:17" x14ac:dyDescent="0.2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6"/>
    </row>
    <row r="1404" spans="1:17" x14ac:dyDescent="0.2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6"/>
    </row>
    <row r="1405" spans="1:17" x14ac:dyDescent="0.2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6"/>
    </row>
    <row r="1406" spans="1:17" x14ac:dyDescent="0.2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6"/>
    </row>
    <row r="1407" spans="1:17" x14ac:dyDescent="0.2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6"/>
    </row>
    <row r="1408" spans="1:17" x14ac:dyDescent="0.2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6"/>
    </row>
    <row r="1409" spans="1:17" x14ac:dyDescent="0.2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6"/>
    </row>
    <row r="1410" spans="1:17" x14ac:dyDescent="0.2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6"/>
    </row>
    <row r="1411" spans="1:17" x14ac:dyDescent="0.2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6"/>
    </row>
    <row r="1412" spans="1:17" x14ac:dyDescent="0.2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6"/>
    </row>
    <row r="1413" spans="1:17" x14ac:dyDescent="0.2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6"/>
    </row>
    <row r="1414" spans="1:17" x14ac:dyDescent="0.2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6"/>
    </row>
    <row r="1415" spans="1:17" x14ac:dyDescent="0.2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6"/>
    </row>
    <row r="1416" spans="1:17" x14ac:dyDescent="0.2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6"/>
    </row>
    <row r="1417" spans="1:17" x14ac:dyDescent="0.2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6"/>
    </row>
    <row r="1418" spans="1:17" x14ac:dyDescent="0.2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6"/>
    </row>
    <row r="1419" spans="1:17" x14ac:dyDescent="0.2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6"/>
    </row>
    <row r="1420" spans="1:17" x14ac:dyDescent="0.2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6"/>
    </row>
    <row r="1421" spans="1:17" x14ac:dyDescent="0.2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6"/>
    </row>
    <row r="1422" spans="1:17" x14ac:dyDescent="0.2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6"/>
    </row>
    <row r="1423" spans="1:17" x14ac:dyDescent="0.2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6"/>
    </row>
    <row r="1424" spans="1:17" x14ac:dyDescent="0.2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6"/>
    </row>
    <row r="1425" spans="1:17" x14ac:dyDescent="0.2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6"/>
    </row>
    <row r="1426" spans="1:17" x14ac:dyDescent="0.2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6"/>
    </row>
    <row r="1427" spans="1:17" x14ac:dyDescent="0.2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6"/>
    </row>
    <row r="1428" spans="1:17" x14ac:dyDescent="0.2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6"/>
    </row>
    <row r="1429" spans="1:17" x14ac:dyDescent="0.2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6"/>
    </row>
    <row r="1430" spans="1:17" x14ac:dyDescent="0.2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6"/>
    </row>
    <row r="1431" spans="1:17" x14ac:dyDescent="0.2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6"/>
    </row>
    <row r="1432" spans="1:17" x14ac:dyDescent="0.2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6"/>
    </row>
    <row r="1433" spans="1:17" x14ac:dyDescent="0.2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6"/>
    </row>
    <row r="1434" spans="1:17" x14ac:dyDescent="0.2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6"/>
    </row>
    <row r="1435" spans="1:17" x14ac:dyDescent="0.2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6"/>
    </row>
    <row r="1436" spans="1:17" x14ac:dyDescent="0.2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6"/>
    </row>
    <row r="1437" spans="1:17" x14ac:dyDescent="0.2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6"/>
    </row>
    <row r="1438" spans="1:17" x14ac:dyDescent="0.2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6"/>
    </row>
    <row r="1439" spans="1:17" x14ac:dyDescent="0.2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6"/>
    </row>
    <row r="1440" spans="1:17" x14ac:dyDescent="0.2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6"/>
    </row>
    <row r="1441" spans="1:17" x14ac:dyDescent="0.2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6"/>
    </row>
    <row r="1442" spans="1:17" x14ac:dyDescent="0.2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6"/>
    </row>
    <row r="1443" spans="1:17" x14ac:dyDescent="0.2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6"/>
    </row>
    <row r="1444" spans="1:17" x14ac:dyDescent="0.2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6"/>
    </row>
    <row r="1445" spans="1:17" x14ac:dyDescent="0.2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6"/>
    </row>
    <row r="1446" spans="1:17" x14ac:dyDescent="0.2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6"/>
    </row>
    <row r="1447" spans="1:17" x14ac:dyDescent="0.2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6"/>
    </row>
    <row r="1448" spans="1:17" x14ac:dyDescent="0.2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6"/>
    </row>
    <row r="1449" spans="1:17" x14ac:dyDescent="0.2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6"/>
    </row>
    <row r="1450" spans="1:17" x14ac:dyDescent="0.2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6"/>
    </row>
    <row r="1451" spans="1:17" x14ac:dyDescent="0.2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6"/>
    </row>
    <row r="1452" spans="1:17" x14ac:dyDescent="0.2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6"/>
    </row>
    <row r="1453" spans="1:17" x14ac:dyDescent="0.2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6"/>
    </row>
    <row r="1454" spans="1:17" x14ac:dyDescent="0.2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6"/>
    </row>
    <row r="1455" spans="1:17" x14ac:dyDescent="0.2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6"/>
    </row>
    <row r="1456" spans="1:17" x14ac:dyDescent="0.2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6"/>
    </row>
    <row r="1457" spans="1:17" x14ac:dyDescent="0.2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6"/>
    </row>
    <row r="1458" spans="1:17" x14ac:dyDescent="0.2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6"/>
    </row>
    <row r="1459" spans="1:17" x14ac:dyDescent="0.2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6"/>
    </row>
    <row r="1460" spans="1:17" x14ac:dyDescent="0.2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6"/>
    </row>
    <row r="1461" spans="1:17" x14ac:dyDescent="0.2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6"/>
    </row>
    <row r="1462" spans="1:17" x14ac:dyDescent="0.2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6"/>
    </row>
    <row r="1463" spans="1:17" x14ac:dyDescent="0.2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6"/>
    </row>
    <row r="1464" spans="1:17" x14ac:dyDescent="0.2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6"/>
    </row>
    <row r="1465" spans="1:17" x14ac:dyDescent="0.2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6"/>
    </row>
    <row r="1466" spans="1:17" x14ac:dyDescent="0.2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6"/>
    </row>
    <row r="1467" spans="1:17" x14ac:dyDescent="0.2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6"/>
    </row>
    <row r="1468" spans="1:17" x14ac:dyDescent="0.2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6"/>
    </row>
    <row r="1469" spans="1:17" x14ac:dyDescent="0.2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6"/>
    </row>
    <row r="1470" spans="1:17" x14ac:dyDescent="0.2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6"/>
    </row>
    <row r="1471" spans="1:17" x14ac:dyDescent="0.2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6"/>
    </row>
    <row r="1472" spans="1:17" x14ac:dyDescent="0.2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6"/>
    </row>
    <row r="1473" spans="1:17" x14ac:dyDescent="0.2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6"/>
    </row>
    <row r="1474" spans="1:17" x14ac:dyDescent="0.2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6"/>
    </row>
    <row r="1475" spans="1:17" x14ac:dyDescent="0.2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6"/>
    </row>
    <row r="1476" spans="1:17" x14ac:dyDescent="0.2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6"/>
    </row>
    <row r="1477" spans="1:17" x14ac:dyDescent="0.2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6"/>
    </row>
    <row r="1478" spans="1:17" x14ac:dyDescent="0.2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6"/>
    </row>
    <row r="1479" spans="1:17" x14ac:dyDescent="0.2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6"/>
    </row>
    <row r="1480" spans="1:17" x14ac:dyDescent="0.2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6"/>
    </row>
    <row r="1481" spans="1:17" x14ac:dyDescent="0.2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6"/>
    </row>
    <row r="1482" spans="1:17" x14ac:dyDescent="0.2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6"/>
    </row>
    <row r="1483" spans="1:17" x14ac:dyDescent="0.2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6"/>
    </row>
    <row r="1484" spans="1:17" x14ac:dyDescent="0.2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6"/>
    </row>
    <row r="1485" spans="1:17" x14ac:dyDescent="0.2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6"/>
    </row>
    <row r="1486" spans="1:17" x14ac:dyDescent="0.2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6"/>
    </row>
    <row r="1487" spans="1:17" x14ac:dyDescent="0.2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6"/>
    </row>
    <row r="1488" spans="1:17" x14ac:dyDescent="0.2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6"/>
    </row>
    <row r="1489" spans="1:17" x14ac:dyDescent="0.2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6"/>
    </row>
    <row r="1490" spans="1:17" x14ac:dyDescent="0.2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6"/>
    </row>
    <row r="1491" spans="1:17" x14ac:dyDescent="0.2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6"/>
    </row>
    <row r="1492" spans="1:17" x14ac:dyDescent="0.2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6"/>
    </row>
    <row r="1493" spans="1:17" x14ac:dyDescent="0.2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6"/>
    </row>
    <row r="1494" spans="1:17" x14ac:dyDescent="0.2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6"/>
    </row>
    <row r="1495" spans="1:17" x14ac:dyDescent="0.2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6"/>
    </row>
    <row r="1496" spans="1:17" x14ac:dyDescent="0.2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6"/>
    </row>
    <row r="1497" spans="1:17" x14ac:dyDescent="0.2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6"/>
    </row>
    <row r="1498" spans="1:17" x14ac:dyDescent="0.2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6"/>
    </row>
    <row r="1499" spans="1:17" x14ac:dyDescent="0.2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6"/>
    </row>
    <row r="1500" spans="1:17" x14ac:dyDescent="0.2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6"/>
    </row>
    <row r="1501" spans="1:17" x14ac:dyDescent="0.2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6"/>
    </row>
    <row r="1502" spans="1:17" x14ac:dyDescent="0.2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6"/>
    </row>
    <row r="1503" spans="1:17" x14ac:dyDescent="0.2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6"/>
    </row>
    <row r="1504" spans="1:17" x14ac:dyDescent="0.2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6"/>
    </row>
    <row r="1505" spans="1:17" x14ac:dyDescent="0.2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6"/>
    </row>
    <row r="1506" spans="1:17" x14ac:dyDescent="0.2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6"/>
    </row>
    <row r="1507" spans="1:17" x14ac:dyDescent="0.2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6"/>
    </row>
    <row r="1508" spans="1:17" x14ac:dyDescent="0.2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6"/>
    </row>
    <row r="1509" spans="1:17" x14ac:dyDescent="0.2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6"/>
    </row>
    <row r="1510" spans="1:17" x14ac:dyDescent="0.2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6"/>
    </row>
    <row r="1511" spans="1:17" x14ac:dyDescent="0.2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6"/>
    </row>
    <row r="1512" spans="1:17" x14ac:dyDescent="0.2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6"/>
    </row>
    <row r="1513" spans="1:17" x14ac:dyDescent="0.2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6"/>
    </row>
    <row r="1514" spans="1:17" x14ac:dyDescent="0.2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6"/>
    </row>
    <row r="1515" spans="1:17" x14ac:dyDescent="0.2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6"/>
    </row>
    <row r="1516" spans="1:17" x14ac:dyDescent="0.2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6"/>
    </row>
    <row r="1517" spans="1:17" x14ac:dyDescent="0.2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6"/>
    </row>
    <row r="1518" spans="1:17" x14ac:dyDescent="0.2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6"/>
    </row>
    <row r="1519" spans="1:17" x14ac:dyDescent="0.2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6"/>
    </row>
    <row r="1520" spans="1:17" x14ac:dyDescent="0.2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6"/>
    </row>
    <row r="1521" spans="1:17" x14ac:dyDescent="0.2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6"/>
    </row>
    <row r="1522" spans="1:17" x14ac:dyDescent="0.2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6"/>
    </row>
    <row r="1523" spans="1:17" x14ac:dyDescent="0.2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6"/>
    </row>
    <row r="1524" spans="1:17" x14ac:dyDescent="0.2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6"/>
    </row>
    <row r="1525" spans="1:17" x14ac:dyDescent="0.2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6"/>
    </row>
    <row r="1526" spans="1:17" x14ac:dyDescent="0.2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6"/>
    </row>
    <row r="1527" spans="1:17" x14ac:dyDescent="0.2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6"/>
    </row>
    <row r="1528" spans="1:17" x14ac:dyDescent="0.2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6"/>
    </row>
    <row r="1529" spans="1:17" x14ac:dyDescent="0.2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6"/>
    </row>
    <row r="1530" spans="1:17" x14ac:dyDescent="0.2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6"/>
    </row>
    <row r="1531" spans="1:17" x14ac:dyDescent="0.2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6"/>
    </row>
    <row r="1532" spans="1:17" x14ac:dyDescent="0.2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6"/>
    </row>
    <row r="1533" spans="1:17" x14ac:dyDescent="0.2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6"/>
    </row>
    <row r="1534" spans="1:17" x14ac:dyDescent="0.2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6"/>
    </row>
    <row r="1535" spans="1:17" x14ac:dyDescent="0.2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6"/>
    </row>
    <row r="1536" spans="1:17" x14ac:dyDescent="0.2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6"/>
    </row>
    <row r="1537" spans="1:17" x14ac:dyDescent="0.2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6"/>
    </row>
    <row r="1538" spans="1:17" x14ac:dyDescent="0.2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6"/>
    </row>
    <row r="1539" spans="1:17" x14ac:dyDescent="0.2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6"/>
    </row>
    <row r="1540" spans="1:17" x14ac:dyDescent="0.2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6"/>
    </row>
    <row r="1541" spans="1:17" x14ac:dyDescent="0.2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6"/>
    </row>
    <row r="1542" spans="1:17" x14ac:dyDescent="0.2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6"/>
    </row>
    <row r="1543" spans="1:17" x14ac:dyDescent="0.2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6"/>
    </row>
    <row r="1544" spans="1:17" x14ac:dyDescent="0.2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6"/>
    </row>
    <row r="1545" spans="1:17" x14ac:dyDescent="0.2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6"/>
    </row>
    <row r="1546" spans="1:17" x14ac:dyDescent="0.2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6"/>
    </row>
    <row r="1547" spans="1:17" x14ac:dyDescent="0.2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6"/>
    </row>
    <row r="1548" spans="1:17" x14ac:dyDescent="0.2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6"/>
    </row>
    <row r="1549" spans="1:17" x14ac:dyDescent="0.2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6"/>
    </row>
    <row r="1550" spans="1:17" x14ac:dyDescent="0.2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6"/>
    </row>
    <row r="1551" spans="1:17" x14ac:dyDescent="0.2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6"/>
    </row>
    <row r="1552" spans="1:17" x14ac:dyDescent="0.2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6"/>
    </row>
    <row r="1553" spans="1:17" x14ac:dyDescent="0.2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6"/>
    </row>
    <row r="1554" spans="1:17" x14ac:dyDescent="0.2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6"/>
    </row>
    <row r="1555" spans="1:17" x14ac:dyDescent="0.2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6"/>
    </row>
    <row r="1556" spans="1:17" x14ac:dyDescent="0.2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6"/>
    </row>
    <row r="1557" spans="1:17" x14ac:dyDescent="0.2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6"/>
    </row>
    <row r="1558" spans="1:17" x14ac:dyDescent="0.2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6"/>
    </row>
    <row r="1559" spans="1:17" x14ac:dyDescent="0.2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6"/>
    </row>
    <row r="1560" spans="1:17" x14ac:dyDescent="0.2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6"/>
    </row>
    <row r="1561" spans="1:17" x14ac:dyDescent="0.2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6"/>
    </row>
    <row r="1562" spans="1:17" x14ac:dyDescent="0.2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6"/>
    </row>
    <row r="1563" spans="1:17" x14ac:dyDescent="0.2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6"/>
    </row>
    <row r="1564" spans="1:17" x14ac:dyDescent="0.2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6"/>
    </row>
    <row r="1565" spans="1:17" x14ac:dyDescent="0.2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6"/>
    </row>
    <row r="1566" spans="1:17" x14ac:dyDescent="0.2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6"/>
    </row>
    <row r="1567" spans="1:17" x14ac:dyDescent="0.2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6"/>
    </row>
    <row r="1568" spans="1:17" x14ac:dyDescent="0.2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6"/>
    </row>
    <row r="1569" spans="1:17" x14ac:dyDescent="0.2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6"/>
    </row>
    <row r="1570" spans="1:17" x14ac:dyDescent="0.2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6"/>
    </row>
    <row r="1571" spans="1:17" x14ac:dyDescent="0.2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6"/>
    </row>
    <row r="1572" spans="1:17" x14ac:dyDescent="0.2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6"/>
    </row>
    <row r="1573" spans="1:17" x14ac:dyDescent="0.2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6"/>
    </row>
    <row r="1574" spans="1:17" x14ac:dyDescent="0.2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6"/>
    </row>
    <row r="1575" spans="1:17" x14ac:dyDescent="0.2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6"/>
    </row>
    <row r="1576" spans="1:17" x14ac:dyDescent="0.2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6"/>
    </row>
    <row r="1577" spans="1:17" x14ac:dyDescent="0.2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6"/>
    </row>
    <row r="1578" spans="1:17" x14ac:dyDescent="0.2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6"/>
    </row>
    <row r="1579" spans="1:17" x14ac:dyDescent="0.2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6"/>
    </row>
    <row r="1580" spans="1:17" x14ac:dyDescent="0.2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6"/>
    </row>
    <row r="1581" spans="1:17" x14ac:dyDescent="0.2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6"/>
    </row>
    <row r="1582" spans="1:17" x14ac:dyDescent="0.2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6"/>
    </row>
    <row r="1583" spans="1:17" x14ac:dyDescent="0.2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6"/>
    </row>
    <row r="1584" spans="1:17" x14ac:dyDescent="0.2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6"/>
    </row>
    <row r="1585" spans="1:17" x14ac:dyDescent="0.2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6"/>
    </row>
    <row r="1586" spans="1:17" x14ac:dyDescent="0.2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6"/>
    </row>
    <row r="1587" spans="1:17" x14ac:dyDescent="0.2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6"/>
    </row>
    <row r="1588" spans="1:17" x14ac:dyDescent="0.2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6"/>
    </row>
    <row r="1589" spans="1:17" x14ac:dyDescent="0.2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6"/>
    </row>
    <row r="1590" spans="1:17" x14ac:dyDescent="0.2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6"/>
    </row>
    <row r="1591" spans="1:17" x14ac:dyDescent="0.2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6"/>
    </row>
    <row r="1592" spans="1:17" x14ac:dyDescent="0.2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6"/>
    </row>
    <row r="1593" spans="1:17" x14ac:dyDescent="0.2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6"/>
    </row>
    <row r="1594" spans="1:17" x14ac:dyDescent="0.2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6"/>
    </row>
    <row r="1595" spans="1:17" x14ac:dyDescent="0.2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6"/>
    </row>
    <row r="1596" spans="1:17" x14ac:dyDescent="0.2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6"/>
    </row>
    <row r="1597" spans="1:17" x14ac:dyDescent="0.2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6"/>
    </row>
    <row r="1598" spans="1:17" x14ac:dyDescent="0.2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6"/>
    </row>
    <row r="1599" spans="1:17" x14ac:dyDescent="0.2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6"/>
    </row>
    <row r="1600" spans="1:17" x14ac:dyDescent="0.2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6"/>
    </row>
    <row r="1601" spans="1:17" x14ac:dyDescent="0.2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6"/>
    </row>
    <row r="1602" spans="1:17" x14ac:dyDescent="0.2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6"/>
    </row>
    <row r="1603" spans="1:17" x14ac:dyDescent="0.2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6"/>
    </row>
    <row r="1604" spans="1:17" x14ac:dyDescent="0.2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6"/>
    </row>
    <row r="1605" spans="1:17" x14ac:dyDescent="0.2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6"/>
    </row>
    <row r="1606" spans="1:17" x14ac:dyDescent="0.2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6"/>
    </row>
    <row r="1607" spans="1:17" x14ac:dyDescent="0.2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6"/>
    </row>
    <row r="1608" spans="1:17" x14ac:dyDescent="0.2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6"/>
    </row>
    <row r="1609" spans="1:17" x14ac:dyDescent="0.2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6"/>
    </row>
    <row r="1610" spans="1:17" x14ac:dyDescent="0.2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6"/>
    </row>
    <row r="1611" spans="1:17" x14ac:dyDescent="0.2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6"/>
    </row>
    <row r="1612" spans="1:17" x14ac:dyDescent="0.2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6"/>
    </row>
    <row r="1613" spans="1:17" x14ac:dyDescent="0.2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6"/>
    </row>
    <row r="1614" spans="1:17" x14ac:dyDescent="0.2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6"/>
    </row>
    <row r="1615" spans="1:17" x14ac:dyDescent="0.2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6"/>
    </row>
    <row r="1616" spans="1:17" x14ac:dyDescent="0.2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6"/>
    </row>
    <row r="1617" spans="1:17" x14ac:dyDescent="0.2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6"/>
    </row>
    <row r="1618" spans="1:17" x14ac:dyDescent="0.2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6"/>
    </row>
    <row r="1619" spans="1:17" x14ac:dyDescent="0.2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6"/>
    </row>
    <row r="1620" spans="1:17" x14ac:dyDescent="0.2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6"/>
    </row>
    <row r="1621" spans="1:17" x14ac:dyDescent="0.2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6"/>
    </row>
    <row r="1622" spans="1:17" x14ac:dyDescent="0.2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6"/>
    </row>
    <row r="1623" spans="1:17" x14ac:dyDescent="0.2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6"/>
    </row>
    <row r="1624" spans="1:17" x14ac:dyDescent="0.2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6"/>
    </row>
    <row r="1625" spans="1:17" x14ac:dyDescent="0.2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6"/>
    </row>
    <row r="1626" spans="1:17" x14ac:dyDescent="0.2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6"/>
    </row>
    <row r="1627" spans="1:17" x14ac:dyDescent="0.2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6"/>
    </row>
    <row r="1628" spans="1:17" x14ac:dyDescent="0.2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6"/>
    </row>
    <row r="1629" spans="1:17" x14ac:dyDescent="0.2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6"/>
    </row>
    <row r="1630" spans="1:17" x14ac:dyDescent="0.2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6"/>
    </row>
    <row r="1631" spans="1:17" x14ac:dyDescent="0.2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6"/>
    </row>
    <row r="1632" spans="1:17" x14ac:dyDescent="0.2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6"/>
    </row>
    <row r="1633" spans="1:17" x14ac:dyDescent="0.2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6"/>
    </row>
    <row r="1634" spans="1:17" x14ac:dyDescent="0.2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6"/>
    </row>
    <row r="1635" spans="1:17" x14ac:dyDescent="0.2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6"/>
    </row>
    <row r="1636" spans="1:17" x14ac:dyDescent="0.2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6"/>
    </row>
    <row r="1637" spans="1:17" x14ac:dyDescent="0.2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6"/>
    </row>
    <row r="1638" spans="1:17" x14ac:dyDescent="0.2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6"/>
    </row>
    <row r="1639" spans="1:17" x14ac:dyDescent="0.2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6"/>
    </row>
    <row r="1640" spans="1:17" x14ac:dyDescent="0.2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6"/>
    </row>
    <row r="1641" spans="1:17" x14ac:dyDescent="0.2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6"/>
    </row>
    <row r="1642" spans="1:17" x14ac:dyDescent="0.2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6"/>
    </row>
    <row r="1643" spans="1:17" x14ac:dyDescent="0.2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6"/>
    </row>
    <row r="1644" spans="1:17" x14ac:dyDescent="0.2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6"/>
    </row>
    <row r="1645" spans="1:17" x14ac:dyDescent="0.2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6"/>
    </row>
    <row r="1646" spans="1:17" x14ac:dyDescent="0.2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6"/>
    </row>
    <row r="1647" spans="1:17" x14ac:dyDescent="0.2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6"/>
    </row>
    <row r="1648" spans="1:17" x14ac:dyDescent="0.2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6"/>
    </row>
    <row r="1649" spans="1:17" x14ac:dyDescent="0.2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6"/>
    </row>
    <row r="1650" spans="1:17" x14ac:dyDescent="0.2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6"/>
    </row>
    <row r="1651" spans="1:17" x14ac:dyDescent="0.2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6"/>
    </row>
    <row r="1652" spans="1:17" x14ac:dyDescent="0.2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6"/>
    </row>
    <row r="1653" spans="1:17" x14ac:dyDescent="0.2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6"/>
    </row>
    <row r="1654" spans="1:17" x14ac:dyDescent="0.2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6"/>
    </row>
    <row r="1655" spans="1:17" x14ac:dyDescent="0.2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6"/>
    </row>
    <row r="1656" spans="1:17" x14ac:dyDescent="0.2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6"/>
    </row>
    <row r="1657" spans="1:17" x14ac:dyDescent="0.2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6"/>
    </row>
    <row r="1658" spans="1:17" x14ac:dyDescent="0.2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6"/>
    </row>
    <row r="1659" spans="1:17" x14ac:dyDescent="0.2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6"/>
    </row>
    <row r="1660" spans="1:17" x14ac:dyDescent="0.2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6"/>
    </row>
    <row r="1661" spans="1:17" x14ac:dyDescent="0.2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6"/>
    </row>
    <row r="1662" spans="1:17" x14ac:dyDescent="0.2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6"/>
    </row>
    <row r="1663" spans="1:17" x14ac:dyDescent="0.2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6"/>
    </row>
    <row r="1664" spans="1:17" x14ac:dyDescent="0.2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6"/>
    </row>
    <row r="1665" spans="1:17" x14ac:dyDescent="0.2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6"/>
    </row>
    <row r="1666" spans="1:17" x14ac:dyDescent="0.2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6"/>
    </row>
    <row r="1667" spans="1:17" x14ac:dyDescent="0.2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6"/>
    </row>
    <row r="1668" spans="1:17" x14ac:dyDescent="0.2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6"/>
    </row>
    <row r="1669" spans="1:17" x14ac:dyDescent="0.2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6"/>
    </row>
    <row r="1670" spans="1:17" x14ac:dyDescent="0.2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6"/>
    </row>
    <row r="1671" spans="1:17" x14ac:dyDescent="0.2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6"/>
    </row>
    <row r="1672" spans="1:17" x14ac:dyDescent="0.2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6"/>
    </row>
    <row r="1673" spans="1:17" x14ac:dyDescent="0.2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6"/>
    </row>
    <row r="1674" spans="1:17" x14ac:dyDescent="0.2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6"/>
    </row>
    <row r="1675" spans="1:17" x14ac:dyDescent="0.2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6"/>
    </row>
    <row r="1676" spans="1:17" x14ac:dyDescent="0.2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6"/>
    </row>
    <row r="1677" spans="1:17" x14ac:dyDescent="0.2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6"/>
    </row>
    <row r="1678" spans="1:17" x14ac:dyDescent="0.2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6"/>
    </row>
    <row r="1679" spans="1:17" x14ac:dyDescent="0.2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6"/>
    </row>
    <row r="1680" spans="1:17" x14ac:dyDescent="0.2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6"/>
    </row>
    <row r="1681" spans="1:17" x14ac:dyDescent="0.2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6"/>
    </row>
    <row r="1682" spans="1:17" x14ac:dyDescent="0.2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6"/>
    </row>
    <row r="1683" spans="1:17" x14ac:dyDescent="0.2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6"/>
    </row>
    <row r="1684" spans="1:17" x14ac:dyDescent="0.2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6"/>
    </row>
    <row r="1685" spans="1:17" x14ac:dyDescent="0.2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6"/>
    </row>
    <row r="1686" spans="1:17" x14ac:dyDescent="0.2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6"/>
    </row>
    <row r="1687" spans="1:17" x14ac:dyDescent="0.2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6"/>
    </row>
    <row r="1688" spans="1:17" x14ac:dyDescent="0.2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6"/>
    </row>
    <row r="1689" spans="1:17" x14ac:dyDescent="0.2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6"/>
    </row>
    <row r="1690" spans="1:17" x14ac:dyDescent="0.2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6"/>
    </row>
    <row r="1691" spans="1:17" x14ac:dyDescent="0.2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6"/>
    </row>
    <row r="1692" spans="1:17" x14ac:dyDescent="0.2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6"/>
    </row>
    <row r="1693" spans="1:17" x14ac:dyDescent="0.2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6"/>
    </row>
    <row r="1694" spans="1:17" x14ac:dyDescent="0.2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6"/>
    </row>
    <row r="1695" spans="1:17" x14ac:dyDescent="0.2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6"/>
    </row>
    <row r="1696" spans="1:17" x14ac:dyDescent="0.2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6"/>
    </row>
    <row r="1697" spans="1:17" x14ac:dyDescent="0.2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6"/>
    </row>
    <row r="1698" spans="1:17" x14ac:dyDescent="0.2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6"/>
    </row>
    <row r="1699" spans="1:17" x14ac:dyDescent="0.2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6"/>
    </row>
    <row r="1700" spans="1:17" x14ac:dyDescent="0.2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6"/>
    </row>
    <row r="1701" spans="1:17" x14ac:dyDescent="0.2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6"/>
    </row>
    <row r="1702" spans="1:17" x14ac:dyDescent="0.2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6"/>
    </row>
    <row r="1703" spans="1:17" x14ac:dyDescent="0.2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6"/>
    </row>
    <row r="1704" spans="1:17" x14ac:dyDescent="0.2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6"/>
    </row>
    <row r="1705" spans="1:17" x14ac:dyDescent="0.2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6"/>
    </row>
    <row r="1706" spans="1:17" x14ac:dyDescent="0.2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6"/>
    </row>
    <row r="1707" spans="1:17" x14ac:dyDescent="0.2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6"/>
    </row>
    <row r="1708" spans="1:17" x14ac:dyDescent="0.2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6"/>
    </row>
    <row r="1709" spans="1:17" x14ac:dyDescent="0.2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6"/>
    </row>
    <row r="1710" spans="1:17" x14ac:dyDescent="0.2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6"/>
    </row>
    <row r="1711" spans="1:17" x14ac:dyDescent="0.2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6"/>
    </row>
    <row r="1712" spans="1:17" x14ac:dyDescent="0.2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6"/>
    </row>
    <row r="1713" spans="1:17" x14ac:dyDescent="0.2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6"/>
    </row>
    <row r="1714" spans="1:17" x14ac:dyDescent="0.2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6"/>
    </row>
    <row r="1715" spans="1:17" x14ac:dyDescent="0.2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6"/>
    </row>
    <row r="1716" spans="1:17" x14ac:dyDescent="0.2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6"/>
    </row>
    <row r="1717" spans="1:17" x14ac:dyDescent="0.2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6"/>
    </row>
    <row r="1718" spans="1:17" x14ac:dyDescent="0.2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6"/>
    </row>
    <row r="1719" spans="1:17" x14ac:dyDescent="0.2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6"/>
    </row>
    <row r="1720" spans="1:17" x14ac:dyDescent="0.2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6"/>
    </row>
    <row r="1721" spans="1:17" x14ac:dyDescent="0.2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6"/>
    </row>
    <row r="1722" spans="1:17" x14ac:dyDescent="0.2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6"/>
    </row>
    <row r="1723" spans="1:17" x14ac:dyDescent="0.2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6"/>
    </row>
    <row r="1724" spans="1:17" x14ac:dyDescent="0.2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6"/>
    </row>
    <row r="1725" spans="1:17" x14ac:dyDescent="0.2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6"/>
    </row>
    <row r="1726" spans="1:17" x14ac:dyDescent="0.2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6"/>
    </row>
    <row r="1727" spans="1:17" x14ac:dyDescent="0.2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6"/>
    </row>
    <row r="1728" spans="1:17" x14ac:dyDescent="0.2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6"/>
    </row>
    <row r="1729" spans="1:17" x14ac:dyDescent="0.2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6"/>
    </row>
    <row r="1730" spans="1:17" x14ac:dyDescent="0.2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6"/>
    </row>
    <row r="1731" spans="1:17" x14ac:dyDescent="0.2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6"/>
    </row>
    <row r="1732" spans="1:17" x14ac:dyDescent="0.2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6"/>
    </row>
    <row r="1733" spans="1:17" x14ac:dyDescent="0.2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6"/>
    </row>
    <row r="1734" spans="1:17" x14ac:dyDescent="0.2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6"/>
    </row>
    <row r="1735" spans="1:17" x14ac:dyDescent="0.2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6"/>
    </row>
    <row r="1736" spans="1:17" x14ac:dyDescent="0.2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6"/>
    </row>
    <row r="1737" spans="1:17" x14ac:dyDescent="0.2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6"/>
    </row>
    <row r="1738" spans="1:17" x14ac:dyDescent="0.2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6"/>
    </row>
    <row r="1739" spans="1:17" x14ac:dyDescent="0.2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6"/>
    </row>
    <row r="1740" spans="1:17" x14ac:dyDescent="0.2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6"/>
    </row>
    <row r="1741" spans="1:17" x14ac:dyDescent="0.2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6"/>
    </row>
    <row r="1742" spans="1:17" x14ac:dyDescent="0.2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6"/>
    </row>
    <row r="1743" spans="1:17" x14ac:dyDescent="0.2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6"/>
    </row>
    <row r="1744" spans="1:17" x14ac:dyDescent="0.2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6"/>
    </row>
    <row r="1745" spans="1:17" x14ac:dyDescent="0.2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6"/>
    </row>
    <row r="1746" spans="1:17" x14ac:dyDescent="0.2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6"/>
    </row>
    <row r="1747" spans="1:17" x14ac:dyDescent="0.2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6"/>
    </row>
    <row r="1748" spans="1:17" x14ac:dyDescent="0.2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6"/>
    </row>
    <row r="1749" spans="1:17" x14ac:dyDescent="0.2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6"/>
    </row>
    <row r="1750" spans="1:17" x14ac:dyDescent="0.2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6"/>
    </row>
    <row r="1751" spans="1:17" x14ac:dyDescent="0.2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6"/>
    </row>
    <row r="1752" spans="1:17" x14ac:dyDescent="0.2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6"/>
    </row>
    <row r="1753" spans="1:17" x14ac:dyDescent="0.2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6"/>
    </row>
    <row r="1754" spans="1:17" x14ac:dyDescent="0.2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6"/>
    </row>
    <row r="1755" spans="1:17" x14ac:dyDescent="0.2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6"/>
    </row>
    <row r="1756" spans="1:17" x14ac:dyDescent="0.2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6"/>
    </row>
    <row r="1757" spans="1:17" x14ac:dyDescent="0.2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6"/>
    </row>
    <row r="1758" spans="1:17" x14ac:dyDescent="0.2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6"/>
    </row>
    <row r="1759" spans="1:17" x14ac:dyDescent="0.2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6"/>
    </row>
    <row r="1760" spans="1:17" x14ac:dyDescent="0.2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6"/>
    </row>
    <row r="1761" spans="1:17" x14ac:dyDescent="0.2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6"/>
    </row>
    <row r="1762" spans="1:17" x14ac:dyDescent="0.2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6"/>
    </row>
    <row r="1763" spans="1:17" x14ac:dyDescent="0.2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6"/>
    </row>
    <row r="1764" spans="1:17" x14ac:dyDescent="0.2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6"/>
    </row>
    <row r="1765" spans="1:17" x14ac:dyDescent="0.2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6"/>
    </row>
    <row r="1766" spans="1:17" x14ac:dyDescent="0.2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6"/>
    </row>
    <row r="1767" spans="1:17" x14ac:dyDescent="0.2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6"/>
    </row>
    <row r="1768" spans="1:17" x14ac:dyDescent="0.2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6"/>
    </row>
    <row r="1769" spans="1:17" x14ac:dyDescent="0.2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6"/>
    </row>
    <row r="1770" spans="1:17" x14ac:dyDescent="0.2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6"/>
    </row>
    <row r="1771" spans="1:17" x14ac:dyDescent="0.2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6"/>
    </row>
    <row r="1772" spans="1:17" x14ac:dyDescent="0.2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6"/>
    </row>
    <row r="1773" spans="1:17" x14ac:dyDescent="0.2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6"/>
    </row>
    <row r="1774" spans="1:17" x14ac:dyDescent="0.2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6"/>
    </row>
    <row r="1775" spans="1:17" x14ac:dyDescent="0.2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6"/>
    </row>
    <row r="1776" spans="1:17" x14ac:dyDescent="0.2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6"/>
    </row>
    <row r="1777" spans="1:17" x14ac:dyDescent="0.2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6"/>
    </row>
    <row r="1778" spans="1:17" x14ac:dyDescent="0.2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6"/>
    </row>
    <row r="1779" spans="1:17" x14ac:dyDescent="0.2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6"/>
    </row>
    <row r="1780" spans="1:17" x14ac:dyDescent="0.2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6"/>
    </row>
    <row r="1781" spans="1:17" x14ac:dyDescent="0.2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6"/>
    </row>
    <row r="1782" spans="1:17" x14ac:dyDescent="0.2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6"/>
    </row>
    <row r="1783" spans="1:17" x14ac:dyDescent="0.2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6"/>
    </row>
    <row r="1784" spans="1:17" x14ac:dyDescent="0.2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6"/>
    </row>
    <row r="1785" spans="1:17" x14ac:dyDescent="0.2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6"/>
    </row>
    <row r="1786" spans="1:17" x14ac:dyDescent="0.2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6"/>
    </row>
    <row r="1787" spans="1:17" x14ac:dyDescent="0.2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6"/>
    </row>
    <row r="1788" spans="1:17" x14ac:dyDescent="0.2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6"/>
    </row>
    <row r="1789" spans="1:17" x14ac:dyDescent="0.2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6"/>
    </row>
    <row r="1790" spans="1:17" x14ac:dyDescent="0.2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6"/>
    </row>
    <row r="1791" spans="1:17" x14ac:dyDescent="0.2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6"/>
    </row>
    <row r="1792" spans="1:17" x14ac:dyDescent="0.2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6"/>
    </row>
    <row r="1793" spans="1:17" x14ac:dyDescent="0.2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6"/>
    </row>
    <row r="1794" spans="1:17" x14ac:dyDescent="0.2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6"/>
    </row>
    <row r="1795" spans="1:17" x14ac:dyDescent="0.2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6"/>
    </row>
    <row r="1796" spans="1:17" x14ac:dyDescent="0.2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6"/>
    </row>
    <row r="1797" spans="1:17" x14ac:dyDescent="0.2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6"/>
    </row>
    <row r="1798" spans="1:17" x14ac:dyDescent="0.2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6"/>
    </row>
    <row r="1799" spans="1:17" x14ac:dyDescent="0.2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6"/>
    </row>
    <row r="1800" spans="1:17" x14ac:dyDescent="0.2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6"/>
    </row>
    <row r="1801" spans="1:17" x14ac:dyDescent="0.2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6"/>
    </row>
    <row r="1802" spans="1:17" x14ac:dyDescent="0.2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6"/>
    </row>
    <row r="1803" spans="1:17" x14ac:dyDescent="0.2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6"/>
    </row>
    <row r="1804" spans="1:17" x14ac:dyDescent="0.2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6"/>
    </row>
    <row r="1805" spans="1:17" x14ac:dyDescent="0.2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6"/>
    </row>
    <row r="1806" spans="1:17" x14ac:dyDescent="0.2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6"/>
    </row>
    <row r="1807" spans="1:17" x14ac:dyDescent="0.2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6"/>
    </row>
    <row r="1808" spans="1:17" x14ac:dyDescent="0.2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6"/>
    </row>
    <row r="1809" spans="1:17" x14ac:dyDescent="0.2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6"/>
    </row>
    <row r="1810" spans="1:17" x14ac:dyDescent="0.2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6"/>
    </row>
    <row r="1811" spans="1:17" x14ac:dyDescent="0.2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6"/>
    </row>
    <row r="1812" spans="1:17" x14ac:dyDescent="0.2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6"/>
    </row>
    <row r="1813" spans="1:17" x14ac:dyDescent="0.2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6"/>
    </row>
    <row r="1814" spans="1:17" x14ac:dyDescent="0.2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6"/>
    </row>
    <row r="1815" spans="1:17" x14ac:dyDescent="0.2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6"/>
    </row>
    <row r="1816" spans="1:17" x14ac:dyDescent="0.2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6"/>
    </row>
    <row r="1817" spans="1:17" x14ac:dyDescent="0.2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6"/>
    </row>
    <row r="1818" spans="1:17" x14ac:dyDescent="0.2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6"/>
    </row>
    <row r="1819" spans="1:17" x14ac:dyDescent="0.2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6"/>
    </row>
    <row r="1820" spans="1:17" x14ac:dyDescent="0.2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6"/>
    </row>
    <row r="1821" spans="1:17" x14ac:dyDescent="0.2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6"/>
    </row>
    <row r="1822" spans="1:17" x14ac:dyDescent="0.2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6"/>
    </row>
    <row r="1823" spans="1:17" x14ac:dyDescent="0.2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6"/>
    </row>
    <row r="1824" spans="1:17" x14ac:dyDescent="0.2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6"/>
    </row>
    <row r="1825" spans="1:17" x14ac:dyDescent="0.2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6"/>
    </row>
    <row r="1826" spans="1:17" x14ac:dyDescent="0.2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6"/>
    </row>
    <row r="1827" spans="1:17" x14ac:dyDescent="0.2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6"/>
    </row>
    <row r="1828" spans="1:17" x14ac:dyDescent="0.2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6"/>
    </row>
    <row r="1829" spans="1:17" x14ac:dyDescent="0.2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6"/>
    </row>
    <row r="1830" spans="1:17" x14ac:dyDescent="0.2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6"/>
    </row>
    <row r="1831" spans="1:17" x14ac:dyDescent="0.2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6"/>
    </row>
    <row r="1832" spans="1:17" x14ac:dyDescent="0.2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6"/>
    </row>
    <row r="1833" spans="1:17" x14ac:dyDescent="0.2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6"/>
    </row>
    <row r="1834" spans="1:17" x14ac:dyDescent="0.2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6"/>
    </row>
    <row r="1835" spans="1:17" x14ac:dyDescent="0.2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6"/>
    </row>
    <row r="1836" spans="1:17" x14ac:dyDescent="0.2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6"/>
    </row>
    <row r="1837" spans="1:17" x14ac:dyDescent="0.2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6"/>
    </row>
    <row r="1838" spans="1:17" x14ac:dyDescent="0.2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6"/>
    </row>
    <row r="1839" spans="1:17" x14ac:dyDescent="0.2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6"/>
    </row>
    <row r="1840" spans="1:17" x14ac:dyDescent="0.2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6"/>
    </row>
    <row r="1841" spans="1:17" x14ac:dyDescent="0.2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6"/>
    </row>
    <row r="1842" spans="1:17" x14ac:dyDescent="0.2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6"/>
    </row>
    <row r="1843" spans="1:17" x14ac:dyDescent="0.2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6"/>
    </row>
    <row r="1844" spans="1:17" x14ac:dyDescent="0.2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6"/>
    </row>
    <row r="1845" spans="1:17" x14ac:dyDescent="0.2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6"/>
    </row>
    <row r="1846" spans="1:17" x14ac:dyDescent="0.2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6"/>
    </row>
    <row r="1847" spans="1:17" x14ac:dyDescent="0.2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6"/>
    </row>
    <row r="1848" spans="1:17" x14ac:dyDescent="0.2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6"/>
    </row>
    <row r="1849" spans="1:17" x14ac:dyDescent="0.2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6"/>
    </row>
    <row r="1850" spans="1:17" x14ac:dyDescent="0.2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6"/>
    </row>
    <row r="1851" spans="1:17" x14ac:dyDescent="0.2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6"/>
    </row>
    <row r="1852" spans="1:17" x14ac:dyDescent="0.2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6"/>
    </row>
    <row r="1853" spans="1:17" x14ac:dyDescent="0.2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6"/>
    </row>
    <row r="1854" spans="1:17" x14ac:dyDescent="0.2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6"/>
    </row>
    <row r="1855" spans="1:17" x14ac:dyDescent="0.2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6"/>
    </row>
    <row r="1856" spans="1:17" x14ac:dyDescent="0.2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6"/>
    </row>
    <row r="1857" spans="1:17" x14ac:dyDescent="0.2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6"/>
    </row>
    <row r="1858" spans="1:17" x14ac:dyDescent="0.2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6"/>
    </row>
    <row r="1859" spans="1:17" x14ac:dyDescent="0.2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6"/>
    </row>
    <row r="1860" spans="1:17" x14ac:dyDescent="0.2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6"/>
    </row>
    <row r="1861" spans="1:17" x14ac:dyDescent="0.2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6"/>
    </row>
    <row r="1862" spans="1:17" x14ac:dyDescent="0.2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6"/>
    </row>
    <row r="1863" spans="1:17" x14ac:dyDescent="0.2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6"/>
    </row>
    <row r="1864" spans="1:17" x14ac:dyDescent="0.2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6"/>
    </row>
    <row r="1865" spans="1:17" x14ac:dyDescent="0.2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6"/>
    </row>
    <row r="1866" spans="1:17" x14ac:dyDescent="0.2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6"/>
    </row>
    <row r="1867" spans="1:17" x14ac:dyDescent="0.2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6"/>
    </row>
    <row r="1868" spans="1:17" x14ac:dyDescent="0.2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6"/>
    </row>
    <row r="1869" spans="1:17" x14ac:dyDescent="0.2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6"/>
    </row>
    <row r="1870" spans="1:17" x14ac:dyDescent="0.2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6"/>
    </row>
    <row r="1871" spans="1:17" x14ac:dyDescent="0.2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6"/>
    </row>
    <row r="1872" spans="1:17" x14ac:dyDescent="0.2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6"/>
    </row>
    <row r="1873" spans="1:17" x14ac:dyDescent="0.2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6"/>
    </row>
    <row r="1874" spans="1:17" x14ac:dyDescent="0.2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6"/>
    </row>
    <row r="1875" spans="1:17" x14ac:dyDescent="0.2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6"/>
    </row>
    <row r="1876" spans="1:17" x14ac:dyDescent="0.2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6"/>
    </row>
    <row r="1877" spans="1:17" x14ac:dyDescent="0.2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6"/>
    </row>
    <row r="1878" spans="1:17" x14ac:dyDescent="0.2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6"/>
    </row>
    <row r="1879" spans="1:17" x14ac:dyDescent="0.2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6"/>
    </row>
    <row r="1880" spans="1:17" x14ac:dyDescent="0.2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6"/>
    </row>
    <row r="1881" spans="1:17" x14ac:dyDescent="0.2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6"/>
    </row>
    <row r="1882" spans="1:17" x14ac:dyDescent="0.2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6"/>
    </row>
    <row r="1883" spans="1:17" x14ac:dyDescent="0.2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6"/>
    </row>
    <row r="1884" spans="1:17" x14ac:dyDescent="0.2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6"/>
    </row>
    <row r="1885" spans="1:17" x14ac:dyDescent="0.2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6"/>
    </row>
    <row r="1886" spans="1:17" x14ac:dyDescent="0.2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6"/>
    </row>
    <row r="1887" spans="1:17" x14ac:dyDescent="0.2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6"/>
    </row>
    <row r="1888" spans="1:17" x14ac:dyDescent="0.2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6"/>
    </row>
    <row r="1889" spans="1:17" x14ac:dyDescent="0.2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6"/>
    </row>
    <row r="1890" spans="1:17" x14ac:dyDescent="0.2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6"/>
    </row>
    <row r="1891" spans="1:17" x14ac:dyDescent="0.2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6"/>
    </row>
    <row r="1892" spans="1:17" x14ac:dyDescent="0.2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6"/>
    </row>
    <row r="1893" spans="1:17" x14ac:dyDescent="0.2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6"/>
    </row>
    <row r="1894" spans="1:17" x14ac:dyDescent="0.2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6"/>
    </row>
    <row r="1895" spans="1:17" x14ac:dyDescent="0.2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6"/>
    </row>
    <row r="1896" spans="1:17" x14ac:dyDescent="0.2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6"/>
    </row>
    <row r="1897" spans="1:17" x14ac:dyDescent="0.2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6"/>
    </row>
    <row r="1898" spans="1:17" x14ac:dyDescent="0.2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6"/>
    </row>
    <row r="1899" spans="1:17" x14ac:dyDescent="0.2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6"/>
    </row>
    <row r="1900" spans="1:17" x14ac:dyDescent="0.2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6"/>
    </row>
    <row r="1901" spans="1:17" x14ac:dyDescent="0.2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6"/>
    </row>
    <row r="1902" spans="1:17" x14ac:dyDescent="0.2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6"/>
    </row>
    <row r="1903" spans="1:17" x14ac:dyDescent="0.2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6"/>
    </row>
    <row r="1904" spans="1:17" x14ac:dyDescent="0.2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6"/>
    </row>
    <row r="1905" spans="1:17" x14ac:dyDescent="0.2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6"/>
    </row>
    <row r="1906" spans="1:17" x14ac:dyDescent="0.2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6"/>
    </row>
    <row r="1907" spans="1:17" x14ac:dyDescent="0.2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6"/>
    </row>
    <row r="1908" spans="1:17" x14ac:dyDescent="0.2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6"/>
    </row>
    <row r="1909" spans="1:17" x14ac:dyDescent="0.2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6"/>
    </row>
    <row r="1910" spans="1:17" x14ac:dyDescent="0.2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6"/>
    </row>
    <row r="1911" spans="1:17" x14ac:dyDescent="0.2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6"/>
    </row>
    <row r="1912" spans="1:17" x14ac:dyDescent="0.2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6"/>
    </row>
    <row r="1913" spans="1:17" x14ac:dyDescent="0.2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6"/>
    </row>
    <row r="1914" spans="1:17" x14ac:dyDescent="0.2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6"/>
    </row>
    <row r="1915" spans="1:17" x14ac:dyDescent="0.2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6"/>
    </row>
    <row r="1916" spans="1:17" x14ac:dyDescent="0.2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6"/>
    </row>
    <row r="1917" spans="1:17" x14ac:dyDescent="0.2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6"/>
    </row>
    <row r="1918" spans="1:17" x14ac:dyDescent="0.2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6"/>
    </row>
    <row r="1919" spans="1:17" x14ac:dyDescent="0.2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6"/>
    </row>
    <row r="1920" spans="1:17" x14ac:dyDescent="0.2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6"/>
    </row>
    <row r="1921" spans="1:17" x14ac:dyDescent="0.2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6"/>
    </row>
    <row r="1922" spans="1:17" x14ac:dyDescent="0.2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6"/>
    </row>
    <row r="1923" spans="1:17" x14ac:dyDescent="0.2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6"/>
    </row>
    <row r="1924" spans="1:17" x14ac:dyDescent="0.2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6"/>
    </row>
    <row r="1925" spans="1:17" x14ac:dyDescent="0.2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6"/>
    </row>
    <row r="1926" spans="1:17" x14ac:dyDescent="0.2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6"/>
    </row>
    <row r="1927" spans="1:17" x14ac:dyDescent="0.2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6"/>
    </row>
    <row r="1928" spans="1:17" x14ac:dyDescent="0.2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6"/>
    </row>
    <row r="1929" spans="1:17" x14ac:dyDescent="0.2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6"/>
    </row>
    <row r="1930" spans="1:17" x14ac:dyDescent="0.2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6"/>
    </row>
    <row r="1931" spans="1:17" x14ac:dyDescent="0.2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6"/>
    </row>
    <row r="1932" spans="1:17" x14ac:dyDescent="0.2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6"/>
    </row>
    <row r="1933" spans="1:17" x14ac:dyDescent="0.2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6"/>
    </row>
    <row r="1934" spans="1:17" x14ac:dyDescent="0.2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6"/>
    </row>
    <row r="1935" spans="1:17" x14ac:dyDescent="0.2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6"/>
    </row>
    <row r="1936" spans="1:17" x14ac:dyDescent="0.2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6"/>
    </row>
    <row r="1937" spans="1:17" x14ac:dyDescent="0.2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6"/>
    </row>
    <row r="1938" spans="1:17" x14ac:dyDescent="0.2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6"/>
    </row>
    <row r="1939" spans="1:17" x14ac:dyDescent="0.2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6"/>
    </row>
    <row r="1940" spans="1:17" x14ac:dyDescent="0.2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6"/>
    </row>
    <row r="1941" spans="1:17" x14ac:dyDescent="0.2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6"/>
    </row>
    <row r="1942" spans="1:17" x14ac:dyDescent="0.2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6"/>
    </row>
    <row r="1943" spans="1:17" x14ac:dyDescent="0.2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6"/>
    </row>
    <row r="1944" spans="1:17" x14ac:dyDescent="0.2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6"/>
    </row>
    <row r="1945" spans="1:17" x14ac:dyDescent="0.2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6"/>
    </row>
    <row r="1946" spans="1:17" x14ac:dyDescent="0.2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6"/>
    </row>
    <row r="1947" spans="1:17" x14ac:dyDescent="0.2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6"/>
    </row>
    <row r="1948" spans="1:17" x14ac:dyDescent="0.2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6"/>
    </row>
    <row r="1949" spans="1:17" x14ac:dyDescent="0.2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6"/>
    </row>
    <row r="1950" spans="1:17" x14ac:dyDescent="0.2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6"/>
    </row>
    <row r="1951" spans="1:17" x14ac:dyDescent="0.2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6"/>
    </row>
    <row r="1952" spans="1:17" x14ac:dyDescent="0.2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6"/>
    </row>
    <row r="1953" spans="1:17" x14ac:dyDescent="0.2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6"/>
    </row>
    <row r="1954" spans="1:17" x14ac:dyDescent="0.2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6"/>
    </row>
    <row r="1955" spans="1:17" x14ac:dyDescent="0.2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6"/>
    </row>
    <row r="1956" spans="1:17" x14ac:dyDescent="0.2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6"/>
    </row>
    <row r="1957" spans="1:17" x14ac:dyDescent="0.2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6"/>
    </row>
    <row r="1958" spans="1:17" x14ac:dyDescent="0.2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6"/>
    </row>
    <row r="1959" spans="1:17" x14ac:dyDescent="0.2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6"/>
    </row>
    <row r="1960" spans="1:17" x14ac:dyDescent="0.2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6"/>
    </row>
    <row r="1961" spans="1:17" x14ac:dyDescent="0.2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6"/>
    </row>
    <row r="1962" spans="1:17" x14ac:dyDescent="0.2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6"/>
    </row>
    <row r="1963" spans="1:17" x14ac:dyDescent="0.2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6"/>
    </row>
    <row r="1964" spans="1:17" x14ac:dyDescent="0.2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6"/>
    </row>
    <row r="1965" spans="1:17" x14ac:dyDescent="0.2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6"/>
    </row>
    <row r="1966" spans="1:17" x14ac:dyDescent="0.2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6"/>
    </row>
    <row r="1967" spans="1:17" x14ac:dyDescent="0.2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6"/>
    </row>
    <row r="1968" spans="1:17" x14ac:dyDescent="0.2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6"/>
    </row>
    <row r="1969" spans="1:17" x14ac:dyDescent="0.2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6"/>
    </row>
    <row r="1970" spans="1:17" x14ac:dyDescent="0.2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6"/>
    </row>
    <row r="1971" spans="1:17" x14ac:dyDescent="0.2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6"/>
    </row>
    <row r="1972" spans="1:17" x14ac:dyDescent="0.2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6"/>
    </row>
    <row r="1973" spans="1:17" x14ac:dyDescent="0.2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6"/>
    </row>
    <row r="1974" spans="1:17" x14ac:dyDescent="0.2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6"/>
    </row>
    <row r="1975" spans="1:17" x14ac:dyDescent="0.2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6"/>
    </row>
    <row r="1976" spans="1:17" x14ac:dyDescent="0.2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6"/>
    </row>
    <row r="1977" spans="1:17" x14ac:dyDescent="0.2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6"/>
    </row>
    <row r="1978" spans="1:17" x14ac:dyDescent="0.2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6"/>
    </row>
    <row r="1979" spans="1:17" x14ac:dyDescent="0.2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6"/>
    </row>
    <row r="1980" spans="1:17" x14ac:dyDescent="0.2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6"/>
    </row>
    <row r="1981" spans="1:17" x14ac:dyDescent="0.2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6"/>
    </row>
    <row r="1982" spans="1:17" x14ac:dyDescent="0.2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6"/>
    </row>
    <row r="1983" spans="1:17" x14ac:dyDescent="0.2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6"/>
    </row>
    <row r="1984" spans="1:17" x14ac:dyDescent="0.2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6"/>
    </row>
    <row r="1985" spans="1:17" x14ac:dyDescent="0.2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6"/>
    </row>
    <row r="1986" spans="1:17" x14ac:dyDescent="0.2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6"/>
    </row>
    <row r="1987" spans="1:17" x14ac:dyDescent="0.2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6"/>
    </row>
    <row r="1988" spans="1:17" x14ac:dyDescent="0.2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6"/>
    </row>
    <row r="1989" spans="1:17" x14ac:dyDescent="0.2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6"/>
    </row>
    <row r="1990" spans="1:17" x14ac:dyDescent="0.2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6"/>
    </row>
    <row r="1991" spans="1:17" x14ac:dyDescent="0.2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6"/>
    </row>
    <row r="1992" spans="1:17" x14ac:dyDescent="0.2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6"/>
    </row>
    <row r="1993" spans="1:17" x14ac:dyDescent="0.2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6"/>
    </row>
    <row r="1994" spans="1:17" x14ac:dyDescent="0.2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6"/>
    </row>
    <row r="1995" spans="1:17" x14ac:dyDescent="0.2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6"/>
    </row>
    <row r="1996" spans="1:17" x14ac:dyDescent="0.2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6"/>
    </row>
    <row r="1997" spans="1:17" x14ac:dyDescent="0.2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6"/>
    </row>
    <row r="1998" spans="1:17" x14ac:dyDescent="0.2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6"/>
    </row>
    <row r="1999" spans="1:17" x14ac:dyDescent="0.2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6"/>
    </row>
    <row r="2000" spans="1:17" x14ac:dyDescent="0.2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6"/>
    </row>
    <row r="2001" spans="1:17" x14ac:dyDescent="0.2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6"/>
    </row>
    <row r="2002" spans="1:17" x14ac:dyDescent="0.2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6"/>
    </row>
    <row r="2003" spans="1:17" x14ac:dyDescent="0.2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6"/>
    </row>
    <row r="2004" spans="1:17" x14ac:dyDescent="0.2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6"/>
    </row>
    <row r="2005" spans="1:17" x14ac:dyDescent="0.2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6"/>
    </row>
    <row r="2006" spans="1:17" x14ac:dyDescent="0.2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6"/>
    </row>
    <row r="2007" spans="1:17" x14ac:dyDescent="0.2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6"/>
    </row>
    <row r="2008" spans="1:17" x14ac:dyDescent="0.2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6"/>
    </row>
    <row r="2009" spans="1:17" x14ac:dyDescent="0.2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6"/>
    </row>
    <row r="2010" spans="1:17" x14ac:dyDescent="0.2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6"/>
    </row>
    <row r="2011" spans="1:17" x14ac:dyDescent="0.2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6"/>
    </row>
    <row r="2012" spans="1:17" x14ac:dyDescent="0.2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6"/>
    </row>
    <row r="2013" spans="1:17" x14ac:dyDescent="0.2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6"/>
    </row>
    <row r="2014" spans="1:17" x14ac:dyDescent="0.2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6"/>
    </row>
    <row r="2015" spans="1:17" x14ac:dyDescent="0.2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6"/>
    </row>
    <row r="2016" spans="1:17" x14ac:dyDescent="0.2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6"/>
    </row>
    <row r="2017" spans="1:17" x14ac:dyDescent="0.2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6"/>
    </row>
    <row r="2018" spans="1:17" x14ac:dyDescent="0.2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6"/>
    </row>
    <row r="2019" spans="1:17" x14ac:dyDescent="0.2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6"/>
    </row>
    <row r="2020" spans="1:17" x14ac:dyDescent="0.2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6"/>
    </row>
    <row r="2021" spans="1:17" x14ac:dyDescent="0.2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6"/>
    </row>
    <row r="2022" spans="1:17" x14ac:dyDescent="0.2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6"/>
    </row>
    <row r="2023" spans="1:17" x14ac:dyDescent="0.2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6"/>
    </row>
    <row r="2024" spans="1:17" x14ac:dyDescent="0.2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6"/>
    </row>
    <row r="2025" spans="1:17" x14ac:dyDescent="0.2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6"/>
    </row>
    <row r="2026" spans="1:17" x14ac:dyDescent="0.2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6"/>
    </row>
    <row r="2027" spans="1:17" x14ac:dyDescent="0.2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6"/>
    </row>
    <row r="2028" spans="1:17" x14ac:dyDescent="0.2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6"/>
    </row>
    <row r="2029" spans="1:17" x14ac:dyDescent="0.2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6"/>
    </row>
    <row r="2030" spans="1:17" x14ac:dyDescent="0.2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6"/>
    </row>
    <row r="2031" spans="1:17" x14ac:dyDescent="0.2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6"/>
    </row>
    <row r="2032" spans="1:17" x14ac:dyDescent="0.2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6"/>
    </row>
    <row r="2033" spans="1:17" x14ac:dyDescent="0.2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6"/>
    </row>
    <row r="2034" spans="1:17" x14ac:dyDescent="0.2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6"/>
    </row>
    <row r="2035" spans="1:17" x14ac:dyDescent="0.2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6"/>
    </row>
    <row r="2036" spans="1:17" x14ac:dyDescent="0.2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6"/>
    </row>
    <row r="2037" spans="1:17" x14ac:dyDescent="0.2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6"/>
    </row>
    <row r="2038" spans="1:17" x14ac:dyDescent="0.2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6"/>
    </row>
    <row r="2039" spans="1:17" x14ac:dyDescent="0.2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6"/>
    </row>
    <row r="2040" spans="1:17" x14ac:dyDescent="0.2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6"/>
    </row>
    <row r="2041" spans="1:17" x14ac:dyDescent="0.2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6"/>
    </row>
    <row r="2042" spans="1:17" x14ac:dyDescent="0.2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6"/>
    </row>
    <row r="2043" spans="1:17" x14ac:dyDescent="0.2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6"/>
    </row>
    <row r="2044" spans="1:17" x14ac:dyDescent="0.2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6"/>
    </row>
    <row r="2045" spans="1:17" x14ac:dyDescent="0.2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6"/>
    </row>
    <row r="2046" spans="1:17" x14ac:dyDescent="0.2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6"/>
    </row>
    <row r="2047" spans="1:17" x14ac:dyDescent="0.2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6"/>
    </row>
    <row r="2048" spans="1:17" x14ac:dyDescent="0.2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6"/>
    </row>
    <row r="2049" spans="1:17" x14ac:dyDescent="0.2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6"/>
    </row>
    <row r="2050" spans="1:17" x14ac:dyDescent="0.2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6"/>
    </row>
    <row r="2051" spans="1:17" x14ac:dyDescent="0.2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6"/>
    </row>
    <row r="2052" spans="1:17" x14ac:dyDescent="0.2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6"/>
    </row>
    <row r="2053" spans="1:17" x14ac:dyDescent="0.2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6"/>
    </row>
    <row r="2054" spans="1:17" x14ac:dyDescent="0.2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6"/>
    </row>
    <row r="2055" spans="1:17" x14ac:dyDescent="0.2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6"/>
    </row>
    <row r="2056" spans="1:17" x14ac:dyDescent="0.2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6"/>
    </row>
    <row r="2057" spans="1:17" x14ac:dyDescent="0.2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6"/>
    </row>
    <row r="2058" spans="1:17" x14ac:dyDescent="0.2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6"/>
    </row>
    <row r="2059" spans="1:17" x14ac:dyDescent="0.2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6"/>
    </row>
    <row r="2060" spans="1:17" x14ac:dyDescent="0.2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6"/>
    </row>
    <row r="2061" spans="1:17" x14ac:dyDescent="0.2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6"/>
    </row>
    <row r="2062" spans="1:17" x14ac:dyDescent="0.2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6"/>
    </row>
    <row r="2063" spans="1:17" x14ac:dyDescent="0.2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6"/>
    </row>
    <row r="2064" spans="1:17" x14ac:dyDescent="0.2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6"/>
    </row>
    <row r="2065" spans="1:17" x14ac:dyDescent="0.2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6"/>
    </row>
    <row r="2066" spans="1:17" x14ac:dyDescent="0.2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6"/>
    </row>
    <row r="2067" spans="1:17" x14ac:dyDescent="0.2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6"/>
    </row>
    <row r="2068" spans="1:17" x14ac:dyDescent="0.2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6"/>
    </row>
    <row r="2069" spans="1:17" x14ac:dyDescent="0.2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6"/>
    </row>
    <row r="2070" spans="1:17" x14ac:dyDescent="0.2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6"/>
    </row>
    <row r="2071" spans="1:17" x14ac:dyDescent="0.2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6"/>
    </row>
    <row r="2072" spans="1:17" x14ac:dyDescent="0.2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6"/>
    </row>
    <row r="2073" spans="1:17" x14ac:dyDescent="0.2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6"/>
    </row>
    <row r="2074" spans="1:17" x14ac:dyDescent="0.2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6"/>
    </row>
    <row r="2075" spans="1:17" x14ac:dyDescent="0.2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6"/>
    </row>
    <row r="2076" spans="1:17" x14ac:dyDescent="0.2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6"/>
    </row>
    <row r="2077" spans="1:17" x14ac:dyDescent="0.2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6"/>
    </row>
    <row r="2078" spans="1:17" x14ac:dyDescent="0.2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6"/>
    </row>
    <row r="2079" spans="1:17" x14ac:dyDescent="0.2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6"/>
    </row>
    <row r="2080" spans="1:17" x14ac:dyDescent="0.2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6"/>
    </row>
    <row r="2081" spans="1:17" x14ac:dyDescent="0.2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6"/>
    </row>
    <row r="2082" spans="1:17" x14ac:dyDescent="0.2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6"/>
    </row>
    <row r="2083" spans="1:17" x14ac:dyDescent="0.2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6"/>
    </row>
    <row r="2084" spans="1:17" x14ac:dyDescent="0.2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6"/>
    </row>
    <row r="2085" spans="1:17" x14ac:dyDescent="0.2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6"/>
    </row>
    <row r="2086" spans="1:17" x14ac:dyDescent="0.2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6"/>
    </row>
    <row r="2087" spans="1:17" x14ac:dyDescent="0.2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6"/>
    </row>
    <row r="2088" spans="1:17" x14ac:dyDescent="0.2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6"/>
    </row>
    <row r="2089" spans="1:17" x14ac:dyDescent="0.2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6"/>
    </row>
    <row r="2090" spans="1:17" x14ac:dyDescent="0.2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6"/>
    </row>
    <row r="2091" spans="1:17" x14ac:dyDescent="0.2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6"/>
    </row>
    <row r="2092" spans="1:17" x14ac:dyDescent="0.2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6"/>
    </row>
    <row r="2093" spans="1:17" x14ac:dyDescent="0.2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6"/>
    </row>
    <row r="2094" spans="1:17" x14ac:dyDescent="0.2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6"/>
    </row>
    <row r="2095" spans="1:17" x14ac:dyDescent="0.2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6"/>
    </row>
    <row r="2096" spans="1:17" x14ac:dyDescent="0.2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6"/>
    </row>
    <row r="2097" spans="1:17" x14ac:dyDescent="0.2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6"/>
    </row>
    <row r="2098" spans="1:17" x14ac:dyDescent="0.2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6"/>
    </row>
    <row r="2099" spans="1:17" x14ac:dyDescent="0.2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6"/>
    </row>
    <row r="2100" spans="1:17" x14ac:dyDescent="0.2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6"/>
    </row>
    <row r="2101" spans="1:17" x14ac:dyDescent="0.2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6"/>
    </row>
    <row r="2102" spans="1:17" x14ac:dyDescent="0.2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6"/>
    </row>
    <row r="2103" spans="1:17" x14ac:dyDescent="0.2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6"/>
    </row>
    <row r="2104" spans="1:17" x14ac:dyDescent="0.2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6"/>
    </row>
    <row r="2105" spans="1:17" x14ac:dyDescent="0.2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6"/>
    </row>
    <row r="2106" spans="1:17" x14ac:dyDescent="0.2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6"/>
    </row>
    <row r="2107" spans="1:17" x14ac:dyDescent="0.2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6"/>
    </row>
    <row r="2108" spans="1:17" x14ac:dyDescent="0.2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6"/>
    </row>
    <row r="2109" spans="1:17" x14ac:dyDescent="0.2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6"/>
    </row>
    <row r="2110" spans="1:17" x14ac:dyDescent="0.2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6"/>
    </row>
    <row r="2111" spans="1:17" x14ac:dyDescent="0.2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6"/>
    </row>
    <row r="2112" spans="1:17" x14ac:dyDescent="0.2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6"/>
    </row>
    <row r="2113" spans="1:17" x14ac:dyDescent="0.2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6"/>
    </row>
    <row r="2114" spans="1:17" x14ac:dyDescent="0.2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6"/>
    </row>
    <row r="2115" spans="1:17" x14ac:dyDescent="0.2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6"/>
    </row>
    <row r="2116" spans="1:17" x14ac:dyDescent="0.2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6"/>
    </row>
    <row r="2117" spans="1:17" x14ac:dyDescent="0.2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6"/>
    </row>
    <row r="2118" spans="1:17" x14ac:dyDescent="0.2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6"/>
    </row>
    <row r="2119" spans="1:17" x14ac:dyDescent="0.2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6"/>
    </row>
    <row r="2120" spans="1:17" x14ac:dyDescent="0.2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6"/>
    </row>
    <row r="2121" spans="1:17" x14ac:dyDescent="0.2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6"/>
    </row>
    <row r="2122" spans="1:17" x14ac:dyDescent="0.2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6"/>
    </row>
    <row r="2123" spans="1:17" x14ac:dyDescent="0.2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6"/>
    </row>
    <row r="2124" spans="1:17" x14ac:dyDescent="0.2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6"/>
    </row>
    <row r="2125" spans="1:17" x14ac:dyDescent="0.2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6"/>
    </row>
    <row r="2126" spans="1:17" x14ac:dyDescent="0.2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6"/>
    </row>
    <row r="2127" spans="1:17" x14ac:dyDescent="0.2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6"/>
    </row>
    <row r="2128" spans="1:17" x14ac:dyDescent="0.2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6"/>
    </row>
    <row r="2129" spans="1:17" x14ac:dyDescent="0.2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6"/>
    </row>
    <row r="2130" spans="1:17" x14ac:dyDescent="0.2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6"/>
    </row>
    <row r="2131" spans="1:17" x14ac:dyDescent="0.2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6"/>
    </row>
    <row r="2132" spans="1:17" x14ac:dyDescent="0.2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6"/>
    </row>
    <row r="2133" spans="1:17" x14ac:dyDescent="0.2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6"/>
    </row>
    <row r="2134" spans="1:17" x14ac:dyDescent="0.2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6"/>
    </row>
    <row r="2135" spans="1:17" x14ac:dyDescent="0.2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6"/>
    </row>
    <row r="2136" spans="1:17" x14ac:dyDescent="0.2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6"/>
    </row>
    <row r="2137" spans="1:17" x14ac:dyDescent="0.2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6"/>
    </row>
    <row r="2138" spans="1:17" x14ac:dyDescent="0.2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6"/>
    </row>
    <row r="2139" spans="1:17" x14ac:dyDescent="0.2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6"/>
    </row>
    <row r="2140" spans="1:17" x14ac:dyDescent="0.2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6"/>
    </row>
    <row r="2141" spans="1:17" x14ac:dyDescent="0.2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6"/>
    </row>
    <row r="2142" spans="1:17" x14ac:dyDescent="0.2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6"/>
    </row>
    <row r="2143" spans="1:17" x14ac:dyDescent="0.2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6"/>
    </row>
    <row r="2144" spans="1:17" x14ac:dyDescent="0.2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6"/>
    </row>
    <row r="2145" spans="1:17" x14ac:dyDescent="0.2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6"/>
    </row>
    <row r="2146" spans="1:17" x14ac:dyDescent="0.2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6"/>
    </row>
    <row r="2147" spans="1:17" x14ac:dyDescent="0.2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6"/>
    </row>
    <row r="2148" spans="1:17" x14ac:dyDescent="0.2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6"/>
    </row>
    <row r="2149" spans="1:17" x14ac:dyDescent="0.2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6"/>
    </row>
    <row r="2150" spans="1:17" x14ac:dyDescent="0.2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6"/>
    </row>
    <row r="2151" spans="1:17" x14ac:dyDescent="0.2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6"/>
    </row>
    <row r="2152" spans="1:17" x14ac:dyDescent="0.2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6"/>
    </row>
    <row r="2153" spans="1:17" x14ac:dyDescent="0.2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6"/>
    </row>
    <row r="2154" spans="1:17" x14ac:dyDescent="0.2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6"/>
    </row>
    <row r="2155" spans="1:17" x14ac:dyDescent="0.2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6"/>
    </row>
    <row r="2156" spans="1:17" x14ac:dyDescent="0.2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6"/>
    </row>
    <row r="2157" spans="1:17" x14ac:dyDescent="0.2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6"/>
    </row>
    <row r="2158" spans="1:17" x14ac:dyDescent="0.2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6"/>
    </row>
    <row r="2159" spans="1:17" x14ac:dyDescent="0.2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6"/>
    </row>
    <row r="2160" spans="1:17" x14ac:dyDescent="0.2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6"/>
    </row>
    <row r="2161" spans="1:17" x14ac:dyDescent="0.2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6"/>
    </row>
    <row r="2162" spans="1:17" x14ac:dyDescent="0.2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6"/>
    </row>
    <row r="2163" spans="1:17" x14ac:dyDescent="0.2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6"/>
    </row>
    <row r="2164" spans="1:17" x14ac:dyDescent="0.2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6"/>
    </row>
    <row r="2165" spans="1:17" x14ac:dyDescent="0.2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6"/>
    </row>
    <row r="2166" spans="1:17" x14ac:dyDescent="0.2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6"/>
    </row>
    <row r="2167" spans="1:17" x14ac:dyDescent="0.2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6"/>
    </row>
    <row r="2168" spans="1:17" x14ac:dyDescent="0.2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6"/>
    </row>
    <row r="2169" spans="1:17" x14ac:dyDescent="0.2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6"/>
    </row>
    <row r="2170" spans="1:17" x14ac:dyDescent="0.2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6"/>
    </row>
    <row r="2171" spans="1:17" x14ac:dyDescent="0.2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6"/>
    </row>
    <row r="2172" spans="1:17" x14ac:dyDescent="0.2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6"/>
    </row>
    <row r="2173" spans="1:17" x14ac:dyDescent="0.2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6"/>
    </row>
    <row r="2174" spans="1:17" x14ac:dyDescent="0.2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6"/>
    </row>
    <row r="2175" spans="1:17" x14ac:dyDescent="0.2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6"/>
    </row>
    <row r="2176" spans="1:17" x14ac:dyDescent="0.2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6"/>
    </row>
    <row r="2177" spans="1:17" x14ac:dyDescent="0.2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6"/>
    </row>
    <row r="2178" spans="1:17" x14ac:dyDescent="0.2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6"/>
    </row>
    <row r="2179" spans="1:17" x14ac:dyDescent="0.2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6"/>
    </row>
    <row r="2180" spans="1:17" x14ac:dyDescent="0.2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6"/>
    </row>
    <row r="2181" spans="1:17" x14ac:dyDescent="0.2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6"/>
    </row>
    <row r="2182" spans="1:17" x14ac:dyDescent="0.2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6"/>
    </row>
    <row r="2183" spans="1:17" x14ac:dyDescent="0.2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6"/>
    </row>
    <row r="2184" spans="1:17" x14ac:dyDescent="0.2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6"/>
    </row>
    <row r="2185" spans="1:17" x14ac:dyDescent="0.2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6"/>
    </row>
    <row r="2186" spans="1:17" x14ac:dyDescent="0.2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6"/>
    </row>
    <row r="2187" spans="1:17" x14ac:dyDescent="0.2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6"/>
    </row>
    <row r="2188" spans="1:17" x14ac:dyDescent="0.2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6"/>
    </row>
    <row r="2189" spans="1:17" x14ac:dyDescent="0.2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6"/>
    </row>
    <row r="2190" spans="1:17" x14ac:dyDescent="0.2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6"/>
    </row>
    <row r="2191" spans="1:17" x14ac:dyDescent="0.2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6"/>
    </row>
    <row r="2192" spans="1:17" x14ac:dyDescent="0.2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6"/>
    </row>
    <row r="2193" spans="1:17" x14ac:dyDescent="0.2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6"/>
    </row>
    <row r="2194" spans="1:17" x14ac:dyDescent="0.2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6"/>
    </row>
    <row r="2195" spans="1:17" x14ac:dyDescent="0.2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6"/>
    </row>
    <row r="2196" spans="1:17" x14ac:dyDescent="0.2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6"/>
    </row>
    <row r="2197" spans="1:17" x14ac:dyDescent="0.2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6"/>
    </row>
    <row r="2198" spans="1:17" x14ac:dyDescent="0.2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6"/>
    </row>
    <row r="2199" spans="1:17" x14ac:dyDescent="0.2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6"/>
    </row>
    <row r="2200" spans="1:17" x14ac:dyDescent="0.2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6"/>
    </row>
    <row r="2201" spans="1:17" x14ac:dyDescent="0.2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6"/>
    </row>
    <row r="2202" spans="1:17" x14ac:dyDescent="0.2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6"/>
    </row>
    <row r="2203" spans="1:17" x14ac:dyDescent="0.2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6"/>
    </row>
    <row r="2204" spans="1:17" x14ac:dyDescent="0.2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6"/>
    </row>
    <row r="2205" spans="1:17" x14ac:dyDescent="0.2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6"/>
    </row>
    <row r="2206" spans="1:17" x14ac:dyDescent="0.2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6"/>
    </row>
    <row r="2207" spans="1:17" x14ac:dyDescent="0.2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6"/>
    </row>
    <row r="2208" spans="1:17" x14ac:dyDescent="0.2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6"/>
    </row>
    <row r="2209" spans="1:17" x14ac:dyDescent="0.2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6"/>
    </row>
    <row r="2210" spans="1:17" x14ac:dyDescent="0.2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6"/>
    </row>
    <row r="2211" spans="1:17" x14ac:dyDescent="0.2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6"/>
    </row>
    <row r="2212" spans="1:17" x14ac:dyDescent="0.2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6"/>
    </row>
    <row r="2213" spans="1:17" x14ac:dyDescent="0.2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6"/>
    </row>
    <row r="2214" spans="1:17" x14ac:dyDescent="0.2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6"/>
    </row>
    <row r="2215" spans="1:17" x14ac:dyDescent="0.2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6"/>
    </row>
    <row r="2216" spans="1:17" x14ac:dyDescent="0.2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6"/>
    </row>
    <row r="2217" spans="1:17" x14ac:dyDescent="0.2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6"/>
    </row>
    <row r="2218" spans="1:17" x14ac:dyDescent="0.2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6"/>
    </row>
    <row r="2219" spans="1:17" x14ac:dyDescent="0.2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6"/>
    </row>
    <row r="2220" spans="1:17" x14ac:dyDescent="0.2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6"/>
    </row>
    <row r="2221" spans="1:17" x14ac:dyDescent="0.2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6"/>
    </row>
    <row r="2222" spans="1:17" x14ac:dyDescent="0.2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6"/>
    </row>
    <row r="2223" spans="1:17" x14ac:dyDescent="0.2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6"/>
    </row>
    <row r="2224" spans="1:17" x14ac:dyDescent="0.2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6"/>
    </row>
    <row r="2225" spans="1:17" x14ac:dyDescent="0.2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6"/>
    </row>
    <row r="2226" spans="1:17" x14ac:dyDescent="0.2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6"/>
    </row>
    <row r="2227" spans="1:17" x14ac:dyDescent="0.2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6"/>
    </row>
    <row r="2228" spans="1:17" x14ac:dyDescent="0.2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6"/>
    </row>
    <row r="2229" spans="1:17" x14ac:dyDescent="0.2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6"/>
    </row>
    <row r="2230" spans="1:17" x14ac:dyDescent="0.2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6"/>
    </row>
    <row r="2231" spans="1:17" x14ac:dyDescent="0.2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6"/>
    </row>
    <row r="2232" spans="1:17" x14ac:dyDescent="0.2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6"/>
    </row>
    <row r="2233" spans="1:17" x14ac:dyDescent="0.2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6"/>
    </row>
    <row r="2234" spans="1:17" x14ac:dyDescent="0.2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6"/>
    </row>
    <row r="2235" spans="1:17" x14ac:dyDescent="0.2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6"/>
    </row>
    <row r="2236" spans="1:17" x14ac:dyDescent="0.2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6"/>
    </row>
    <row r="2237" spans="1:17" x14ac:dyDescent="0.2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6"/>
    </row>
    <row r="2238" spans="1:17" x14ac:dyDescent="0.2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6"/>
    </row>
    <row r="2239" spans="1:17" x14ac:dyDescent="0.2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6"/>
    </row>
    <row r="2240" spans="1:17" x14ac:dyDescent="0.2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6"/>
    </row>
    <row r="2241" spans="1:17" x14ac:dyDescent="0.2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6"/>
    </row>
    <row r="2242" spans="1:17" x14ac:dyDescent="0.2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6"/>
    </row>
    <row r="2243" spans="1:17" x14ac:dyDescent="0.2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6"/>
    </row>
    <row r="2244" spans="1:17" x14ac:dyDescent="0.2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6"/>
    </row>
    <row r="2245" spans="1:17" x14ac:dyDescent="0.2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6"/>
    </row>
    <row r="2246" spans="1:17" x14ac:dyDescent="0.2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6"/>
    </row>
    <row r="2247" spans="1:17" x14ac:dyDescent="0.2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6"/>
    </row>
    <row r="2248" spans="1:17" x14ac:dyDescent="0.2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6"/>
    </row>
    <row r="2249" spans="1:17" x14ac:dyDescent="0.2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6"/>
    </row>
    <row r="2250" spans="1:17" x14ac:dyDescent="0.2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6"/>
    </row>
    <row r="2251" spans="1:17" x14ac:dyDescent="0.2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6"/>
    </row>
    <row r="2252" spans="1:17" x14ac:dyDescent="0.2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6"/>
    </row>
    <row r="2253" spans="1:17" x14ac:dyDescent="0.2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6"/>
    </row>
    <row r="2254" spans="1:17" x14ac:dyDescent="0.2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6"/>
    </row>
    <row r="2255" spans="1:17" x14ac:dyDescent="0.2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6"/>
    </row>
    <row r="2256" spans="1:17" x14ac:dyDescent="0.2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6"/>
    </row>
    <row r="2257" spans="1:17" x14ac:dyDescent="0.2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6"/>
    </row>
    <row r="2258" spans="1:17" x14ac:dyDescent="0.2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6"/>
    </row>
    <row r="2259" spans="1:17" x14ac:dyDescent="0.2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6"/>
    </row>
    <row r="2260" spans="1:17" x14ac:dyDescent="0.2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6"/>
    </row>
    <row r="2261" spans="1:17" x14ac:dyDescent="0.2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6"/>
    </row>
    <row r="2262" spans="1:17" x14ac:dyDescent="0.2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6"/>
    </row>
    <row r="2263" spans="1:17" x14ac:dyDescent="0.2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6"/>
    </row>
    <row r="2264" spans="1:17" x14ac:dyDescent="0.2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6"/>
    </row>
    <row r="2265" spans="1:17" x14ac:dyDescent="0.2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6"/>
    </row>
    <row r="2266" spans="1:17" x14ac:dyDescent="0.2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6"/>
    </row>
    <row r="2267" spans="1:17" x14ac:dyDescent="0.2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6"/>
    </row>
    <row r="2268" spans="1:17" x14ac:dyDescent="0.2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6"/>
    </row>
    <row r="2269" spans="1:17" x14ac:dyDescent="0.2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6"/>
    </row>
    <row r="2270" spans="1:17" x14ac:dyDescent="0.2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6"/>
    </row>
    <row r="2271" spans="1:17" x14ac:dyDescent="0.2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6"/>
    </row>
    <row r="2272" spans="1:17" x14ac:dyDescent="0.2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6"/>
    </row>
    <row r="2273" spans="1:17" x14ac:dyDescent="0.2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6"/>
    </row>
    <row r="2274" spans="1:17" x14ac:dyDescent="0.2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6"/>
    </row>
    <row r="2275" spans="1:17" x14ac:dyDescent="0.2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6"/>
    </row>
    <row r="2276" spans="1:17" x14ac:dyDescent="0.2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6"/>
    </row>
    <row r="2277" spans="1:17" x14ac:dyDescent="0.2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6"/>
    </row>
    <row r="2278" spans="1:17" x14ac:dyDescent="0.2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6"/>
    </row>
    <row r="2279" spans="1:17" x14ac:dyDescent="0.2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6"/>
    </row>
    <row r="2280" spans="1:17" x14ac:dyDescent="0.2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6"/>
    </row>
    <row r="2281" spans="1:17" x14ac:dyDescent="0.2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6"/>
    </row>
    <row r="2282" spans="1:17" x14ac:dyDescent="0.2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6"/>
    </row>
    <row r="2283" spans="1:17" x14ac:dyDescent="0.2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6"/>
    </row>
    <row r="2284" spans="1:17" x14ac:dyDescent="0.2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6"/>
    </row>
    <row r="2285" spans="1:17" x14ac:dyDescent="0.2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6"/>
    </row>
    <row r="2286" spans="1:17" x14ac:dyDescent="0.2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6"/>
    </row>
    <row r="2287" spans="1:17" x14ac:dyDescent="0.2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6"/>
    </row>
    <row r="2288" spans="1:17" x14ac:dyDescent="0.2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6"/>
    </row>
    <row r="2289" spans="1:17" x14ac:dyDescent="0.2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6"/>
    </row>
    <row r="2290" spans="1:17" x14ac:dyDescent="0.2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6"/>
    </row>
    <row r="2291" spans="1:17" x14ac:dyDescent="0.2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6"/>
    </row>
    <row r="2292" spans="1:17" x14ac:dyDescent="0.2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6"/>
    </row>
    <row r="2293" spans="1:17" x14ac:dyDescent="0.2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6"/>
    </row>
    <row r="2294" spans="1:17" x14ac:dyDescent="0.2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6"/>
    </row>
    <row r="2295" spans="1:17" x14ac:dyDescent="0.2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6"/>
    </row>
    <row r="2296" spans="1:17" x14ac:dyDescent="0.2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6"/>
    </row>
    <row r="2297" spans="1:17" x14ac:dyDescent="0.2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6"/>
    </row>
    <row r="2298" spans="1:17" x14ac:dyDescent="0.2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6"/>
    </row>
    <row r="2299" spans="1:17" x14ac:dyDescent="0.2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6"/>
    </row>
    <row r="2300" spans="1:17" x14ac:dyDescent="0.2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6"/>
    </row>
    <row r="2301" spans="1:17" x14ac:dyDescent="0.2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6"/>
    </row>
    <row r="2302" spans="1:17" x14ac:dyDescent="0.2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6"/>
    </row>
    <row r="2303" spans="1:17" x14ac:dyDescent="0.2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6"/>
    </row>
    <row r="2304" spans="1:17" x14ac:dyDescent="0.2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6"/>
    </row>
    <row r="2305" spans="1:17" x14ac:dyDescent="0.2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6"/>
    </row>
    <row r="2306" spans="1:17" x14ac:dyDescent="0.2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6"/>
    </row>
    <row r="2307" spans="1:17" x14ac:dyDescent="0.2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6"/>
    </row>
    <row r="2308" spans="1:17" x14ac:dyDescent="0.2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6"/>
    </row>
    <row r="2309" spans="1:17" x14ac:dyDescent="0.2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6"/>
    </row>
    <row r="2310" spans="1:17" x14ac:dyDescent="0.2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6"/>
    </row>
    <row r="2311" spans="1:17" x14ac:dyDescent="0.2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6"/>
    </row>
    <row r="2312" spans="1:17" x14ac:dyDescent="0.2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6"/>
    </row>
    <row r="2313" spans="1:17" x14ac:dyDescent="0.2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6"/>
    </row>
    <row r="2314" spans="1:17" x14ac:dyDescent="0.2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6"/>
    </row>
    <row r="2315" spans="1:17" x14ac:dyDescent="0.2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6"/>
    </row>
    <row r="2316" spans="1:17" x14ac:dyDescent="0.2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6"/>
    </row>
    <row r="2317" spans="1:17" x14ac:dyDescent="0.2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6"/>
    </row>
    <row r="2318" spans="1:17" x14ac:dyDescent="0.2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6"/>
    </row>
    <row r="2319" spans="1:17" x14ac:dyDescent="0.2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6"/>
    </row>
    <row r="2320" spans="1:17" x14ac:dyDescent="0.2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6"/>
    </row>
    <row r="2321" spans="1:17" x14ac:dyDescent="0.2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6"/>
    </row>
    <row r="2322" spans="1:17" x14ac:dyDescent="0.2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6"/>
    </row>
    <row r="2323" spans="1:17" x14ac:dyDescent="0.2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6"/>
    </row>
    <row r="2324" spans="1:17" x14ac:dyDescent="0.2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6"/>
    </row>
    <row r="2325" spans="1:17" x14ac:dyDescent="0.2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6"/>
    </row>
    <row r="2326" spans="1:17" x14ac:dyDescent="0.2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6"/>
    </row>
    <row r="2327" spans="1:17" x14ac:dyDescent="0.2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6"/>
    </row>
    <row r="2328" spans="1:17" x14ac:dyDescent="0.2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6"/>
    </row>
    <row r="2329" spans="1:17" x14ac:dyDescent="0.2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6"/>
    </row>
    <row r="2330" spans="1:17" x14ac:dyDescent="0.2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6"/>
    </row>
    <row r="2331" spans="1:17" x14ac:dyDescent="0.2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6"/>
    </row>
    <row r="2332" spans="1:17" x14ac:dyDescent="0.2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6"/>
    </row>
    <row r="2333" spans="1:17" x14ac:dyDescent="0.2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6"/>
    </row>
    <row r="2334" spans="1:17" x14ac:dyDescent="0.2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6"/>
    </row>
    <row r="2335" spans="1:17" x14ac:dyDescent="0.2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6"/>
    </row>
    <row r="2336" spans="1:17" x14ac:dyDescent="0.2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6"/>
    </row>
    <row r="2337" spans="1:17" x14ac:dyDescent="0.2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6"/>
    </row>
    <row r="2338" spans="1:17" x14ac:dyDescent="0.2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6"/>
    </row>
    <row r="2339" spans="1:17" x14ac:dyDescent="0.2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6"/>
    </row>
    <row r="2340" spans="1:17" x14ac:dyDescent="0.2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6"/>
    </row>
    <row r="2341" spans="1:17" x14ac:dyDescent="0.2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6"/>
    </row>
    <row r="2342" spans="1:17" x14ac:dyDescent="0.2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6"/>
    </row>
    <row r="2343" spans="1:17" x14ac:dyDescent="0.2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6"/>
    </row>
    <row r="2344" spans="1:17" x14ac:dyDescent="0.2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6"/>
    </row>
    <row r="2345" spans="1:17" x14ac:dyDescent="0.2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6"/>
    </row>
    <row r="2346" spans="1:17" x14ac:dyDescent="0.2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6"/>
    </row>
    <row r="2347" spans="1:17" x14ac:dyDescent="0.2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6"/>
    </row>
    <row r="2348" spans="1:17" x14ac:dyDescent="0.2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6"/>
    </row>
    <row r="2349" spans="1:17" x14ac:dyDescent="0.2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6"/>
    </row>
    <row r="2350" spans="1:17" x14ac:dyDescent="0.2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6"/>
    </row>
    <row r="2351" spans="1:17" x14ac:dyDescent="0.2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6"/>
    </row>
    <row r="2352" spans="1:17" x14ac:dyDescent="0.2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6"/>
    </row>
    <row r="2353" spans="1:17" x14ac:dyDescent="0.2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6"/>
    </row>
    <row r="2354" spans="1:17" x14ac:dyDescent="0.2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6"/>
    </row>
    <row r="2355" spans="1:17" x14ac:dyDescent="0.2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6"/>
    </row>
    <row r="2356" spans="1:17" x14ac:dyDescent="0.2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6"/>
    </row>
    <row r="2357" spans="1:17" x14ac:dyDescent="0.2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6"/>
    </row>
    <row r="2358" spans="1:17" x14ac:dyDescent="0.2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6"/>
    </row>
    <row r="2359" spans="1:17" x14ac:dyDescent="0.2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6"/>
    </row>
    <row r="2360" spans="1:17" x14ac:dyDescent="0.2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6"/>
    </row>
    <row r="2361" spans="1:17" x14ac:dyDescent="0.2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6"/>
    </row>
    <row r="2362" spans="1:17" x14ac:dyDescent="0.2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6"/>
    </row>
    <row r="2363" spans="1:17" x14ac:dyDescent="0.2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6"/>
    </row>
    <row r="2364" spans="1:17" x14ac:dyDescent="0.2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6"/>
    </row>
    <row r="2365" spans="1:17" x14ac:dyDescent="0.2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6"/>
    </row>
    <row r="2366" spans="1:17" x14ac:dyDescent="0.2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6"/>
    </row>
    <row r="2367" spans="1:17" x14ac:dyDescent="0.2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6"/>
    </row>
    <row r="2368" spans="1:17" x14ac:dyDescent="0.2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6"/>
    </row>
    <row r="2369" spans="1:17" x14ac:dyDescent="0.2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6"/>
    </row>
    <row r="2370" spans="1:17" x14ac:dyDescent="0.2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6"/>
    </row>
    <row r="2371" spans="1:17" x14ac:dyDescent="0.2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6"/>
    </row>
    <row r="2372" spans="1:17" x14ac:dyDescent="0.2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6"/>
    </row>
    <row r="2373" spans="1:17" x14ac:dyDescent="0.2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6"/>
    </row>
    <row r="2374" spans="1:17" x14ac:dyDescent="0.2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6"/>
    </row>
    <row r="2375" spans="1:17" x14ac:dyDescent="0.2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6"/>
    </row>
    <row r="2376" spans="1:17" x14ac:dyDescent="0.2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6"/>
    </row>
    <row r="2377" spans="1:17" x14ac:dyDescent="0.2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6"/>
    </row>
    <row r="2378" spans="1:17" x14ac:dyDescent="0.2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6"/>
    </row>
    <row r="2379" spans="1:17" x14ac:dyDescent="0.2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6"/>
    </row>
    <row r="2380" spans="1:17" x14ac:dyDescent="0.2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6"/>
    </row>
    <row r="2381" spans="1:17" x14ac:dyDescent="0.2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6"/>
    </row>
    <row r="2382" spans="1:17" x14ac:dyDescent="0.2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6"/>
    </row>
    <row r="2383" spans="1:17" x14ac:dyDescent="0.2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6"/>
    </row>
    <row r="2384" spans="1:17" x14ac:dyDescent="0.2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6"/>
    </row>
    <row r="2385" spans="1:17" x14ac:dyDescent="0.2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6"/>
    </row>
    <row r="2386" spans="1:17" x14ac:dyDescent="0.2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6"/>
    </row>
    <row r="2387" spans="1:17" x14ac:dyDescent="0.2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6"/>
    </row>
    <row r="2388" spans="1:17" x14ac:dyDescent="0.2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6"/>
    </row>
    <row r="2389" spans="1:17" x14ac:dyDescent="0.2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6"/>
    </row>
    <row r="2390" spans="1:17" x14ac:dyDescent="0.2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6"/>
    </row>
    <row r="2391" spans="1:17" x14ac:dyDescent="0.2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6"/>
    </row>
    <row r="2392" spans="1:17" x14ac:dyDescent="0.2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6"/>
    </row>
    <row r="2393" spans="1:17" x14ac:dyDescent="0.2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6"/>
    </row>
    <row r="2394" spans="1:17" x14ac:dyDescent="0.2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6"/>
    </row>
    <row r="2395" spans="1:17" x14ac:dyDescent="0.2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6"/>
    </row>
    <row r="2396" spans="1:17" x14ac:dyDescent="0.2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6"/>
    </row>
    <row r="2397" spans="1:17" x14ac:dyDescent="0.2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6"/>
    </row>
    <row r="2398" spans="1:17" x14ac:dyDescent="0.2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6"/>
    </row>
    <row r="2399" spans="1:17" x14ac:dyDescent="0.2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6"/>
    </row>
    <row r="2400" spans="1:17" x14ac:dyDescent="0.2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6"/>
    </row>
    <row r="2401" spans="1:17" x14ac:dyDescent="0.2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6"/>
    </row>
    <row r="2402" spans="1:17" x14ac:dyDescent="0.2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6"/>
    </row>
    <row r="2403" spans="1:17" x14ac:dyDescent="0.2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6"/>
    </row>
    <row r="2404" spans="1:17" x14ac:dyDescent="0.2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6"/>
    </row>
    <row r="2405" spans="1:17" x14ac:dyDescent="0.2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6"/>
    </row>
    <row r="2406" spans="1:17" x14ac:dyDescent="0.2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6"/>
    </row>
    <row r="2407" spans="1:17" x14ac:dyDescent="0.2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6"/>
    </row>
    <row r="2408" spans="1:17" x14ac:dyDescent="0.2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6"/>
    </row>
    <row r="2409" spans="1:17" x14ac:dyDescent="0.2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6"/>
    </row>
    <row r="2410" spans="1:17" x14ac:dyDescent="0.2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6"/>
    </row>
    <row r="2411" spans="1:17" x14ac:dyDescent="0.2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6"/>
    </row>
    <row r="2412" spans="1:17" x14ac:dyDescent="0.2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6"/>
    </row>
    <row r="2413" spans="1:17" x14ac:dyDescent="0.2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6"/>
    </row>
    <row r="2414" spans="1:17" x14ac:dyDescent="0.2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6"/>
    </row>
    <row r="2415" spans="1:17" x14ac:dyDescent="0.2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6"/>
    </row>
    <row r="2416" spans="1:17" x14ac:dyDescent="0.2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6"/>
    </row>
    <row r="2417" spans="1:17" x14ac:dyDescent="0.2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6"/>
    </row>
    <row r="2418" spans="1:17" x14ac:dyDescent="0.2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6"/>
    </row>
    <row r="2419" spans="1:17" x14ac:dyDescent="0.2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6"/>
    </row>
    <row r="2420" spans="1:17" x14ac:dyDescent="0.2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6"/>
    </row>
    <row r="2421" spans="1:17" x14ac:dyDescent="0.2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6"/>
    </row>
    <row r="2422" spans="1:17" x14ac:dyDescent="0.2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6"/>
    </row>
    <row r="2423" spans="1:17" x14ac:dyDescent="0.2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6"/>
    </row>
    <row r="2424" spans="1:17" x14ac:dyDescent="0.2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6"/>
    </row>
    <row r="2425" spans="1:17" x14ac:dyDescent="0.2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6"/>
    </row>
    <row r="2426" spans="1:17" x14ac:dyDescent="0.2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6"/>
    </row>
    <row r="2427" spans="1:17" x14ac:dyDescent="0.2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6"/>
    </row>
    <row r="2428" spans="1:17" x14ac:dyDescent="0.2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6"/>
    </row>
    <row r="2429" spans="1:17" x14ac:dyDescent="0.2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6"/>
    </row>
    <row r="2430" spans="1:17" x14ac:dyDescent="0.2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6"/>
    </row>
    <row r="2431" spans="1:17" x14ac:dyDescent="0.2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6"/>
    </row>
    <row r="2432" spans="1:17" x14ac:dyDescent="0.2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6"/>
    </row>
    <row r="2433" spans="1:17" x14ac:dyDescent="0.2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6"/>
    </row>
    <row r="2434" spans="1:17" x14ac:dyDescent="0.2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6"/>
    </row>
    <row r="2435" spans="1:17" x14ac:dyDescent="0.2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6"/>
    </row>
    <row r="2436" spans="1:17" x14ac:dyDescent="0.2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6"/>
    </row>
    <row r="2437" spans="1:17" x14ac:dyDescent="0.2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6"/>
    </row>
    <row r="2438" spans="1:17" x14ac:dyDescent="0.2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6"/>
    </row>
    <row r="2439" spans="1:17" x14ac:dyDescent="0.2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6"/>
    </row>
    <row r="2440" spans="1:17" x14ac:dyDescent="0.2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6"/>
    </row>
    <row r="2441" spans="1:17" x14ac:dyDescent="0.2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6"/>
    </row>
    <row r="2442" spans="1:17" x14ac:dyDescent="0.2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6"/>
    </row>
    <row r="2443" spans="1:17" x14ac:dyDescent="0.2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6"/>
    </row>
    <row r="2444" spans="1:17" x14ac:dyDescent="0.2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6"/>
    </row>
    <row r="2445" spans="1:17" x14ac:dyDescent="0.2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6"/>
    </row>
    <row r="2446" spans="1:17" x14ac:dyDescent="0.2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6"/>
    </row>
    <row r="2447" spans="1:17" x14ac:dyDescent="0.2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6"/>
    </row>
    <row r="2448" spans="1:17" x14ac:dyDescent="0.2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6"/>
    </row>
    <row r="2449" spans="1:17" x14ac:dyDescent="0.2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6"/>
    </row>
    <row r="2450" spans="1:17" x14ac:dyDescent="0.2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6"/>
    </row>
    <row r="2451" spans="1:17" x14ac:dyDescent="0.2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6"/>
    </row>
    <row r="2452" spans="1:17" x14ac:dyDescent="0.2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6"/>
    </row>
    <row r="2453" spans="1:17" x14ac:dyDescent="0.2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6"/>
    </row>
    <row r="2454" spans="1:17" x14ac:dyDescent="0.2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6"/>
    </row>
    <row r="2455" spans="1:17" x14ac:dyDescent="0.2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6"/>
    </row>
    <row r="2456" spans="1:17" x14ac:dyDescent="0.2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6"/>
    </row>
    <row r="2457" spans="1:17" x14ac:dyDescent="0.2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6"/>
    </row>
    <row r="2458" spans="1:17" x14ac:dyDescent="0.2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6"/>
    </row>
    <row r="2459" spans="1:17" x14ac:dyDescent="0.2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6"/>
    </row>
    <row r="2460" spans="1:17" x14ac:dyDescent="0.2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6"/>
    </row>
    <row r="2461" spans="1:17" x14ac:dyDescent="0.2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6"/>
    </row>
    <row r="2462" spans="1:17" x14ac:dyDescent="0.2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6"/>
    </row>
    <row r="2463" spans="1:17" x14ac:dyDescent="0.2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6"/>
    </row>
    <row r="2464" spans="1:17" x14ac:dyDescent="0.2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6"/>
    </row>
    <row r="2465" spans="1:17" x14ac:dyDescent="0.2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6"/>
    </row>
    <row r="2466" spans="1:17" x14ac:dyDescent="0.2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6"/>
    </row>
    <row r="2467" spans="1:17" x14ac:dyDescent="0.2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6"/>
    </row>
    <row r="2468" spans="1:17" x14ac:dyDescent="0.2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6"/>
    </row>
    <row r="2469" spans="1:17" x14ac:dyDescent="0.2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6"/>
    </row>
    <row r="2470" spans="1:17" x14ac:dyDescent="0.2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6"/>
    </row>
    <row r="2471" spans="1:17" x14ac:dyDescent="0.2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6"/>
    </row>
    <row r="2472" spans="1:17" x14ac:dyDescent="0.2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6"/>
    </row>
    <row r="2473" spans="1:17" x14ac:dyDescent="0.2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6"/>
    </row>
    <row r="2474" spans="1:17" x14ac:dyDescent="0.2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6"/>
    </row>
    <row r="2475" spans="1:17" x14ac:dyDescent="0.2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6"/>
    </row>
    <row r="2476" spans="1:17" x14ac:dyDescent="0.2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6"/>
    </row>
    <row r="2477" spans="1:17" x14ac:dyDescent="0.2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6"/>
    </row>
    <row r="2478" spans="1:17" x14ac:dyDescent="0.2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6"/>
    </row>
    <row r="2479" spans="1:17" x14ac:dyDescent="0.2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6"/>
    </row>
    <row r="2480" spans="1:17" x14ac:dyDescent="0.2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6"/>
    </row>
    <row r="2481" spans="1:17" x14ac:dyDescent="0.2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6"/>
    </row>
    <row r="2482" spans="1:17" x14ac:dyDescent="0.2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6"/>
    </row>
    <row r="2483" spans="1:17" x14ac:dyDescent="0.2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6"/>
    </row>
    <row r="2484" spans="1:17" x14ac:dyDescent="0.2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6"/>
    </row>
    <row r="2485" spans="1:17" x14ac:dyDescent="0.2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6"/>
    </row>
    <row r="2486" spans="1:17" x14ac:dyDescent="0.2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6"/>
    </row>
    <row r="2487" spans="1:17" x14ac:dyDescent="0.2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6"/>
    </row>
    <row r="2488" spans="1:17" x14ac:dyDescent="0.2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6"/>
    </row>
    <row r="2489" spans="1:17" x14ac:dyDescent="0.2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6"/>
    </row>
    <row r="2490" spans="1:17" x14ac:dyDescent="0.2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6"/>
    </row>
    <row r="2491" spans="1:17" x14ac:dyDescent="0.2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6"/>
    </row>
    <row r="2492" spans="1:17" x14ac:dyDescent="0.2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6"/>
    </row>
    <row r="2493" spans="1:17" x14ac:dyDescent="0.2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6"/>
    </row>
    <row r="2494" spans="1:17" x14ac:dyDescent="0.2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6"/>
    </row>
    <row r="2495" spans="1:17" x14ac:dyDescent="0.2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6"/>
    </row>
    <row r="2496" spans="1:17" x14ac:dyDescent="0.2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6"/>
    </row>
    <row r="2497" spans="1:17" x14ac:dyDescent="0.2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6"/>
    </row>
    <row r="2498" spans="1:17" x14ac:dyDescent="0.2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6"/>
    </row>
    <row r="2499" spans="1:17" x14ac:dyDescent="0.2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6"/>
    </row>
    <row r="2500" spans="1:17" x14ac:dyDescent="0.2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6"/>
    </row>
    <row r="2501" spans="1:17" x14ac:dyDescent="0.2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6"/>
    </row>
    <row r="2502" spans="1:17" x14ac:dyDescent="0.2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6"/>
    </row>
    <row r="2503" spans="1:17" x14ac:dyDescent="0.2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6"/>
    </row>
    <row r="2504" spans="1:17" x14ac:dyDescent="0.2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6"/>
    </row>
    <row r="2505" spans="1:17" x14ac:dyDescent="0.2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6"/>
    </row>
    <row r="2506" spans="1:17" x14ac:dyDescent="0.2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6"/>
    </row>
    <row r="2507" spans="1:17" x14ac:dyDescent="0.2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6"/>
    </row>
    <row r="2508" spans="1:17" x14ac:dyDescent="0.2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6"/>
    </row>
    <row r="2509" spans="1:17" x14ac:dyDescent="0.2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6"/>
    </row>
    <row r="2510" spans="1:17" x14ac:dyDescent="0.2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6"/>
    </row>
    <row r="2511" spans="1:17" x14ac:dyDescent="0.2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6"/>
    </row>
    <row r="2512" spans="1:17" x14ac:dyDescent="0.2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6"/>
    </row>
    <row r="2513" spans="1:17" x14ac:dyDescent="0.2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6"/>
    </row>
    <row r="2514" spans="1:17" x14ac:dyDescent="0.2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6"/>
    </row>
    <row r="2515" spans="1:17" x14ac:dyDescent="0.2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6"/>
    </row>
    <row r="2516" spans="1:17" x14ac:dyDescent="0.2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6"/>
    </row>
    <row r="2517" spans="1:17" x14ac:dyDescent="0.2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6"/>
    </row>
    <row r="2518" spans="1:17" x14ac:dyDescent="0.2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6"/>
    </row>
    <row r="2519" spans="1:17" x14ac:dyDescent="0.2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6"/>
    </row>
    <row r="2520" spans="1:17" x14ac:dyDescent="0.2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6"/>
    </row>
    <row r="2521" spans="1:17" x14ac:dyDescent="0.2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6"/>
    </row>
    <row r="2522" spans="1:17" x14ac:dyDescent="0.2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6"/>
    </row>
    <row r="2523" spans="1:17" x14ac:dyDescent="0.2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6"/>
    </row>
    <row r="2524" spans="1:17" x14ac:dyDescent="0.2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6"/>
    </row>
    <row r="2525" spans="1:17" x14ac:dyDescent="0.2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6"/>
    </row>
    <row r="2526" spans="1:17" x14ac:dyDescent="0.2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6"/>
    </row>
    <row r="2527" spans="1:17" x14ac:dyDescent="0.2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6"/>
    </row>
    <row r="2528" spans="1:17" x14ac:dyDescent="0.2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6"/>
    </row>
    <row r="2529" spans="1:17" x14ac:dyDescent="0.2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6"/>
    </row>
    <row r="2530" spans="1:17" x14ac:dyDescent="0.2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6"/>
    </row>
    <row r="2531" spans="1:17" x14ac:dyDescent="0.2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6"/>
    </row>
    <row r="2532" spans="1:17" x14ac:dyDescent="0.2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6"/>
    </row>
    <row r="2533" spans="1:17" x14ac:dyDescent="0.2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6"/>
    </row>
    <row r="2534" spans="1:17" x14ac:dyDescent="0.2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6"/>
    </row>
    <row r="2535" spans="1:17" x14ac:dyDescent="0.2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6"/>
    </row>
    <row r="2536" spans="1:17" x14ac:dyDescent="0.2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6"/>
    </row>
    <row r="2537" spans="1:17" x14ac:dyDescent="0.2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6"/>
    </row>
    <row r="2538" spans="1:17" x14ac:dyDescent="0.2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6"/>
    </row>
    <row r="2539" spans="1:17" x14ac:dyDescent="0.2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6"/>
    </row>
    <row r="2540" spans="1:17" x14ac:dyDescent="0.2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6"/>
    </row>
    <row r="2541" spans="1:17" x14ac:dyDescent="0.2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6"/>
    </row>
    <row r="2542" spans="1:17" x14ac:dyDescent="0.2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6"/>
    </row>
    <row r="2543" spans="1:17" x14ac:dyDescent="0.2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6"/>
    </row>
    <row r="2544" spans="1:17" x14ac:dyDescent="0.2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6"/>
    </row>
    <row r="2545" spans="1:17" x14ac:dyDescent="0.2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6"/>
    </row>
    <row r="2546" spans="1:17" x14ac:dyDescent="0.2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6"/>
    </row>
    <row r="2547" spans="1:17" x14ac:dyDescent="0.2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6"/>
    </row>
    <row r="2548" spans="1:17" x14ac:dyDescent="0.2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6"/>
    </row>
    <row r="2549" spans="1:17" x14ac:dyDescent="0.2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6"/>
    </row>
    <row r="2550" spans="1:17" x14ac:dyDescent="0.2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6"/>
    </row>
    <row r="2551" spans="1:17" x14ac:dyDescent="0.2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6"/>
    </row>
    <row r="2552" spans="1:17" x14ac:dyDescent="0.2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6"/>
    </row>
    <row r="2553" spans="1:17" x14ac:dyDescent="0.2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6"/>
    </row>
    <row r="2554" spans="1:17" x14ac:dyDescent="0.2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6"/>
    </row>
    <row r="2555" spans="1:17" x14ac:dyDescent="0.2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6"/>
    </row>
    <row r="2556" spans="1:17" x14ac:dyDescent="0.2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6"/>
    </row>
    <row r="2557" spans="1:17" x14ac:dyDescent="0.2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6"/>
    </row>
    <row r="2558" spans="1:17" x14ac:dyDescent="0.2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6"/>
    </row>
    <row r="2559" spans="1:17" x14ac:dyDescent="0.2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6"/>
    </row>
    <row r="2560" spans="1:17" x14ac:dyDescent="0.2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6"/>
    </row>
    <row r="2561" spans="1:17" x14ac:dyDescent="0.2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6"/>
    </row>
    <row r="2562" spans="1:17" x14ac:dyDescent="0.2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6"/>
    </row>
    <row r="2563" spans="1:17" x14ac:dyDescent="0.2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6"/>
    </row>
    <row r="2564" spans="1:17" x14ac:dyDescent="0.2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6"/>
    </row>
    <row r="2565" spans="1:17" x14ac:dyDescent="0.2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6"/>
    </row>
    <row r="2566" spans="1:17" x14ac:dyDescent="0.2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6"/>
    </row>
    <row r="2567" spans="1:17" x14ac:dyDescent="0.2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6"/>
    </row>
    <row r="2568" spans="1:17" x14ac:dyDescent="0.2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6"/>
    </row>
    <row r="2569" spans="1:17" x14ac:dyDescent="0.2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6"/>
    </row>
    <row r="2570" spans="1:17" x14ac:dyDescent="0.2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6"/>
    </row>
    <row r="2571" spans="1:17" x14ac:dyDescent="0.2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6"/>
    </row>
    <row r="2572" spans="1:17" x14ac:dyDescent="0.2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6"/>
    </row>
    <row r="2573" spans="1:17" x14ac:dyDescent="0.2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6"/>
    </row>
    <row r="2574" spans="1:17" x14ac:dyDescent="0.2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6"/>
    </row>
    <row r="2575" spans="1:17" x14ac:dyDescent="0.2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6"/>
    </row>
    <row r="2576" spans="1:17" x14ac:dyDescent="0.2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6"/>
    </row>
    <row r="2577" spans="1:17" x14ac:dyDescent="0.2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6"/>
    </row>
    <row r="2578" spans="1:17" x14ac:dyDescent="0.2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6"/>
    </row>
    <row r="2579" spans="1:17" x14ac:dyDescent="0.2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6"/>
    </row>
    <row r="2580" spans="1:17" x14ac:dyDescent="0.2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6"/>
    </row>
    <row r="2581" spans="1:17" x14ac:dyDescent="0.2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6"/>
    </row>
    <row r="2582" spans="1:17" x14ac:dyDescent="0.2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6"/>
    </row>
    <row r="2583" spans="1:17" x14ac:dyDescent="0.2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6"/>
    </row>
    <row r="2584" spans="1:17" x14ac:dyDescent="0.2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6"/>
    </row>
    <row r="2585" spans="1:17" x14ac:dyDescent="0.2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6"/>
    </row>
    <row r="2586" spans="1:17" x14ac:dyDescent="0.2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6"/>
    </row>
    <row r="2587" spans="1:17" x14ac:dyDescent="0.2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6"/>
    </row>
    <row r="2588" spans="1:17" x14ac:dyDescent="0.2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6"/>
    </row>
    <row r="2589" spans="1:17" x14ac:dyDescent="0.2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6"/>
    </row>
    <row r="2590" spans="1:17" x14ac:dyDescent="0.2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6"/>
    </row>
    <row r="2591" spans="1:17" x14ac:dyDescent="0.2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6"/>
    </row>
    <row r="2592" spans="1:17" x14ac:dyDescent="0.2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6"/>
    </row>
    <row r="2593" spans="1:17" x14ac:dyDescent="0.2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6"/>
    </row>
    <row r="2594" spans="1:17" x14ac:dyDescent="0.2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6"/>
    </row>
    <row r="2595" spans="1:17" x14ac:dyDescent="0.2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6"/>
    </row>
    <row r="2596" spans="1:17" x14ac:dyDescent="0.2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6"/>
    </row>
    <row r="2597" spans="1:17" x14ac:dyDescent="0.2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6"/>
    </row>
    <row r="2598" spans="1:17" x14ac:dyDescent="0.2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6"/>
    </row>
    <row r="2599" spans="1:17" x14ac:dyDescent="0.2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6"/>
    </row>
    <row r="2600" spans="1:17" x14ac:dyDescent="0.2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6"/>
    </row>
    <row r="2601" spans="1:17" x14ac:dyDescent="0.2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6"/>
    </row>
    <row r="2602" spans="1:17" x14ac:dyDescent="0.2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6"/>
    </row>
    <row r="2603" spans="1:17" x14ac:dyDescent="0.2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6"/>
    </row>
    <row r="2604" spans="1:17" x14ac:dyDescent="0.2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6"/>
    </row>
    <row r="2605" spans="1:17" x14ac:dyDescent="0.2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6"/>
    </row>
    <row r="2606" spans="1:17" x14ac:dyDescent="0.2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6"/>
    </row>
    <row r="2607" spans="1:17" x14ac:dyDescent="0.2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6"/>
    </row>
    <row r="2608" spans="1:17" x14ac:dyDescent="0.2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6"/>
    </row>
    <row r="2609" spans="1:17" x14ac:dyDescent="0.2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6"/>
    </row>
    <row r="2610" spans="1:17" x14ac:dyDescent="0.2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6"/>
    </row>
    <row r="2611" spans="1:17" x14ac:dyDescent="0.2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6"/>
    </row>
    <row r="2612" spans="1:17" x14ac:dyDescent="0.2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6"/>
    </row>
    <row r="2613" spans="1:17" x14ac:dyDescent="0.2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6"/>
    </row>
    <row r="2614" spans="1:17" x14ac:dyDescent="0.2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6"/>
    </row>
    <row r="2615" spans="1:17" x14ac:dyDescent="0.2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6"/>
    </row>
    <row r="2616" spans="1:17" x14ac:dyDescent="0.2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6"/>
    </row>
    <row r="2617" spans="1:17" x14ac:dyDescent="0.2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6"/>
    </row>
    <row r="2618" spans="1:17" x14ac:dyDescent="0.2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6"/>
    </row>
    <row r="2619" spans="1:17" x14ac:dyDescent="0.2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6"/>
    </row>
    <row r="2620" spans="1:17" x14ac:dyDescent="0.2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6"/>
    </row>
    <row r="2621" spans="1:17" x14ac:dyDescent="0.2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6"/>
    </row>
    <row r="2622" spans="1:17" x14ac:dyDescent="0.2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6"/>
    </row>
    <row r="2623" spans="1:17" x14ac:dyDescent="0.2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6"/>
    </row>
    <row r="2624" spans="1:17" x14ac:dyDescent="0.2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6"/>
    </row>
    <row r="2625" spans="1:17" x14ac:dyDescent="0.2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6"/>
    </row>
    <row r="2626" spans="1:17" x14ac:dyDescent="0.2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6"/>
    </row>
    <row r="2627" spans="1:17" x14ac:dyDescent="0.2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6"/>
    </row>
    <row r="2628" spans="1:17" x14ac:dyDescent="0.2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6"/>
    </row>
    <row r="2629" spans="1:17" x14ac:dyDescent="0.2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6"/>
    </row>
    <row r="2630" spans="1:17" x14ac:dyDescent="0.2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6"/>
    </row>
    <row r="2631" spans="1:17" x14ac:dyDescent="0.2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6"/>
    </row>
    <row r="2632" spans="1:17" x14ac:dyDescent="0.2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6"/>
    </row>
    <row r="2633" spans="1:17" x14ac:dyDescent="0.2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6"/>
    </row>
    <row r="2634" spans="1:17" x14ac:dyDescent="0.2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6"/>
    </row>
    <row r="2635" spans="1:17" x14ac:dyDescent="0.2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6"/>
    </row>
    <row r="2636" spans="1:17" x14ac:dyDescent="0.2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6"/>
    </row>
    <row r="2637" spans="1:17" x14ac:dyDescent="0.2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6"/>
    </row>
    <row r="2638" spans="1:17" x14ac:dyDescent="0.2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6"/>
    </row>
    <row r="2639" spans="1:17" x14ac:dyDescent="0.2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6"/>
    </row>
    <row r="2640" spans="1:17" x14ac:dyDescent="0.2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6"/>
    </row>
    <row r="2641" spans="1:17" x14ac:dyDescent="0.2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6"/>
    </row>
    <row r="2642" spans="1:17" x14ac:dyDescent="0.2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6"/>
    </row>
    <row r="2643" spans="1:17" x14ac:dyDescent="0.2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6"/>
    </row>
    <row r="2644" spans="1:17" x14ac:dyDescent="0.2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6"/>
    </row>
    <row r="2645" spans="1:17" x14ac:dyDescent="0.2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6"/>
    </row>
    <row r="2646" spans="1:17" x14ac:dyDescent="0.2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6"/>
    </row>
    <row r="2647" spans="1:17" x14ac:dyDescent="0.2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6"/>
    </row>
    <row r="2648" spans="1:17" x14ac:dyDescent="0.2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6"/>
    </row>
    <row r="2649" spans="1:17" x14ac:dyDescent="0.2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6"/>
    </row>
    <row r="2650" spans="1:17" x14ac:dyDescent="0.2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6"/>
    </row>
    <row r="2651" spans="1:17" x14ac:dyDescent="0.2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6"/>
    </row>
    <row r="2652" spans="1:17" x14ac:dyDescent="0.2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6"/>
    </row>
    <row r="2653" spans="1:17" x14ac:dyDescent="0.2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6"/>
    </row>
    <row r="2654" spans="1:17" x14ac:dyDescent="0.2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6"/>
    </row>
    <row r="2655" spans="1:17" x14ac:dyDescent="0.2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6"/>
    </row>
    <row r="2656" spans="1:17" x14ac:dyDescent="0.2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6"/>
    </row>
    <row r="2657" spans="1:17" x14ac:dyDescent="0.2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6"/>
    </row>
    <row r="2658" spans="1:17" x14ac:dyDescent="0.2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6"/>
    </row>
    <row r="2659" spans="1:17" x14ac:dyDescent="0.2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6"/>
    </row>
    <row r="2660" spans="1:17" x14ac:dyDescent="0.2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6"/>
    </row>
    <row r="2661" spans="1:17" x14ac:dyDescent="0.2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6"/>
    </row>
    <row r="2662" spans="1:17" x14ac:dyDescent="0.2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6"/>
    </row>
    <row r="2663" spans="1:17" x14ac:dyDescent="0.2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6"/>
    </row>
    <row r="2664" spans="1:17" x14ac:dyDescent="0.2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6"/>
    </row>
    <row r="2665" spans="1:17" x14ac:dyDescent="0.2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6"/>
    </row>
    <row r="2666" spans="1:17" x14ac:dyDescent="0.2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6"/>
    </row>
    <row r="2667" spans="1:17" x14ac:dyDescent="0.2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6"/>
    </row>
    <row r="2668" spans="1:17" x14ac:dyDescent="0.2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6"/>
    </row>
    <row r="2669" spans="1:17" x14ac:dyDescent="0.2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6"/>
    </row>
    <row r="2670" spans="1:17" x14ac:dyDescent="0.2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6"/>
    </row>
    <row r="2671" spans="1:17" x14ac:dyDescent="0.2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6"/>
    </row>
    <row r="2672" spans="1:17" x14ac:dyDescent="0.2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6"/>
    </row>
    <row r="2673" spans="1:17" x14ac:dyDescent="0.2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6"/>
    </row>
    <row r="2674" spans="1:17" x14ac:dyDescent="0.2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6"/>
    </row>
    <row r="2675" spans="1:17" x14ac:dyDescent="0.2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6"/>
    </row>
    <row r="2676" spans="1:17" x14ac:dyDescent="0.2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6"/>
    </row>
    <row r="2677" spans="1:17" x14ac:dyDescent="0.2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6"/>
    </row>
    <row r="2678" spans="1:17" x14ac:dyDescent="0.2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6"/>
    </row>
    <row r="2679" spans="1:17" x14ac:dyDescent="0.2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6"/>
    </row>
    <row r="2680" spans="1:17" x14ac:dyDescent="0.2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6"/>
    </row>
    <row r="2681" spans="1:17" x14ac:dyDescent="0.2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6"/>
    </row>
    <row r="2682" spans="1:17" x14ac:dyDescent="0.2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6"/>
    </row>
    <row r="2683" spans="1:17" x14ac:dyDescent="0.2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6"/>
    </row>
    <row r="2684" spans="1:17" x14ac:dyDescent="0.2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6"/>
    </row>
    <row r="2685" spans="1:17" x14ac:dyDescent="0.2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6"/>
    </row>
    <row r="2686" spans="1:17" x14ac:dyDescent="0.2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6"/>
    </row>
    <row r="2687" spans="1:17" x14ac:dyDescent="0.2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6"/>
    </row>
    <row r="2688" spans="1:17" x14ac:dyDescent="0.2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6"/>
    </row>
    <row r="2689" spans="1:17" x14ac:dyDescent="0.2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6"/>
    </row>
    <row r="2690" spans="1:17" x14ac:dyDescent="0.2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6"/>
    </row>
    <row r="2691" spans="1:17" x14ac:dyDescent="0.2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6"/>
    </row>
    <row r="2692" spans="1:17" x14ac:dyDescent="0.2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6"/>
    </row>
    <row r="2693" spans="1:17" x14ac:dyDescent="0.2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6"/>
    </row>
    <row r="2694" spans="1:17" x14ac:dyDescent="0.2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6"/>
    </row>
    <row r="2695" spans="1:17" x14ac:dyDescent="0.2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6"/>
    </row>
    <row r="2696" spans="1:17" x14ac:dyDescent="0.2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6"/>
    </row>
    <row r="2697" spans="1:17" x14ac:dyDescent="0.2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6"/>
    </row>
    <row r="2698" spans="1:17" x14ac:dyDescent="0.2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6"/>
    </row>
    <row r="2699" spans="1:17" x14ac:dyDescent="0.2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6"/>
    </row>
    <row r="2700" spans="1:17" x14ac:dyDescent="0.2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6"/>
    </row>
    <row r="2701" spans="1:17" x14ac:dyDescent="0.2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6"/>
    </row>
    <row r="2702" spans="1:17" x14ac:dyDescent="0.2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6"/>
    </row>
    <row r="2703" spans="1:17" x14ac:dyDescent="0.2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6"/>
    </row>
    <row r="2704" spans="1:17" x14ac:dyDescent="0.2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6"/>
    </row>
    <row r="2705" spans="1:17" x14ac:dyDescent="0.2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6"/>
    </row>
    <row r="2706" spans="1:17" x14ac:dyDescent="0.2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6"/>
    </row>
    <row r="2707" spans="1:17" x14ac:dyDescent="0.2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6"/>
    </row>
    <row r="2708" spans="1:17" x14ac:dyDescent="0.2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6"/>
    </row>
    <row r="2709" spans="1:17" x14ac:dyDescent="0.2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6"/>
    </row>
    <row r="2710" spans="1:17" x14ac:dyDescent="0.2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6"/>
    </row>
    <row r="2711" spans="1:17" x14ac:dyDescent="0.2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6"/>
    </row>
    <row r="2712" spans="1:17" x14ac:dyDescent="0.2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6"/>
    </row>
    <row r="2713" spans="1:17" x14ac:dyDescent="0.2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6"/>
    </row>
    <row r="2714" spans="1:17" x14ac:dyDescent="0.2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6"/>
    </row>
    <row r="2715" spans="1:17" x14ac:dyDescent="0.2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6"/>
    </row>
    <row r="2716" spans="1:17" x14ac:dyDescent="0.2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6"/>
    </row>
    <row r="2717" spans="1:17" x14ac:dyDescent="0.2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6"/>
    </row>
    <row r="2718" spans="1:17" x14ac:dyDescent="0.2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6"/>
    </row>
    <row r="2719" spans="1:17" x14ac:dyDescent="0.2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6"/>
    </row>
    <row r="2720" spans="1:17" x14ac:dyDescent="0.2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6"/>
    </row>
    <row r="2721" spans="1:17" x14ac:dyDescent="0.2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6"/>
    </row>
    <row r="2722" spans="1:17" x14ac:dyDescent="0.2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6"/>
    </row>
    <row r="2723" spans="1:17" x14ac:dyDescent="0.2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6"/>
    </row>
    <row r="2724" spans="1:17" x14ac:dyDescent="0.2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6"/>
    </row>
    <row r="2725" spans="1:17" x14ac:dyDescent="0.2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6"/>
    </row>
    <row r="2726" spans="1:17" x14ac:dyDescent="0.2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6"/>
    </row>
    <row r="2727" spans="1:17" x14ac:dyDescent="0.2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6"/>
    </row>
    <row r="2728" spans="1:17" x14ac:dyDescent="0.2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6"/>
    </row>
    <row r="2729" spans="1:17" x14ac:dyDescent="0.2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6"/>
    </row>
    <row r="2730" spans="1:17" x14ac:dyDescent="0.2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6"/>
    </row>
    <row r="2731" spans="1:17" x14ac:dyDescent="0.2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6"/>
    </row>
    <row r="2732" spans="1:17" x14ac:dyDescent="0.2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6"/>
    </row>
    <row r="2733" spans="1:17" x14ac:dyDescent="0.2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6"/>
    </row>
    <row r="2734" spans="1:17" x14ac:dyDescent="0.2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6"/>
    </row>
    <row r="2735" spans="1:17" x14ac:dyDescent="0.2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6"/>
    </row>
    <row r="2736" spans="1:17" x14ac:dyDescent="0.2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6"/>
    </row>
    <row r="2737" spans="1:17" x14ac:dyDescent="0.2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6"/>
    </row>
    <row r="2738" spans="1:17" x14ac:dyDescent="0.2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6"/>
    </row>
    <row r="2739" spans="1:17" x14ac:dyDescent="0.2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6"/>
    </row>
    <row r="2740" spans="1:17" x14ac:dyDescent="0.2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6"/>
    </row>
    <row r="2741" spans="1:17" x14ac:dyDescent="0.2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6"/>
    </row>
    <row r="2742" spans="1:17" x14ac:dyDescent="0.2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6"/>
    </row>
    <row r="2743" spans="1:17" x14ac:dyDescent="0.2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6"/>
    </row>
    <row r="2744" spans="1:17" x14ac:dyDescent="0.2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6"/>
    </row>
    <row r="2745" spans="1:17" x14ac:dyDescent="0.2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6"/>
    </row>
    <row r="2746" spans="1:17" x14ac:dyDescent="0.2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6"/>
    </row>
    <row r="2747" spans="1:17" x14ac:dyDescent="0.2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6"/>
    </row>
    <row r="2748" spans="1:17" x14ac:dyDescent="0.2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6"/>
    </row>
    <row r="2749" spans="1:17" x14ac:dyDescent="0.2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6"/>
    </row>
    <row r="2750" spans="1:17" x14ac:dyDescent="0.2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6"/>
    </row>
    <row r="2751" spans="1:17" x14ac:dyDescent="0.2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6"/>
    </row>
    <row r="2752" spans="1:17" x14ac:dyDescent="0.2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6"/>
    </row>
    <row r="2753" spans="1:17" x14ac:dyDescent="0.2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6"/>
    </row>
    <row r="2754" spans="1:17" x14ac:dyDescent="0.2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6"/>
    </row>
    <row r="2755" spans="1:17" x14ac:dyDescent="0.2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6"/>
    </row>
    <row r="2756" spans="1:17" x14ac:dyDescent="0.2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6"/>
    </row>
    <row r="2757" spans="1:17" x14ac:dyDescent="0.2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6"/>
    </row>
    <row r="2758" spans="1:17" x14ac:dyDescent="0.2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6"/>
    </row>
    <row r="2759" spans="1:17" x14ac:dyDescent="0.2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6"/>
    </row>
    <row r="2760" spans="1:17" x14ac:dyDescent="0.2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6"/>
    </row>
    <row r="2761" spans="1:17" x14ac:dyDescent="0.2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6"/>
    </row>
    <row r="2762" spans="1:17" x14ac:dyDescent="0.2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6"/>
    </row>
    <row r="2763" spans="1:17" x14ac:dyDescent="0.2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6"/>
    </row>
    <row r="2764" spans="1:17" x14ac:dyDescent="0.2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6"/>
    </row>
    <row r="2765" spans="1:17" x14ac:dyDescent="0.2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6"/>
    </row>
    <row r="2766" spans="1:17" x14ac:dyDescent="0.2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6"/>
    </row>
    <row r="2767" spans="1:17" x14ac:dyDescent="0.2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6"/>
    </row>
    <row r="2768" spans="1:17" x14ac:dyDescent="0.2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6"/>
    </row>
    <row r="2769" spans="1:17" x14ac:dyDescent="0.2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6"/>
    </row>
    <row r="2770" spans="1:17" x14ac:dyDescent="0.2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6"/>
    </row>
    <row r="2771" spans="1:17" x14ac:dyDescent="0.2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6"/>
    </row>
    <row r="2772" spans="1:17" x14ac:dyDescent="0.2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6"/>
    </row>
    <row r="2773" spans="1:17" x14ac:dyDescent="0.2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6"/>
    </row>
    <row r="2774" spans="1:17" x14ac:dyDescent="0.2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6"/>
    </row>
    <row r="2775" spans="1:17" x14ac:dyDescent="0.2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6"/>
    </row>
    <row r="2776" spans="1:17" x14ac:dyDescent="0.2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6"/>
    </row>
    <row r="2777" spans="1:17" x14ac:dyDescent="0.2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6"/>
    </row>
    <row r="2778" spans="1:17" x14ac:dyDescent="0.2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6"/>
    </row>
    <row r="2779" spans="1:17" x14ac:dyDescent="0.2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6"/>
    </row>
    <row r="2780" spans="1:17" x14ac:dyDescent="0.2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6"/>
    </row>
    <row r="2781" spans="1:17" x14ac:dyDescent="0.2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6"/>
    </row>
    <row r="2782" spans="1:17" x14ac:dyDescent="0.2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6"/>
    </row>
    <row r="2783" spans="1:17" x14ac:dyDescent="0.2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6"/>
    </row>
    <row r="2784" spans="1:17" x14ac:dyDescent="0.2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6"/>
    </row>
    <row r="2785" spans="1:17" x14ac:dyDescent="0.2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6"/>
    </row>
    <row r="2786" spans="1:17" x14ac:dyDescent="0.2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6"/>
    </row>
    <row r="2787" spans="1:17" x14ac:dyDescent="0.2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6"/>
    </row>
    <row r="2788" spans="1:17" x14ac:dyDescent="0.2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6"/>
    </row>
    <row r="2789" spans="1:17" x14ac:dyDescent="0.2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6"/>
    </row>
    <row r="2790" spans="1:17" x14ac:dyDescent="0.2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6"/>
    </row>
    <row r="2791" spans="1:17" x14ac:dyDescent="0.2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6"/>
    </row>
    <row r="2792" spans="1:17" x14ac:dyDescent="0.2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6"/>
    </row>
    <row r="2793" spans="1:17" x14ac:dyDescent="0.2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6"/>
    </row>
    <row r="2794" spans="1:17" x14ac:dyDescent="0.2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6"/>
    </row>
    <row r="2795" spans="1:17" x14ac:dyDescent="0.2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6"/>
    </row>
    <row r="2796" spans="1:17" x14ac:dyDescent="0.2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6"/>
    </row>
    <row r="2797" spans="1:17" x14ac:dyDescent="0.2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6"/>
    </row>
    <row r="2798" spans="1:17" x14ac:dyDescent="0.2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6"/>
    </row>
    <row r="2799" spans="1:17" x14ac:dyDescent="0.2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6"/>
    </row>
    <row r="2800" spans="1:17" x14ac:dyDescent="0.2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6"/>
    </row>
    <row r="2801" spans="1:17" x14ac:dyDescent="0.2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6"/>
    </row>
    <row r="2802" spans="1:17" x14ac:dyDescent="0.2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6"/>
    </row>
    <row r="2803" spans="1:17" x14ac:dyDescent="0.2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6"/>
    </row>
    <row r="2804" spans="1:17" x14ac:dyDescent="0.2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6"/>
    </row>
    <row r="2805" spans="1:17" x14ac:dyDescent="0.2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6"/>
    </row>
    <row r="2806" spans="1:17" x14ac:dyDescent="0.2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6"/>
    </row>
    <row r="2807" spans="1:17" x14ac:dyDescent="0.2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6"/>
    </row>
    <row r="2808" spans="1:17" x14ac:dyDescent="0.2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6"/>
    </row>
    <row r="2809" spans="1:17" x14ac:dyDescent="0.2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6"/>
    </row>
    <row r="2810" spans="1:17" x14ac:dyDescent="0.2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6"/>
    </row>
    <row r="2811" spans="1:17" x14ac:dyDescent="0.2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6"/>
    </row>
    <row r="2812" spans="1:17" x14ac:dyDescent="0.2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6"/>
    </row>
    <row r="2813" spans="1:17" x14ac:dyDescent="0.2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6"/>
    </row>
    <row r="2814" spans="1:17" x14ac:dyDescent="0.2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6"/>
    </row>
    <row r="2815" spans="1:17" x14ac:dyDescent="0.2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6"/>
    </row>
    <row r="2816" spans="1:17" x14ac:dyDescent="0.2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6"/>
    </row>
    <row r="2817" spans="1:17" x14ac:dyDescent="0.2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6"/>
    </row>
    <row r="2818" spans="1:17" x14ac:dyDescent="0.2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6"/>
    </row>
    <row r="2819" spans="1:17" x14ac:dyDescent="0.2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6"/>
    </row>
    <row r="2820" spans="1:17" x14ac:dyDescent="0.2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6"/>
    </row>
    <row r="2821" spans="1:17" x14ac:dyDescent="0.2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6"/>
    </row>
    <row r="2822" spans="1:17" x14ac:dyDescent="0.2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6"/>
    </row>
    <row r="2823" spans="1:17" x14ac:dyDescent="0.2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6"/>
    </row>
    <row r="2824" spans="1:17" x14ac:dyDescent="0.2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6"/>
    </row>
    <row r="2825" spans="1:17" x14ac:dyDescent="0.2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6"/>
    </row>
    <row r="2826" spans="1:17" x14ac:dyDescent="0.2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6"/>
    </row>
    <row r="2827" spans="1:17" x14ac:dyDescent="0.2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6"/>
    </row>
    <row r="2828" spans="1:17" x14ac:dyDescent="0.2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6"/>
    </row>
    <row r="2829" spans="1:17" x14ac:dyDescent="0.2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6"/>
    </row>
    <row r="2830" spans="1:17" x14ac:dyDescent="0.2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6"/>
    </row>
    <row r="2831" spans="1:17" x14ac:dyDescent="0.2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6"/>
    </row>
    <row r="2832" spans="1:17" x14ac:dyDescent="0.2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6"/>
    </row>
    <row r="2833" spans="1:17" x14ac:dyDescent="0.2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6"/>
    </row>
    <row r="2834" spans="1:17" x14ac:dyDescent="0.2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6"/>
    </row>
    <row r="2835" spans="1:17" x14ac:dyDescent="0.2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6"/>
    </row>
    <row r="2836" spans="1:17" x14ac:dyDescent="0.2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6"/>
    </row>
    <row r="2837" spans="1:17" x14ac:dyDescent="0.2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6"/>
    </row>
    <row r="2838" spans="1:17" x14ac:dyDescent="0.2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6"/>
    </row>
    <row r="2839" spans="1:17" x14ac:dyDescent="0.2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6"/>
    </row>
    <row r="2840" spans="1:17" x14ac:dyDescent="0.2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6"/>
    </row>
    <row r="2841" spans="1:17" x14ac:dyDescent="0.2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6"/>
    </row>
    <row r="2842" spans="1:17" x14ac:dyDescent="0.2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6"/>
    </row>
    <row r="2843" spans="1:17" x14ac:dyDescent="0.2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6"/>
    </row>
    <row r="2844" spans="1:17" x14ac:dyDescent="0.2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6"/>
    </row>
    <row r="2845" spans="1:17" x14ac:dyDescent="0.2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6"/>
    </row>
    <row r="2846" spans="1:17" x14ac:dyDescent="0.2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6"/>
    </row>
    <row r="2847" spans="1:17" x14ac:dyDescent="0.2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6"/>
    </row>
    <row r="2848" spans="1:17" x14ac:dyDescent="0.2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6"/>
    </row>
    <row r="2849" spans="1:17" x14ac:dyDescent="0.2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6"/>
    </row>
    <row r="2850" spans="1:17" x14ac:dyDescent="0.2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6"/>
    </row>
    <row r="2851" spans="1:17" x14ac:dyDescent="0.2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6"/>
    </row>
    <row r="2852" spans="1:17" x14ac:dyDescent="0.2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6"/>
    </row>
    <row r="2853" spans="1:17" x14ac:dyDescent="0.2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6"/>
    </row>
    <row r="2854" spans="1:17" x14ac:dyDescent="0.2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6"/>
    </row>
    <row r="2855" spans="1:17" x14ac:dyDescent="0.2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6"/>
    </row>
    <row r="2856" spans="1:17" x14ac:dyDescent="0.2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6"/>
    </row>
    <row r="2857" spans="1:17" x14ac:dyDescent="0.2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6"/>
    </row>
    <row r="2858" spans="1:17" x14ac:dyDescent="0.2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6"/>
    </row>
    <row r="2859" spans="1:17" x14ac:dyDescent="0.2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6"/>
    </row>
    <row r="2860" spans="1:17" x14ac:dyDescent="0.2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6"/>
    </row>
    <row r="2861" spans="1:17" x14ac:dyDescent="0.2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6"/>
    </row>
    <row r="2862" spans="1:17" x14ac:dyDescent="0.2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6"/>
    </row>
    <row r="2863" spans="1:17" x14ac:dyDescent="0.2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6"/>
    </row>
    <row r="2864" spans="1:17" x14ac:dyDescent="0.2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6"/>
    </row>
    <row r="2865" spans="1:17" x14ac:dyDescent="0.2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6"/>
    </row>
    <row r="2866" spans="1:17" x14ac:dyDescent="0.2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6"/>
    </row>
    <row r="2867" spans="1:17" x14ac:dyDescent="0.2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6"/>
    </row>
    <row r="2868" spans="1:17" x14ac:dyDescent="0.2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6"/>
    </row>
    <row r="2869" spans="1:17" x14ac:dyDescent="0.2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6"/>
    </row>
    <row r="2870" spans="1:17" x14ac:dyDescent="0.2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6"/>
    </row>
    <row r="2871" spans="1:17" x14ac:dyDescent="0.2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6"/>
    </row>
    <row r="2872" spans="1:17" x14ac:dyDescent="0.2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6"/>
    </row>
    <row r="2873" spans="1:17" x14ac:dyDescent="0.2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6"/>
    </row>
    <row r="2874" spans="1:17" x14ac:dyDescent="0.2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6"/>
    </row>
    <row r="2875" spans="1:17" x14ac:dyDescent="0.2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6"/>
    </row>
    <row r="2876" spans="1:17" x14ac:dyDescent="0.2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6"/>
    </row>
    <row r="2877" spans="1:17" x14ac:dyDescent="0.2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6"/>
    </row>
    <row r="2878" spans="1:17" x14ac:dyDescent="0.2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6"/>
    </row>
    <row r="2879" spans="1:17" x14ac:dyDescent="0.2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6"/>
    </row>
    <row r="2880" spans="1:17" x14ac:dyDescent="0.2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6"/>
    </row>
    <row r="2881" spans="1:17" x14ac:dyDescent="0.2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6"/>
    </row>
    <row r="2882" spans="1:17" x14ac:dyDescent="0.2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6"/>
    </row>
    <row r="2883" spans="1:17" x14ac:dyDescent="0.2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6"/>
    </row>
    <row r="2884" spans="1:17" x14ac:dyDescent="0.2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6"/>
    </row>
    <row r="2885" spans="1:17" x14ac:dyDescent="0.2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6"/>
    </row>
    <row r="2886" spans="1:17" x14ac:dyDescent="0.2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6"/>
    </row>
    <row r="2887" spans="1:17" x14ac:dyDescent="0.2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6"/>
    </row>
    <row r="2888" spans="1:17" x14ac:dyDescent="0.2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6"/>
    </row>
    <row r="2889" spans="1:17" x14ac:dyDescent="0.2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6"/>
    </row>
    <row r="2890" spans="1:17" x14ac:dyDescent="0.2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6"/>
    </row>
    <row r="2891" spans="1:17" x14ac:dyDescent="0.2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6"/>
    </row>
    <row r="2892" spans="1:17" x14ac:dyDescent="0.2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6"/>
    </row>
    <row r="2893" spans="1:17" x14ac:dyDescent="0.2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6"/>
    </row>
    <row r="2894" spans="1:17" x14ac:dyDescent="0.2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6"/>
    </row>
    <row r="2895" spans="1:17" x14ac:dyDescent="0.2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6"/>
    </row>
    <row r="2896" spans="1:17" x14ac:dyDescent="0.2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6"/>
    </row>
    <row r="2897" spans="1:17" x14ac:dyDescent="0.2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6"/>
    </row>
    <row r="2898" spans="1:17" x14ac:dyDescent="0.2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6"/>
    </row>
    <row r="2899" spans="1:17" x14ac:dyDescent="0.2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6"/>
    </row>
    <row r="2900" spans="1:17" x14ac:dyDescent="0.2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6"/>
    </row>
    <row r="2901" spans="1:17" x14ac:dyDescent="0.2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6"/>
    </row>
    <row r="2902" spans="1:17" x14ac:dyDescent="0.2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6"/>
    </row>
    <row r="2903" spans="1:17" x14ac:dyDescent="0.2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6"/>
    </row>
    <row r="2904" spans="1:17" x14ac:dyDescent="0.2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6"/>
    </row>
    <row r="2905" spans="1:17" x14ac:dyDescent="0.2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6"/>
    </row>
    <row r="2906" spans="1:17" x14ac:dyDescent="0.2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6"/>
    </row>
    <row r="2907" spans="1:17" x14ac:dyDescent="0.2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6"/>
    </row>
    <row r="2908" spans="1:17" x14ac:dyDescent="0.2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6"/>
    </row>
    <row r="2909" spans="1:17" x14ac:dyDescent="0.2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6"/>
    </row>
    <row r="2910" spans="1:17" x14ac:dyDescent="0.2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6"/>
    </row>
    <row r="2911" spans="1:17" x14ac:dyDescent="0.2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6"/>
    </row>
    <row r="2912" spans="1:17" x14ac:dyDescent="0.2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6"/>
    </row>
    <row r="2913" spans="1:17" x14ac:dyDescent="0.2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6"/>
    </row>
    <row r="2914" spans="1:17" x14ac:dyDescent="0.2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6"/>
    </row>
    <row r="2915" spans="1:17" x14ac:dyDescent="0.2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6"/>
    </row>
    <row r="2916" spans="1:17" x14ac:dyDescent="0.2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6"/>
    </row>
    <row r="2917" spans="1:17" x14ac:dyDescent="0.2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6"/>
    </row>
    <row r="2918" spans="1:17" x14ac:dyDescent="0.2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6"/>
    </row>
    <row r="2919" spans="1:17" x14ac:dyDescent="0.2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6"/>
    </row>
    <row r="2920" spans="1:17" x14ac:dyDescent="0.2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6"/>
    </row>
    <row r="2921" spans="1:17" x14ac:dyDescent="0.2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6"/>
    </row>
    <row r="2922" spans="1:17" x14ac:dyDescent="0.2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6"/>
    </row>
    <row r="2923" spans="1:17" x14ac:dyDescent="0.2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6"/>
    </row>
    <row r="2924" spans="1:17" x14ac:dyDescent="0.2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6"/>
    </row>
    <row r="2925" spans="1:17" x14ac:dyDescent="0.2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6"/>
    </row>
    <row r="2926" spans="1:17" x14ac:dyDescent="0.2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6"/>
    </row>
    <row r="2927" spans="1:17" x14ac:dyDescent="0.2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6"/>
    </row>
    <row r="2928" spans="1:17" x14ac:dyDescent="0.2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6"/>
    </row>
    <row r="2929" spans="1:17" x14ac:dyDescent="0.2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6"/>
    </row>
    <row r="2930" spans="1:17" x14ac:dyDescent="0.2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6"/>
    </row>
    <row r="2931" spans="1:17" x14ac:dyDescent="0.2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6"/>
    </row>
    <row r="2932" spans="1:17" x14ac:dyDescent="0.2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6"/>
    </row>
    <row r="2933" spans="1:17" x14ac:dyDescent="0.2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6"/>
    </row>
    <row r="2934" spans="1:17" x14ac:dyDescent="0.2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6"/>
    </row>
    <row r="2935" spans="1:17" x14ac:dyDescent="0.2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6"/>
    </row>
    <row r="2936" spans="1:17" x14ac:dyDescent="0.2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6"/>
    </row>
    <row r="2937" spans="1:17" x14ac:dyDescent="0.2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6"/>
    </row>
    <row r="2938" spans="1:17" x14ac:dyDescent="0.2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6"/>
    </row>
    <row r="2939" spans="1:17" x14ac:dyDescent="0.2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6"/>
    </row>
    <row r="2940" spans="1:17" x14ac:dyDescent="0.2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6"/>
    </row>
    <row r="2941" spans="1:17" x14ac:dyDescent="0.2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6"/>
    </row>
    <row r="2942" spans="1:17" x14ac:dyDescent="0.2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6"/>
    </row>
    <row r="2943" spans="1:17" x14ac:dyDescent="0.2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6"/>
    </row>
    <row r="2944" spans="1:17" x14ac:dyDescent="0.2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6"/>
    </row>
    <row r="2945" spans="1:17" x14ac:dyDescent="0.2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6"/>
    </row>
    <row r="2946" spans="1:17" x14ac:dyDescent="0.2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6"/>
    </row>
    <row r="2947" spans="1:17" x14ac:dyDescent="0.2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6"/>
    </row>
    <row r="2948" spans="1:17" x14ac:dyDescent="0.2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6"/>
    </row>
    <row r="2949" spans="1:17" x14ac:dyDescent="0.2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6"/>
    </row>
    <row r="2950" spans="1:17" x14ac:dyDescent="0.2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6"/>
    </row>
    <row r="2951" spans="1:17" x14ac:dyDescent="0.2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6"/>
    </row>
    <row r="2952" spans="1:17" x14ac:dyDescent="0.2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6"/>
    </row>
    <row r="2953" spans="1:17" x14ac:dyDescent="0.2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6"/>
    </row>
    <row r="2954" spans="1:17" x14ac:dyDescent="0.2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6"/>
    </row>
    <row r="2955" spans="1:17" x14ac:dyDescent="0.2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6"/>
    </row>
    <row r="2956" spans="1:17" x14ac:dyDescent="0.2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6"/>
    </row>
    <row r="2957" spans="1:17" x14ac:dyDescent="0.2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6"/>
    </row>
    <row r="2958" spans="1:17" x14ac:dyDescent="0.2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6"/>
    </row>
    <row r="2959" spans="1:17" x14ac:dyDescent="0.2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6"/>
    </row>
    <row r="2960" spans="1:17" x14ac:dyDescent="0.2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6"/>
    </row>
    <row r="2961" spans="1:17" x14ac:dyDescent="0.2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6"/>
    </row>
    <row r="2962" spans="1:17" x14ac:dyDescent="0.2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6"/>
    </row>
    <row r="2963" spans="1:17" x14ac:dyDescent="0.2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6"/>
    </row>
    <row r="2964" spans="1:17" x14ac:dyDescent="0.2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6"/>
    </row>
    <row r="2965" spans="1:17" x14ac:dyDescent="0.2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6"/>
    </row>
    <row r="2966" spans="1:17" x14ac:dyDescent="0.2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6"/>
    </row>
    <row r="2967" spans="1:17" x14ac:dyDescent="0.2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6"/>
    </row>
    <row r="2968" spans="1:17" x14ac:dyDescent="0.2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6"/>
    </row>
    <row r="2969" spans="1:17" x14ac:dyDescent="0.2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6"/>
    </row>
    <row r="2970" spans="1:17" x14ac:dyDescent="0.2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6"/>
    </row>
    <row r="2971" spans="1:17" x14ac:dyDescent="0.2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6"/>
    </row>
    <row r="2972" spans="1:17" x14ac:dyDescent="0.2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6"/>
    </row>
    <row r="2973" spans="1:17" x14ac:dyDescent="0.2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6"/>
    </row>
    <row r="2974" spans="1:17" x14ac:dyDescent="0.2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6"/>
    </row>
    <row r="2975" spans="1:17" x14ac:dyDescent="0.2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6"/>
    </row>
    <row r="2976" spans="1:17" x14ac:dyDescent="0.2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6"/>
    </row>
    <row r="2977" spans="1:17" x14ac:dyDescent="0.2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6"/>
    </row>
    <row r="2978" spans="1:17" x14ac:dyDescent="0.2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6"/>
    </row>
    <row r="2979" spans="1:17" x14ac:dyDescent="0.2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6"/>
    </row>
    <row r="2980" spans="1:17" x14ac:dyDescent="0.2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6"/>
    </row>
    <row r="2981" spans="1:17" x14ac:dyDescent="0.2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6"/>
    </row>
    <row r="2982" spans="1:17" x14ac:dyDescent="0.2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6"/>
    </row>
    <row r="2983" spans="1:17" x14ac:dyDescent="0.2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6"/>
    </row>
    <row r="2984" spans="1:17" x14ac:dyDescent="0.2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6"/>
    </row>
    <row r="2985" spans="1:17" x14ac:dyDescent="0.2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6"/>
    </row>
    <row r="2986" spans="1:17" x14ac:dyDescent="0.2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6"/>
    </row>
    <row r="2987" spans="1:17" x14ac:dyDescent="0.2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6"/>
    </row>
    <row r="2988" spans="1:17" x14ac:dyDescent="0.2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6"/>
    </row>
    <row r="2989" spans="1:17" x14ac:dyDescent="0.2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6"/>
    </row>
    <row r="2990" spans="1:17" x14ac:dyDescent="0.2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6"/>
    </row>
    <row r="2991" spans="1:17" x14ac:dyDescent="0.2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6"/>
    </row>
    <row r="2992" spans="1:17" x14ac:dyDescent="0.2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6"/>
    </row>
    <row r="2993" spans="1:17" x14ac:dyDescent="0.2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6"/>
    </row>
    <row r="2994" spans="1:17" x14ac:dyDescent="0.2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6"/>
    </row>
    <row r="2995" spans="1:17" x14ac:dyDescent="0.2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6"/>
    </row>
    <row r="2996" spans="1:17" x14ac:dyDescent="0.2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6"/>
    </row>
    <row r="2997" spans="1:17" x14ac:dyDescent="0.2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6"/>
    </row>
    <row r="2998" spans="1:17" x14ac:dyDescent="0.2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6"/>
    </row>
    <row r="2999" spans="1:17" x14ac:dyDescent="0.2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6"/>
    </row>
    <row r="3000" spans="1:17" x14ac:dyDescent="0.2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6"/>
    </row>
    <row r="3001" spans="1:17" x14ac:dyDescent="0.2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6"/>
    </row>
    <row r="3002" spans="1:17" x14ac:dyDescent="0.2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6"/>
    </row>
    <row r="3003" spans="1:17" x14ac:dyDescent="0.2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6"/>
    </row>
    <row r="3004" spans="1:17" x14ac:dyDescent="0.2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6"/>
    </row>
    <row r="3005" spans="1:17" x14ac:dyDescent="0.2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6"/>
    </row>
    <row r="3006" spans="1:17" x14ac:dyDescent="0.2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6"/>
    </row>
    <row r="3007" spans="1:17" x14ac:dyDescent="0.2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6"/>
    </row>
    <row r="3008" spans="1:17" x14ac:dyDescent="0.2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6"/>
    </row>
    <row r="3009" spans="1:17" x14ac:dyDescent="0.2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6"/>
    </row>
    <row r="3010" spans="1:17" x14ac:dyDescent="0.2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6"/>
    </row>
    <row r="3011" spans="1:17" x14ac:dyDescent="0.2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6"/>
    </row>
    <row r="3012" spans="1:17" x14ac:dyDescent="0.2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6"/>
    </row>
    <row r="3013" spans="1:17" x14ac:dyDescent="0.2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6"/>
    </row>
    <row r="3014" spans="1:17" x14ac:dyDescent="0.2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6"/>
    </row>
    <row r="3015" spans="1:17" x14ac:dyDescent="0.2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6"/>
    </row>
    <row r="3016" spans="1:17" x14ac:dyDescent="0.2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6"/>
    </row>
    <row r="3017" spans="1:17" x14ac:dyDescent="0.2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6"/>
    </row>
    <row r="3018" spans="1:17" x14ac:dyDescent="0.2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6"/>
    </row>
    <row r="3019" spans="1:17" x14ac:dyDescent="0.2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6"/>
    </row>
    <row r="3020" spans="1:17" x14ac:dyDescent="0.2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6"/>
    </row>
    <row r="3021" spans="1:17" x14ac:dyDescent="0.2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6"/>
    </row>
    <row r="3022" spans="1:17" x14ac:dyDescent="0.2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6"/>
    </row>
    <row r="3023" spans="1:17" x14ac:dyDescent="0.2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6"/>
    </row>
    <row r="3024" spans="1:17" x14ac:dyDescent="0.2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6"/>
    </row>
    <row r="3025" spans="1:17" x14ac:dyDescent="0.2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6"/>
    </row>
    <row r="3026" spans="1:17" x14ac:dyDescent="0.2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6"/>
    </row>
    <row r="3027" spans="1:17" x14ac:dyDescent="0.2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6"/>
    </row>
    <row r="3028" spans="1:17" x14ac:dyDescent="0.2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6"/>
    </row>
    <row r="3029" spans="1:17" x14ac:dyDescent="0.2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6"/>
    </row>
    <row r="3030" spans="1:17" x14ac:dyDescent="0.2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6"/>
    </row>
    <row r="3031" spans="1:17" x14ac:dyDescent="0.2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6"/>
    </row>
    <row r="3032" spans="1:17" x14ac:dyDescent="0.2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6"/>
    </row>
    <row r="3033" spans="1:17" x14ac:dyDescent="0.2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6"/>
    </row>
    <row r="3034" spans="1:17" x14ac:dyDescent="0.2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6"/>
    </row>
    <row r="3035" spans="1:17" x14ac:dyDescent="0.2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6"/>
    </row>
    <row r="3036" spans="1:17" x14ac:dyDescent="0.2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6"/>
    </row>
    <row r="3037" spans="1:17" x14ac:dyDescent="0.2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6"/>
    </row>
    <row r="3038" spans="1:17" x14ac:dyDescent="0.2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6"/>
    </row>
    <row r="3039" spans="1:17" x14ac:dyDescent="0.2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6"/>
    </row>
    <row r="3040" spans="1:17" x14ac:dyDescent="0.2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6"/>
    </row>
    <row r="3041" spans="1:17" x14ac:dyDescent="0.2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6"/>
    </row>
    <row r="3042" spans="1:17" x14ac:dyDescent="0.2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6"/>
    </row>
    <row r="3043" spans="1:17" x14ac:dyDescent="0.2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6"/>
    </row>
    <row r="3044" spans="1:17" x14ac:dyDescent="0.2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6"/>
    </row>
    <row r="3045" spans="1:17" x14ac:dyDescent="0.2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6"/>
    </row>
    <row r="3046" spans="1:17" x14ac:dyDescent="0.2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6"/>
    </row>
    <row r="3047" spans="1:17" x14ac:dyDescent="0.2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6"/>
    </row>
    <row r="3048" spans="1:17" x14ac:dyDescent="0.2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6"/>
    </row>
    <row r="3049" spans="1:17" x14ac:dyDescent="0.2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6"/>
    </row>
    <row r="3050" spans="1:17" x14ac:dyDescent="0.2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6"/>
    </row>
    <row r="3051" spans="1:17" x14ac:dyDescent="0.2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6"/>
    </row>
    <row r="3052" spans="1:17" x14ac:dyDescent="0.2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6"/>
    </row>
    <row r="3053" spans="1:17" x14ac:dyDescent="0.2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6"/>
    </row>
    <row r="3054" spans="1:17" x14ac:dyDescent="0.2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6"/>
    </row>
    <row r="3055" spans="1:17" x14ac:dyDescent="0.2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6"/>
    </row>
    <row r="3056" spans="1:17" x14ac:dyDescent="0.2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6"/>
    </row>
    <row r="3057" spans="1:17" x14ac:dyDescent="0.2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6"/>
    </row>
    <row r="3058" spans="1:17" x14ac:dyDescent="0.2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6"/>
    </row>
    <row r="3059" spans="1:17" x14ac:dyDescent="0.2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6"/>
    </row>
    <row r="3060" spans="1:17" x14ac:dyDescent="0.2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6"/>
    </row>
    <row r="3061" spans="1:17" x14ac:dyDescent="0.2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6"/>
    </row>
    <row r="3062" spans="1:17" x14ac:dyDescent="0.2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6"/>
    </row>
    <row r="3063" spans="1:17" x14ac:dyDescent="0.2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6"/>
    </row>
    <row r="3064" spans="1:17" x14ac:dyDescent="0.2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6"/>
    </row>
    <row r="3065" spans="1:17" x14ac:dyDescent="0.2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6"/>
    </row>
    <row r="3066" spans="1:17" x14ac:dyDescent="0.2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6"/>
    </row>
    <row r="3067" spans="1:17" x14ac:dyDescent="0.2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6"/>
    </row>
    <row r="3068" spans="1:17" x14ac:dyDescent="0.2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6"/>
    </row>
    <row r="3069" spans="1:17" x14ac:dyDescent="0.2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6"/>
    </row>
    <row r="3070" spans="1:17" x14ac:dyDescent="0.2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6"/>
    </row>
    <row r="3071" spans="1:17" x14ac:dyDescent="0.2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6"/>
    </row>
    <row r="3072" spans="1:17" x14ac:dyDescent="0.2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6"/>
    </row>
    <row r="3073" spans="1:17" x14ac:dyDescent="0.2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6"/>
    </row>
    <row r="3074" spans="1:17" x14ac:dyDescent="0.2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6"/>
    </row>
    <row r="3075" spans="1:17" x14ac:dyDescent="0.2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6"/>
    </row>
    <row r="3076" spans="1:17" x14ac:dyDescent="0.2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6"/>
    </row>
    <row r="3077" spans="1:17" x14ac:dyDescent="0.2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6"/>
    </row>
    <row r="3078" spans="1:17" x14ac:dyDescent="0.2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6"/>
    </row>
    <row r="3079" spans="1:17" x14ac:dyDescent="0.2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6"/>
    </row>
    <row r="3080" spans="1:17" x14ac:dyDescent="0.2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6"/>
    </row>
    <row r="3081" spans="1:17" x14ac:dyDescent="0.2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6"/>
    </row>
    <row r="3082" spans="1:17" x14ac:dyDescent="0.2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6"/>
    </row>
    <row r="3083" spans="1:17" x14ac:dyDescent="0.2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6"/>
    </row>
    <row r="3084" spans="1:17" x14ac:dyDescent="0.2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6"/>
    </row>
    <row r="3085" spans="1:17" x14ac:dyDescent="0.2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6"/>
    </row>
    <row r="3086" spans="1:17" x14ac:dyDescent="0.2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6"/>
    </row>
    <row r="3087" spans="1:17" x14ac:dyDescent="0.2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6"/>
    </row>
    <row r="3088" spans="1:17" x14ac:dyDescent="0.2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6"/>
    </row>
    <row r="3089" spans="1:17" x14ac:dyDescent="0.2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6"/>
    </row>
    <row r="3090" spans="1:17" x14ac:dyDescent="0.2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6"/>
    </row>
    <row r="3091" spans="1:17" x14ac:dyDescent="0.2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6"/>
    </row>
    <row r="3092" spans="1:17" x14ac:dyDescent="0.2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6"/>
    </row>
    <row r="3093" spans="1:17" x14ac:dyDescent="0.2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6"/>
    </row>
    <row r="3094" spans="1:17" x14ac:dyDescent="0.2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6"/>
    </row>
    <row r="3095" spans="1:17" x14ac:dyDescent="0.2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6"/>
    </row>
    <row r="3096" spans="1:17" x14ac:dyDescent="0.2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6"/>
    </row>
    <row r="3097" spans="1:17" x14ac:dyDescent="0.2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6"/>
    </row>
    <row r="3098" spans="1:17" x14ac:dyDescent="0.2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6"/>
    </row>
    <row r="3099" spans="1:17" x14ac:dyDescent="0.2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6"/>
    </row>
    <row r="3100" spans="1:17" x14ac:dyDescent="0.2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6"/>
    </row>
    <row r="3101" spans="1:17" x14ac:dyDescent="0.2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6"/>
    </row>
    <row r="3102" spans="1:17" x14ac:dyDescent="0.2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6"/>
    </row>
    <row r="3103" spans="1:17" x14ac:dyDescent="0.2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6"/>
    </row>
    <row r="3104" spans="1:17" x14ac:dyDescent="0.2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6"/>
    </row>
    <row r="3105" spans="1:17" x14ac:dyDescent="0.2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6"/>
    </row>
    <row r="3106" spans="1:17" x14ac:dyDescent="0.2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6"/>
    </row>
    <row r="3107" spans="1:17" x14ac:dyDescent="0.2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6"/>
    </row>
    <row r="3108" spans="1:17" x14ac:dyDescent="0.2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6"/>
    </row>
    <row r="3109" spans="1:17" x14ac:dyDescent="0.2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6"/>
    </row>
    <row r="3110" spans="1:17" x14ac:dyDescent="0.2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6"/>
    </row>
    <row r="3111" spans="1:17" x14ac:dyDescent="0.2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6"/>
    </row>
    <row r="3112" spans="1:17" x14ac:dyDescent="0.2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6"/>
    </row>
    <row r="3113" spans="1:17" x14ac:dyDescent="0.2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6"/>
    </row>
    <row r="3114" spans="1:17" x14ac:dyDescent="0.2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6"/>
    </row>
    <row r="3115" spans="1:17" x14ac:dyDescent="0.2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6"/>
    </row>
    <row r="3116" spans="1:17" x14ac:dyDescent="0.2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6"/>
    </row>
    <row r="3117" spans="1:17" x14ac:dyDescent="0.2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6"/>
    </row>
    <row r="3118" spans="1:17" x14ac:dyDescent="0.2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6"/>
    </row>
    <row r="3119" spans="1:17" x14ac:dyDescent="0.2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6"/>
    </row>
    <row r="3120" spans="1:17" x14ac:dyDescent="0.2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6"/>
    </row>
    <row r="3121" spans="1:17" x14ac:dyDescent="0.2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6"/>
    </row>
    <row r="3122" spans="1:17" x14ac:dyDescent="0.2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6"/>
    </row>
    <row r="3123" spans="1:17" x14ac:dyDescent="0.2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6"/>
    </row>
    <row r="3124" spans="1:17" x14ac:dyDescent="0.2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6"/>
    </row>
    <row r="3125" spans="1:17" x14ac:dyDescent="0.2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6"/>
    </row>
    <row r="3126" spans="1:17" x14ac:dyDescent="0.2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6"/>
    </row>
    <row r="3127" spans="1:17" x14ac:dyDescent="0.2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6"/>
    </row>
    <row r="3128" spans="1:17" x14ac:dyDescent="0.2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6"/>
    </row>
    <row r="3129" spans="1:17" x14ac:dyDescent="0.2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6"/>
    </row>
    <row r="3130" spans="1:17" x14ac:dyDescent="0.2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6"/>
    </row>
    <row r="3131" spans="1:17" x14ac:dyDescent="0.2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6"/>
    </row>
    <row r="3132" spans="1:17" x14ac:dyDescent="0.2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6"/>
    </row>
    <row r="3133" spans="1:17" x14ac:dyDescent="0.2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6"/>
    </row>
    <row r="3134" spans="1:17" x14ac:dyDescent="0.2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6"/>
    </row>
    <row r="3135" spans="1:17" x14ac:dyDescent="0.2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6"/>
    </row>
    <row r="3136" spans="1:17" x14ac:dyDescent="0.2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6"/>
    </row>
    <row r="3137" spans="1:17" x14ac:dyDescent="0.2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6"/>
    </row>
    <row r="3138" spans="1:17" x14ac:dyDescent="0.2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6"/>
    </row>
    <row r="3139" spans="1:17" x14ac:dyDescent="0.2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6"/>
    </row>
    <row r="3140" spans="1:17" x14ac:dyDescent="0.2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6"/>
    </row>
    <row r="3141" spans="1:17" x14ac:dyDescent="0.2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6"/>
    </row>
    <row r="3142" spans="1:17" x14ac:dyDescent="0.2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6"/>
    </row>
    <row r="3143" spans="1:17" x14ac:dyDescent="0.2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6"/>
    </row>
    <row r="3144" spans="1:17" x14ac:dyDescent="0.2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6"/>
    </row>
    <row r="3145" spans="1:17" x14ac:dyDescent="0.2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6"/>
    </row>
    <row r="3146" spans="1:17" x14ac:dyDescent="0.2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6"/>
    </row>
    <row r="3147" spans="1:17" x14ac:dyDescent="0.2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6"/>
    </row>
    <row r="3148" spans="1:17" x14ac:dyDescent="0.2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6"/>
    </row>
    <row r="3149" spans="1:17" x14ac:dyDescent="0.2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6"/>
    </row>
    <row r="3150" spans="1:17" x14ac:dyDescent="0.2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6"/>
    </row>
    <row r="3151" spans="1:17" x14ac:dyDescent="0.2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6"/>
    </row>
    <row r="3152" spans="1:17" x14ac:dyDescent="0.2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6"/>
    </row>
    <row r="3153" spans="1:17" x14ac:dyDescent="0.2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6"/>
    </row>
    <row r="3154" spans="1:17" x14ac:dyDescent="0.2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6"/>
    </row>
    <row r="3155" spans="1:17" x14ac:dyDescent="0.2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6"/>
    </row>
    <row r="3156" spans="1:17" x14ac:dyDescent="0.2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6"/>
    </row>
    <row r="3157" spans="1:17" x14ac:dyDescent="0.2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6"/>
    </row>
    <row r="3158" spans="1:17" x14ac:dyDescent="0.2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6"/>
    </row>
    <row r="3159" spans="1:17" x14ac:dyDescent="0.2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6"/>
    </row>
    <row r="3160" spans="1:17" x14ac:dyDescent="0.2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6"/>
    </row>
    <row r="3161" spans="1:17" x14ac:dyDescent="0.2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6"/>
    </row>
    <row r="3162" spans="1:17" x14ac:dyDescent="0.2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6"/>
    </row>
    <row r="3163" spans="1:17" x14ac:dyDescent="0.2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6"/>
    </row>
    <row r="3164" spans="1:17" x14ac:dyDescent="0.2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6"/>
    </row>
    <row r="3165" spans="1:17" x14ac:dyDescent="0.2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6"/>
    </row>
    <row r="3166" spans="1:17" x14ac:dyDescent="0.2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6"/>
    </row>
    <row r="3167" spans="1:17" x14ac:dyDescent="0.2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6"/>
    </row>
    <row r="3168" spans="1:17" x14ac:dyDescent="0.2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6"/>
    </row>
    <row r="3169" spans="1:17" x14ac:dyDescent="0.2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6"/>
    </row>
    <row r="3170" spans="1:17" x14ac:dyDescent="0.2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6"/>
    </row>
    <row r="3171" spans="1:17" x14ac:dyDescent="0.2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6"/>
    </row>
    <row r="3172" spans="1:17" x14ac:dyDescent="0.2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6"/>
    </row>
    <row r="3173" spans="1:17" x14ac:dyDescent="0.2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6"/>
    </row>
    <row r="3174" spans="1:17" x14ac:dyDescent="0.2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6"/>
    </row>
    <row r="3175" spans="1:17" x14ac:dyDescent="0.2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6"/>
    </row>
    <row r="3176" spans="1:17" x14ac:dyDescent="0.2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6"/>
    </row>
    <row r="3177" spans="1:17" x14ac:dyDescent="0.2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6"/>
    </row>
    <row r="3178" spans="1:17" x14ac:dyDescent="0.2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6"/>
    </row>
    <row r="3179" spans="1:17" x14ac:dyDescent="0.2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6"/>
    </row>
    <row r="3180" spans="1:17" x14ac:dyDescent="0.2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6"/>
    </row>
    <row r="3181" spans="1:17" x14ac:dyDescent="0.2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6"/>
    </row>
    <row r="3182" spans="1:17" x14ac:dyDescent="0.2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6"/>
    </row>
    <row r="3183" spans="1:17" x14ac:dyDescent="0.2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6"/>
    </row>
    <row r="3184" spans="1:17" x14ac:dyDescent="0.2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6"/>
    </row>
    <row r="3185" spans="1:17" x14ac:dyDescent="0.2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6"/>
    </row>
    <row r="3186" spans="1:17" x14ac:dyDescent="0.2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6"/>
    </row>
    <row r="3187" spans="1:17" x14ac:dyDescent="0.2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6"/>
    </row>
    <row r="3188" spans="1:17" x14ac:dyDescent="0.2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6"/>
    </row>
    <row r="3189" spans="1:17" x14ac:dyDescent="0.2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6"/>
    </row>
    <row r="3190" spans="1:17" x14ac:dyDescent="0.2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6"/>
    </row>
    <row r="3191" spans="1:17" x14ac:dyDescent="0.2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6"/>
    </row>
    <row r="3192" spans="1:17" x14ac:dyDescent="0.2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6"/>
    </row>
    <row r="3193" spans="1:17" x14ac:dyDescent="0.2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6"/>
    </row>
    <row r="3194" spans="1:17" x14ac:dyDescent="0.2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6"/>
    </row>
    <row r="3195" spans="1:17" x14ac:dyDescent="0.2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6"/>
    </row>
    <row r="3196" spans="1:17" x14ac:dyDescent="0.2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6"/>
    </row>
    <row r="3197" spans="1:17" x14ac:dyDescent="0.2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6"/>
    </row>
    <row r="3198" spans="1:17" x14ac:dyDescent="0.2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6"/>
    </row>
    <row r="3199" spans="1:17" x14ac:dyDescent="0.2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6"/>
    </row>
    <row r="3200" spans="1:17" x14ac:dyDescent="0.2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6"/>
    </row>
    <row r="3201" spans="1:17" x14ac:dyDescent="0.2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6"/>
    </row>
    <row r="3202" spans="1:17" x14ac:dyDescent="0.2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6"/>
    </row>
    <row r="3203" spans="1:17" x14ac:dyDescent="0.2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6"/>
    </row>
    <row r="3204" spans="1:17" x14ac:dyDescent="0.2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6"/>
    </row>
    <row r="3205" spans="1:17" x14ac:dyDescent="0.2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6"/>
    </row>
    <row r="3206" spans="1:17" x14ac:dyDescent="0.2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6"/>
    </row>
    <row r="3207" spans="1:17" x14ac:dyDescent="0.2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6"/>
    </row>
    <row r="3208" spans="1:17" x14ac:dyDescent="0.2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6"/>
    </row>
    <row r="3209" spans="1:17" x14ac:dyDescent="0.2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6"/>
    </row>
    <row r="3210" spans="1:17" x14ac:dyDescent="0.2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6"/>
    </row>
    <row r="3211" spans="1:17" x14ac:dyDescent="0.2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6"/>
    </row>
    <row r="3212" spans="1:17" x14ac:dyDescent="0.2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6"/>
    </row>
    <row r="3213" spans="1:17" x14ac:dyDescent="0.2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6"/>
    </row>
    <row r="3214" spans="1:17" x14ac:dyDescent="0.2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6"/>
    </row>
    <row r="3215" spans="1:17" x14ac:dyDescent="0.2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6"/>
    </row>
    <row r="3216" spans="1:17" x14ac:dyDescent="0.2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6"/>
    </row>
    <row r="3217" spans="1:17" x14ac:dyDescent="0.2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6"/>
    </row>
    <row r="3218" spans="1:17" x14ac:dyDescent="0.2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6"/>
    </row>
    <row r="3219" spans="1:17" x14ac:dyDescent="0.2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6"/>
    </row>
    <row r="3220" spans="1:17" x14ac:dyDescent="0.2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6"/>
    </row>
    <row r="3221" spans="1:17" x14ac:dyDescent="0.2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6"/>
    </row>
    <row r="3222" spans="1:17" x14ac:dyDescent="0.2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6"/>
    </row>
    <row r="3223" spans="1:17" x14ac:dyDescent="0.2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6"/>
    </row>
    <row r="3224" spans="1:17" x14ac:dyDescent="0.2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6"/>
    </row>
    <row r="3225" spans="1:17" x14ac:dyDescent="0.2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6"/>
    </row>
    <row r="3226" spans="1:17" x14ac:dyDescent="0.2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6"/>
    </row>
    <row r="3227" spans="1:17" x14ac:dyDescent="0.2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6"/>
    </row>
    <row r="3228" spans="1:17" x14ac:dyDescent="0.2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6"/>
    </row>
    <row r="3229" spans="1:17" x14ac:dyDescent="0.2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6"/>
    </row>
    <row r="3230" spans="1:17" x14ac:dyDescent="0.2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6"/>
    </row>
    <row r="3231" spans="1:17" x14ac:dyDescent="0.2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6"/>
    </row>
    <row r="3232" spans="1:17" x14ac:dyDescent="0.2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6"/>
    </row>
    <row r="3233" spans="1:17" x14ac:dyDescent="0.2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6"/>
    </row>
    <row r="3234" spans="1:17" x14ac:dyDescent="0.2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6"/>
    </row>
    <row r="3235" spans="1:17" x14ac:dyDescent="0.2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6"/>
    </row>
    <row r="3236" spans="1:17" x14ac:dyDescent="0.2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6"/>
    </row>
    <row r="3237" spans="1:17" x14ac:dyDescent="0.2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6"/>
    </row>
    <row r="3238" spans="1:17" x14ac:dyDescent="0.2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6"/>
    </row>
    <row r="3239" spans="1:17" x14ac:dyDescent="0.2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6"/>
    </row>
    <row r="3240" spans="1:17" x14ac:dyDescent="0.2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6"/>
    </row>
    <row r="3241" spans="1:17" x14ac:dyDescent="0.2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6"/>
    </row>
    <row r="3242" spans="1:17" x14ac:dyDescent="0.2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6"/>
    </row>
    <row r="3243" spans="1:17" x14ac:dyDescent="0.2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6"/>
    </row>
    <row r="3244" spans="1:17" x14ac:dyDescent="0.2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6"/>
    </row>
    <row r="3245" spans="1:17" x14ac:dyDescent="0.2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6"/>
    </row>
    <row r="3246" spans="1:17" x14ac:dyDescent="0.2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6"/>
    </row>
    <row r="3247" spans="1:17" x14ac:dyDescent="0.2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6"/>
    </row>
    <row r="3248" spans="1:17" x14ac:dyDescent="0.2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6"/>
    </row>
    <row r="3249" spans="1:17" x14ac:dyDescent="0.2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6"/>
    </row>
    <row r="3250" spans="1:17" x14ac:dyDescent="0.2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6"/>
    </row>
    <row r="3251" spans="1:17" x14ac:dyDescent="0.2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6"/>
    </row>
    <row r="3252" spans="1:17" x14ac:dyDescent="0.2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6"/>
    </row>
    <row r="3253" spans="1:17" x14ac:dyDescent="0.2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6"/>
    </row>
    <row r="3254" spans="1:17" x14ac:dyDescent="0.2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6"/>
    </row>
    <row r="3255" spans="1:17" x14ac:dyDescent="0.2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6"/>
    </row>
    <row r="3256" spans="1:17" x14ac:dyDescent="0.2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6"/>
    </row>
    <row r="3257" spans="1:17" x14ac:dyDescent="0.2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6"/>
    </row>
    <row r="3258" spans="1:17" x14ac:dyDescent="0.2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6"/>
    </row>
    <row r="3259" spans="1:17" x14ac:dyDescent="0.2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6"/>
    </row>
    <row r="3260" spans="1:17" x14ac:dyDescent="0.2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6"/>
    </row>
    <row r="3261" spans="1:17" x14ac:dyDescent="0.2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6"/>
    </row>
    <row r="3262" spans="1:17" x14ac:dyDescent="0.2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6"/>
    </row>
    <row r="3263" spans="1:17" x14ac:dyDescent="0.2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6"/>
    </row>
    <row r="3264" spans="1:17" x14ac:dyDescent="0.2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6"/>
    </row>
    <row r="3265" spans="1:17" x14ac:dyDescent="0.2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6"/>
    </row>
    <row r="3266" spans="1:17" x14ac:dyDescent="0.2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6"/>
    </row>
    <row r="3267" spans="1:17" x14ac:dyDescent="0.2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6"/>
    </row>
    <row r="3268" spans="1:17" x14ac:dyDescent="0.2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6"/>
    </row>
    <row r="3269" spans="1:17" x14ac:dyDescent="0.2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6"/>
    </row>
    <row r="3270" spans="1:17" x14ac:dyDescent="0.2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6"/>
    </row>
    <row r="3271" spans="1:17" x14ac:dyDescent="0.2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6"/>
    </row>
    <row r="3272" spans="1:17" x14ac:dyDescent="0.2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6"/>
    </row>
    <row r="3273" spans="1:17" x14ac:dyDescent="0.2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6"/>
    </row>
    <row r="3274" spans="1:17" x14ac:dyDescent="0.2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6"/>
    </row>
    <row r="3275" spans="1:17" x14ac:dyDescent="0.2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6"/>
    </row>
    <row r="3276" spans="1:17" x14ac:dyDescent="0.2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6"/>
    </row>
    <row r="3277" spans="1:17" x14ac:dyDescent="0.2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6"/>
    </row>
    <row r="3278" spans="1:17" x14ac:dyDescent="0.2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6"/>
    </row>
    <row r="3279" spans="1:17" x14ac:dyDescent="0.2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6"/>
    </row>
    <row r="3280" spans="1:17" x14ac:dyDescent="0.2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6"/>
    </row>
    <row r="3281" spans="1:17" x14ac:dyDescent="0.2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6"/>
    </row>
    <row r="3282" spans="1:17" x14ac:dyDescent="0.2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6"/>
    </row>
    <row r="3283" spans="1:17" x14ac:dyDescent="0.2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6"/>
    </row>
    <row r="3284" spans="1:17" x14ac:dyDescent="0.2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6"/>
    </row>
    <row r="3285" spans="1:17" x14ac:dyDescent="0.2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6"/>
    </row>
    <row r="3286" spans="1:17" x14ac:dyDescent="0.2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6"/>
    </row>
    <row r="3287" spans="1:17" x14ac:dyDescent="0.2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6"/>
    </row>
    <row r="3288" spans="1:17" x14ac:dyDescent="0.2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6"/>
    </row>
    <row r="3289" spans="1:17" x14ac:dyDescent="0.2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6"/>
    </row>
    <row r="3290" spans="1:17" x14ac:dyDescent="0.2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6"/>
    </row>
    <row r="3291" spans="1:17" x14ac:dyDescent="0.2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6"/>
    </row>
    <row r="3292" spans="1:17" x14ac:dyDescent="0.2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6"/>
    </row>
    <row r="3293" spans="1:17" x14ac:dyDescent="0.2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6"/>
    </row>
    <row r="3294" spans="1:17" x14ac:dyDescent="0.2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6"/>
    </row>
    <row r="3295" spans="1:17" x14ac:dyDescent="0.2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6"/>
    </row>
    <row r="3296" spans="1:17" x14ac:dyDescent="0.2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6"/>
    </row>
    <row r="3297" spans="1:17" x14ac:dyDescent="0.2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6"/>
    </row>
    <row r="3298" spans="1:17" x14ac:dyDescent="0.2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6"/>
    </row>
    <row r="3299" spans="1:17" x14ac:dyDescent="0.2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6"/>
    </row>
    <row r="3300" spans="1:17" x14ac:dyDescent="0.2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6"/>
    </row>
    <row r="3301" spans="1:17" x14ac:dyDescent="0.2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6"/>
    </row>
    <row r="3302" spans="1:17" x14ac:dyDescent="0.2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6"/>
    </row>
    <row r="3303" spans="1:17" x14ac:dyDescent="0.2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6"/>
    </row>
    <row r="3304" spans="1:17" x14ac:dyDescent="0.2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6"/>
    </row>
    <row r="3305" spans="1:17" x14ac:dyDescent="0.2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6"/>
    </row>
    <row r="3306" spans="1:17" x14ac:dyDescent="0.2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6"/>
    </row>
    <row r="3307" spans="1:17" x14ac:dyDescent="0.2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6"/>
    </row>
    <row r="3308" spans="1:17" x14ac:dyDescent="0.2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6"/>
    </row>
    <row r="3309" spans="1:17" x14ac:dyDescent="0.2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6"/>
    </row>
    <row r="3310" spans="1:17" x14ac:dyDescent="0.2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6"/>
    </row>
    <row r="3311" spans="1:17" x14ac:dyDescent="0.2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6"/>
    </row>
    <row r="3312" spans="1:17" x14ac:dyDescent="0.2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6"/>
    </row>
    <row r="3313" spans="1:17" x14ac:dyDescent="0.2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6"/>
    </row>
    <row r="3314" spans="1:17" x14ac:dyDescent="0.2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6"/>
    </row>
    <row r="3315" spans="1:17" x14ac:dyDescent="0.2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6"/>
    </row>
    <row r="3316" spans="1:17" x14ac:dyDescent="0.2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6"/>
    </row>
    <row r="3317" spans="1:17" x14ac:dyDescent="0.2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6"/>
    </row>
    <row r="3318" spans="1:17" x14ac:dyDescent="0.2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6"/>
    </row>
    <row r="3319" spans="1:17" x14ac:dyDescent="0.2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6"/>
    </row>
    <row r="3320" spans="1:17" x14ac:dyDescent="0.2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6"/>
    </row>
    <row r="3321" spans="1:17" x14ac:dyDescent="0.2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6"/>
    </row>
    <row r="3322" spans="1:17" x14ac:dyDescent="0.2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6"/>
    </row>
    <row r="3323" spans="1:17" x14ac:dyDescent="0.2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6"/>
    </row>
    <row r="3324" spans="1:17" x14ac:dyDescent="0.2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6"/>
    </row>
    <row r="3325" spans="1:17" x14ac:dyDescent="0.2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6"/>
    </row>
    <row r="3326" spans="1:17" x14ac:dyDescent="0.2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6"/>
    </row>
    <row r="3327" spans="1:17" x14ac:dyDescent="0.2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6"/>
    </row>
    <row r="3328" spans="1:17" x14ac:dyDescent="0.2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6"/>
    </row>
    <row r="3329" spans="1:17" x14ac:dyDescent="0.2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6"/>
    </row>
    <row r="3330" spans="1:17" x14ac:dyDescent="0.2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6"/>
    </row>
    <row r="3331" spans="1:17" x14ac:dyDescent="0.2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6"/>
    </row>
    <row r="3332" spans="1:17" x14ac:dyDescent="0.2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6"/>
    </row>
    <row r="3333" spans="1:17" x14ac:dyDescent="0.2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6"/>
    </row>
    <row r="3334" spans="1:17" x14ac:dyDescent="0.2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6"/>
    </row>
    <row r="3335" spans="1:17" x14ac:dyDescent="0.2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6"/>
    </row>
    <row r="3336" spans="1:17" x14ac:dyDescent="0.2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6"/>
    </row>
    <row r="3337" spans="1:17" x14ac:dyDescent="0.2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6"/>
    </row>
    <row r="3338" spans="1:17" x14ac:dyDescent="0.2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6"/>
    </row>
    <row r="3339" spans="1:17" x14ac:dyDescent="0.2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6"/>
    </row>
    <row r="3340" spans="1:17" x14ac:dyDescent="0.2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6"/>
    </row>
    <row r="3341" spans="1:17" x14ac:dyDescent="0.2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6"/>
    </row>
    <row r="3342" spans="1:17" x14ac:dyDescent="0.2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6"/>
    </row>
    <row r="3343" spans="1:17" x14ac:dyDescent="0.2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6"/>
    </row>
    <row r="3344" spans="1:17" x14ac:dyDescent="0.2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6"/>
    </row>
    <row r="3345" spans="1:17" x14ac:dyDescent="0.2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6"/>
    </row>
    <row r="3346" spans="1:17" x14ac:dyDescent="0.2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6"/>
    </row>
    <row r="3347" spans="1:17" x14ac:dyDescent="0.2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6"/>
    </row>
    <row r="3348" spans="1:17" x14ac:dyDescent="0.2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6"/>
    </row>
    <row r="3349" spans="1:17" x14ac:dyDescent="0.2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6"/>
    </row>
    <row r="3350" spans="1:17" x14ac:dyDescent="0.2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6"/>
    </row>
    <row r="3351" spans="1:17" x14ac:dyDescent="0.2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6"/>
    </row>
    <row r="3352" spans="1:17" x14ac:dyDescent="0.2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6"/>
    </row>
    <row r="3353" spans="1:17" x14ac:dyDescent="0.2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6"/>
    </row>
    <row r="3354" spans="1:17" x14ac:dyDescent="0.2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6"/>
    </row>
    <row r="3355" spans="1:17" x14ac:dyDescent="0.2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6"/>
    </row>
    <row r="3356" spans="1:17" x14ac:dyDescent="0.2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6"/>
    </row>
    <row r="3357" spans="1:17" x14ac:dyDescent="0.2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6"/>
    </row>
    <row r="3358" spans="1:17" x14ac:dyDescent="0.2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6"/>
    </row>
    <row r="3359" spans="1:17" x14ac:dyDescent="0.2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6"/>
    </row>
    <row r="3360" spans="1:17" x14ac:dyDescent="0.2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6"/>
    </row>
    <row r="3361" spans="1:17" x14ac:dyDescent="0.2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6"/>
    </row>
    <row r="3362" spans="1:17" x14ac:dyDescent="0.2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6"/>
    </row>
    <row r="3363" spans="1:17" x14ac:dyDescent="0.2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6"/>
    </row>
    <row r="3364" spans="1:17" x14ac:dyDescent="0.2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6"/>
    </row>
    <row r="3365" spans="1:17" x14ac:dyDescent="0.2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6"/>
    </row>
    <row r="3366" spans="1:17" x14ac:dyDescent="0.2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6"/>
    </row>
    <row r="3367" spans="1:17" x14ac:dyDescent="0.2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6"/>
    </row>
    <row r="3368" spans="1:17" x14ac:dyDescent="0.2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6"/>
    </row>
    <row r="3369" spans="1:17" x14ac:dyDescent="0.2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6"/>
    </row>
    <row r="3370" spans="1:17" x14ac:dyDescent="0.2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6"/>
    </row>
    <row r="3371" spans="1:17" x14ac:dyDescent="0.2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6"/>
    </row>
    <row r="3372" spans="1:17" x14ac:dyDescent="0.2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6"/>
    </row>
    <row r="3373" spans="1:17" x14ac:dyDescent="0.2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6"/>
    </row>
    <row r="3374" spans="1:17" x14ac:dyDescent="0.2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6"/>
    </row>
    <row r="3375" spans="1:17" x14ac:dyDescent="0.2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6"/>
    </row>
    <row r="3376" spans="1:17" x14ac:dyDescent="0.2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6"/>
    </row>
    <row r="3377" spans="1:17" x14ac:dyDescent="0.2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6"/>
    </row>
    <row r="3378" spans="1:17" x14ac:dyDescent="0.2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6"/>
    </row>
    <row r="3379" spans="1:17" x14ac:dyDescent="0.2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6"/>
    </row>
    <row r="3380" spans="1:17" x14ac:dyDescent="0.2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6"/>
    </row>
    <row r="3381" spans="1:17" x14ac:dyDescent="0.2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6"/>
    </row>
    <row r="3382" spans="1:17" x14ac:dyDescent="0.2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6"/>
    </row>
    <row r="3383" spans="1:17" x14ac:dyDescent="0.2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6"/>
    </row>
    <row r="3384" spans="1:17" x14ac:dyDescent="0.2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6"/>
    </row>
    <row r="3385" spans="1:17" x14ac:dyDescent="0.2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6"/>
    </row>
    <row r="3386" spans="1:17" x14ac:dyDescent="0.2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6"/>
    </row>
    <row r="3387" spans="1:17" x14ac:dyDescent="0.2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6"/>
    </row>
    <row r="3388" spans="1:17" x14ac:dyDescent="0.2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6"/>
    </row>
    <row r="3389" spans="1:17" x14ac:dyDescent="0.2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6"/>
    </row>
    <row r="3390" spans="1:17" x14ac:dyDescent="0.2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6"/>
    </row>
    <row r="3391" spans="1:17" x14ac:dyDescent="0.2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6"/>
    </row>
    <row r="3392" spans="1:17" x14ac:dyDescent="0.2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6"/>
    </row>
    <row r="3393" spans="1:17" x14ac:dyDescent="0.2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6"/>
    </row>
    <row r="3394" spans="1:17" x14ac:dyDescent="0.2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6"/>
    </row>
    <row r="3395" spans="1:17" x14ac:dyDescent="0.2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6"/>
    </row>
    <row r="3396" spans="1:17" x14ac:dyDescent="0.2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6"/>
    </row>
    <row r="3397" spans="1:17" x14ac:dyDescent="0.2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6"/>
    </row>
    <row r="3398" spans="1:17" x14ac:dyDescent="0.2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6"/>
    </row>
    <row r="3399" spans="1:17" x14ac:dyDescent="0.2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6"/>
    </row>
    <row r="3400" spans="1:17" x14ac:dyDescent="0.2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6"/>
    </row>
    <row r="3401" spans="1:17" x14ac:dyDescent="0.2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6"/>
    </row>
    <row r="3402" spans="1:17" x14ac:dyDescent="0.2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6"/>
    </row>
    <row r="3403" spans="1:17" x14ac:dyDescent="0.2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6"/>
    </row>
    <row r="3404" spans="1:17" x14ac:dyDescent="0.2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6"/>
    </row>
    <row r="3405" spans="1:17" x14ac:dyDescent="0.2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6"/>
    </row>
    <row r="3406" spans="1:17" x14ac:dyDescent="0.2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6"/>
    </row>
    <row r="3407" spans="1:17" x14ac:dyDescent="0.2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6"/>
    </row>
    <row r="3408" spans="1:17" x14ac:dyDescent="0.2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6"/>
    </row>
    <row r="3409" spans="1:17" x14ac:dyDescent="0.2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6"/>
    </row>
    <row r="3410" spans="1:17" x14ac:dyDescent="0.2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6"/>
    </row>
    <row r="3411" spans="1:17" x14ac:dyDescent="0.2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6"/>
    </row>
    <row r="3412" spans="1:17" x14ac:dyDescent="0.2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6"/>
    </row>
    <row r="3413" spans="1:17" x14ac:dyDescent="0.2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6"/>
    </row>
    <row r="3414" spans="1:17" x14ac:dyDescent="0.2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6"/>
    </row>
    <row r="3415" spans="1:17" x14ac:dyDescent="0.2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6"/>
    </row>
    <row r="3416" spans="1:17" x14ac:dyDescent="0.2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6"/>
    </row>
    <row r="3417" spans="1:17" x14ac:dyDescent="0.2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6"/>
    </row>
    <row r="3418" spans="1:17" x14ac:dyDescent="0.2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6"/>
    </row>
    <row r="3419" spans="1:17" x14ac:dyDescent="0.2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6"/>
    </row>
    <row r="3420" spans="1:17" x14ac:dyDescent="0.2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6"/>
    </row>
    <row r="3421" spans="1:17" x14ac:dyDescent="0.2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6"/>
    </row>
    <row r="3422" spans="1:17" x14ac:dyDescent="0.2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6"/>
    </row>
    <row r="3423" spans="1:17" x14ac:dyDescent="0.2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6"/>
    </row>
    <row r="3424" spans="1:17" x14ac:dyDescent="0.2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6"/>
    </row>
    <row r="3425" spans="1:17" x14ac:dyDescent="0.2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6"/>
    </row>
    <row r="3426" spans="1:17" x14ac:dyDescent="0.2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6"/>
    </row>
    <row r="3427" spans="1:17" x14ac:dyDescent="0.2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6"/>
    </row>
    <row r="3428" spans="1:17" x14ac:dyDescent="0.2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6"/>
    </row>
    <row r="3429" spans="1:17" x14ac:dyDescent="0.2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6"/>
    </row>
    <row r="3430" spans="1:17" x14ac:dyDescent="0.2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6"/>
    </row>
    <row r="3431" spans="1:17" x14ac:dyDescent="0.2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6"/>
    </row>
    <row r="3432" spans="1:17" x14ac:dyDescent="0.2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6"/>
    </row>
    <row r="3433" spans="1:17" x14ac:dyDescent="0.2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6"/>
    </row>
    <row r="3434" spans="1:17" x14ac:dyDescent="0.2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6"/>
    </row>
    <row r="3435" spans="1:17" x14ac:dyDescent="0.2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6"/>
    </row>
    <row r="3436" spans="1:17" x14ac:dyDescent="0.2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6"/>
    </row>
    <row r="3437" spans="1:17" x14ac:dyDescent="0.2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6"/>
    </row>
    <row r="3438" spans="1:17" x14ac:dyDescent="0.2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6"/>
    </row>
    <row r="3439" spans="1:17" x14ac:dyDescent="0.2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6"/>
    </row>
    <row r="3440" spans="1:17" x14ac:dyDescent="0.2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6"/>
    </row>
    <row r="3441" spans="1:17" x14ac:dyDescent="0.2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6"/>
    </row>
    <row r="3442" spans="1:17" x14ac:dyDescent="0.2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6"/>
    </row>
    <row r="3443" spans="1:17" x14ac:dyDescent="0.2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6"/>
    </row>
    <row r="3444" spans="1:17" x14ac:dyDescent="0.2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6"/>
    </row>
    <row r="3445" spans="1:17" x14ac:dyDescent="0.2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6"/>
    </row>
    <row r="3446" spans="1:17" x14ac:dyDescent="0.2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6"/>
    </row>
    <row r="3447" spans="1:17" x14ac:dyDescent="0.2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6"/>
    </row>
    <row r="3448" spans="1:17" x14ac:dyDescent="0.2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6"/>
    </row>
    <row r="3449" spans="1:17" x14ac:dyDescent="0.2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6"/>
    </row>
    <row r="3450" spans="1:17" x14ac:dyDescent="0.2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6"/>
    </row>
    <row r="3451" spans="1:17" x14ac:dyDescent="0.2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6"/>
    </row>
    <row r="3452" spans="1:17" x14ac:dyDescent="0.2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6"/>
    </row>
    <row r="3453" spans="1:17" x14ac:dyDescent="0.2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6"/>
    </row>
    <row r="3454" spans="1:17" x14ac:dyDescent="0.2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6"/>
    </row>
    <row r="3455" spans="1:17" x14ac:dyDescent="0.2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6"/>
    </row>
    <row r="3456" spans="1:17" x14ac:dyDescent="0.2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6"/>
    </row>
    <row r="3457" spans="1:17" x14ac:dyDescent="0.2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6"/>
    </row>
    <row r="3458" spans="1:17" x14ac:dyDescent="0.2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6"/>
    </row>
    <row r="3459" spans="1:17" x14ac:dyDescent="0.2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6"/>
    </row>
    <row r="3460" spans="1:17" x14ac:dyDescent="0.2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6"/>
    </row>
    <row r="3461" spans="1:17" x14ac:dyDescent="0.2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6"/>
    </row>
    <row r="3462" spans="1:17" x14ac:dyDescent="0.2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6"/>
    </row>
    <row r="3463" spans="1:17" x14ac:dyDescent="0.2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6"/>
    </row>
    <row r="3464" spans="1:17" x14ac:dyDescent="0.2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6"/>
    </row>
    <row r="3465" spans="1:17" x14ac:dyDescent="0.2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6"/>
    </row>
    <row r="3466" spans="1:17" x14ac:dyDescent="0.2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6"/>
    </row>
    <row r="3467" spans="1:17" x14ac:dyDescent="0.2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6"/>
    </row>
    <row r="3468" spans="1:17" x14ac:dyDescent="0.2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6"/>
    </row>
    <row r="3469" spans="1:17" x14ac:dyDescent="0.2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6"/>
    </row>
    <row r="3470" spans="1:17" x14ac:dyDescent="0.2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6"/>
    </row>
    <row r="3471" spans="1:17" x14ac:dyDescent="0.2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6"/>
    </row>
    <row r="3472" spans="1:17" x14ac:dyDescent="0.2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6"/>
    </row>
    <row r="3473" spans="1:17" x14ac:dyDescent="0.2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6"/>
    </row>
    <row r="3474" spans="1:17" x14ac:dyDescent="0.2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6"/>
    </row>
    <row r="3475" spans="1:17" x14ac:dyDescent="0.2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6"/>
    </row>
    <row r="3476" spans="1:17" x14ac:dyDescent="0.2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6"/>
    </row>
    <row r="3477" spans="1:17" x14ac:dyDescent="0.2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6"/>
    </row>
    <row r="3478" spans="1:17" x14ac:dyDescent="0.2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6"/>
    </row>
    <row r="3479" spans="1:17" x14ac:dyDescent="0.2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6"/>
    </row>
    <row r="3480" spans="1:17" x14ac:dyDescent="0.2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6"/>
    </row>
    <row r="3481" spans="1:17" x14ac:dyDescent="0.2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6"/>
    </row>
    <row r="3482" spans="1:17" x14ac:dyDescent="0.2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6"/>
    </row>
    <row r="3483" spans="1:17" x14ac:dyDescent="0.2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6"/>
    </row>
    <row r="3484" spans="1:17" x14ac:dyDescent="0.2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6"/>
    </row>
    <row r="3485" spans="1:17" x14ac:dyDescent="0.2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6"/>
    </row>
    <row r="3486" spans="1:17" x14ac:dyDescent="0.2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6"/>
    </row>
    <row r="3487" spans="1:17" x14ac:dyDescent="0.2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6"/>
    </row>
    <row r="3488" spans="1:17" x14ac:dyDescent="0.2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6"/>
    </row>
    <row r="3489" spans="1:17" x14ac:dyDescent="0.2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6"/>
    </row>
    <row r="3490" spans="1:17" x14ac:dyDescent="0.2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6"/>
    </row>
    <row r="3491" spans="1:17" x14ac:dyDescent="0.2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6"/>
    </row>
    <row r="3492" spans="1:17" x14ac:dyDescent="0.2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6"/>
    </row>
    <row r="3493" spans="1:17" x14ac:dyDescent="0.2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6"/>
    </row>
    <row r="3494" spans="1:17" x14ac:dyDescent="0.2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6"/>
    </row>
    <row r="3495" spans="1:17" x14ac:dyDescent="0.2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6"/>
    </row>
    <row r="3496" spans="1:17" x14ac:dyDescent="0.2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6"/>
    </row>
    <row r="3497" spans="1:17" x14ac:dyDescent="0.2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6"/>
    </row>
    <row r="3498" spans="1:17" x14ac:dyDescent="0.2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6"/>
    </row>
    <row r="3499" spans="1:17" x14ac:dyDescent="0.2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6"/>
    </row>
    <row r="3500" spans="1:17" x14ac:dyDescent="0.2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6"/>
    </row>
    <row r="3501" spans="1:17" x14ac:dyDescent="0.2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6"/>
    </row>
    <row r="3502" spans="1:17" x14ac:dyDescent="0.2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6"/>
    </row>
    <row r="3503" spans="1:17" x14ac:dyDescent="0.2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6"/>
    </row>
    <row r="3504" spans="1:17" x14ac:dyDescent="0.2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6"/>
    </row>
    <row r="3505" spans="1:17" x14ac:dyDescent="0.2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6"/>
    </row>
    <row r="3506" spans="1:17" x14ac:dyDescent="0.2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6"/>
    </row>
    <row r="3507" spans="1:17" x14ac:dyDescent="0.2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6"/>
    </row>
    <row r="3508" spans="1:17" x14ac:dyDescent="0.2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6"/>
    </row>
    <row r="3509" spans="1:17" x14ac:dyDescent="0.2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6"/>
    </row>
    <row r="3510" spans="1:17" x14ac:dyDescent="0.2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6"/>
    </row>
    <row r="3511" spans="1:17" x14ac:dyDescent="0.2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6"/>
    </row>
    <row r="3512" spans="1:17" x14ac:dyDescent="0.2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6"/>
    </row>
    <row r="3513" spans="1:17" x14ac:dyDescent="0.2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6"/>
    </row>
    <row r="3514" spans="1:17" x14ac:dyDescent="0.2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6"/>
    </row>
    <row r="3515" spans="1:17" x14ac:dyDescent="0.2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6"/>
    </row>
    <row r="3516" spans="1:17" x14ac:dyDescent="0.2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6"/>
    </row>
    <row r="3517" spans="1:17" x14ac:dyDescent="0.2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6"/>
    </row>
    <row r="3518" spans="1:17" x14ac:dyDescent="0.2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6"/>
    </row>
    <row r="3519" spans="1:17" x14ac:dyDescent="0.2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6"/>
    </row>
    <row r="3520" spans="1:17" x14ac:dyDescent="0.2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6"/>
    </row>
    <row r="3521" spans="1:17" x14ac:dyDescent="0.2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6"/>
    </row>
    <row r="3522" spans="1:17" x14ac:dyDescent="0.2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6"/>
    </row>
    <row r="3523" spans="1:17" x14ac:dyDescent="0.2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6"/>
    </row>
    <row r="3524" spans="1:17" x14ac:dyDescent="0.2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6"/>
    </row>
    <row r="3525" spans="1:17" x14ac:dyDescent="0.2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6"/>
    </row>
    <row r="3526" spans="1:17" x14ac:dyDescent="0.2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6"/>
    </row>
    <row r="3527" spans="1:17" x14ac:dyDescent="0.2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6"/>
    </row>
    <row r="3528" spans="1:17" x14ac:dyDescent="0.2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6"/>
    </row>
    <row r="3529" spans="1:17" x14ac:dyDescent="0.2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6"/>
    </row>
    <row r="3530" spans="1:17" x14ac:dyDescent="0.2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6"/>
    </row>
    <row r="3531" spans="1:17" x14ac:dyDescent="0.2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6"/>
    </row>
    <row r="3532" spans="1:17" x14ac:dyDescent="0.2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6"/>
    </row>
    <row r="3533" spans="1:17" x14ac:dyDescent="0.2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6"/>
    </row>
    <row r="3534" spans="1:17" x14ac:dyDescent="0.2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6"/>
    </row>
    <row r="3535" spans="1:17" x14ac:dyDescent="0.2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6"/>
    </row>
    <row r="3536" spans="1:17" x14ac:dyDescent="0.2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6"/>
    </row>
    <row r="3537" spans="1:17" x14ac:dyDescent="0.2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6"/>
    </row>
    <row r="3538" spans="1:17" x14ac:dyDescent="0.2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6"/>
    </row>
    <row r="3539" spans="1:17" x14ac:dyDescent="0.2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6"/>
    </row>
    <row r="3540" spans="1:17" x14ac:dyDescent="0.2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6"/>
    </row>
    <row r="3541" spans="1:17" x14ac:dyDescent="0.2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6"/>
    </row>
    <row r="3542" spans="1:17" x14ac:dyDescent="0.2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6"/>
    </row>
    <row r="3543" spans="1:17" x14ac:dyDescent="0.2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6"/>
    </row>
    <row r="3544" spans="1:17" x14ac:dyDescent="0.2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6"/>
    </row>
    <row r="3545" spans="1:17" x14ac:dyDescent="0.2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6"/>
    </row>
    <row r="3546" spans="1:17" x14ac:dyDescent="0.2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6"/>
    </row>
    <row r="3547" spans="1:17" x14ac:dyDescent="0.2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6"/>
    </row>
    <row r="3548" spans="1:17" x14ac:dyDescent="0.2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6"/>
    </row>
    <row r="3549" spans="1:17" x14ac:dyDescent="0.2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6"/>
    </row>
    <row r="3550" spans="1:17" x14ac:dyDescent="0.2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6"/>
    </row>
    <row r="3551" spans="1:17" x14ac:dyDescent="0.2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6"/>
    </row>
    <row r="3552" spans="1:17" x14ac:dyDescent="0.2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6"/>
    </row>
    <row r="3553" spans="1:17" x14ac:dyDescent="0.2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6"/>
    </row>
    <row r="3554" spans="1:17" x14ac:dyDescent="0.2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6"/>
    </row>
    <row r="3555" spans="1:17" x14ac:dyDescent="0.2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6"/>
    </row>
    <row r="3556" spans="1:17" x14ac:dyDescent="0.2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6"/>
    </row>
    <row r="3557" spans="1:17" x14ac:dyDescent="0.2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6"/>
    </row>
    <row r="3558" spans="1:17" x14ac:dyDescent="0.2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6"/>
    </row>
    <row r="3559" spans="1:17" x14ac:dyDescent="0.2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6"/>
    </row>
    <row r="3560" spans="1:17" x14ac:dyDescent="0.2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6"/>
    </row>
    <row r="3561" spans="1:17" x14ac:dyDescent="0.2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6"/>
    </row>
    <row r="3562" spans="1:17" x14ac:dyDescent="0.2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6"/>
    </row>
    <row r="3563" spans="1:17" x14ac:dyDescent="0.2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6"/>
    </row>
    <row r="3564" spans="1:17" x14ac:dyDescent="0.2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6"/>
    </row>
    <row r="3565" spans="1:17" x14ac:dyDescent="0.2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6"/>
    </row>
    <row r="3566" spans="1:17" x14ac:dyDescent="0.2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6"/>
    </row>
    <row r="3567" spans="1:17" x14ac:dyDescent="0.2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6"/>
    </row>
    <row r="3568" spans="1:17" x14ac:dyDescent="0.2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6"/>
    </row>
    <row r="3569" spans="1:17" x14ac:dyDescent="0.2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6"/>
    </row>
    <row r="3570" spans="1:17" x14ac:dyDescent="0.2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6"/>
    </row>
    <row r="3571" spans="1:17" x14ac:dyDescent="0.2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6"/>
    </row>
    <row r="3572" spans="1:17" x14ac:dyDescent="0.2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6"/>
    </row>
    <row r="3573" spans="1:17" x14ac:dyDescent="0.2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6"/>
    </row>
    <row r="3574" spans="1:17" x14ac:dyDescent="0.2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6"/>
    </row>
    <row r="3575" spans="1:17" x14ac:dyDescent="0.2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6"/>
    </row>
    <row r="3576" spans="1:17" x14ac:dyDescent="0.2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6"/>
    </row>
    <row r="3577" spans="1:17" x14ac:dyDescent="0.2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6"/>
    </row>
    <row r="3578" spans="1:17" x14ac:dyDescent="0.2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6"/>
    </row>
    <row r="3579" spans="1:17" x14ac:dyDescent="0.2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6"/>
    </row>
    <row r="3580" spans="1:17" x14ac:dyDescent="0.2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6"/>
    </row>
    <row r="3581" spans="1:17" x14ac:dyDescent="0.2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6"/>
    </row>
    <row r="3582" spans="1:17" x14ac:dyDescent="0.2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6"/>
    </row>
    <row r="3583" spans="1:17" x14ac:dyDescent="0.2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6"/>
    </row>
    <row r="3584" spans="1:17" x14ac:dyDescent="0.2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6"/>
    </row>
    <row r="3585" spans="1:17" x14ac:dyDescent="0.2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6"/>
    </row>
    <row r="3586" spans="1:17" x14ac:dyDescent="0.2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6"/>
    </row>
    <row r="3587" spans="1:17" x14ac:dyDescent="0.2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6"/>
    </row>
    <row r="3588" spans="1:17" x14ac:dyDescent="0.2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6"/>
    </row>
    <row r="3589" spans="1:17" x14ac:dyDescent="0.2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6"/>
    </row>
    <row r="3590" spans="1:17" x14ac:dyDescent="0.2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6"/>
    </row>
    <row r="3591" spans="1:17" x14ac:dyDescent="0.2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6"/>
    </row>
    <row r="3592" spans="1:17" x14ac:dyDescent="0.2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6"/>
    </row>
    <row r="3593" spans="1:17" x14ac:dyDescent="0.2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6"/>
    </row>
    <row r="3594" spans="1:17" x14ac:dyDescent="0.2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6"/>
    </row>
    <row r="3595" spans="1:17" x14ac:dyDescent="0.2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6"/>
    </row>
    <row r="3596" spans="1:17" x14ac:dyDescent="0.2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6"/>
    </row>
    <row r="3597" spans="1:17" x14ac:dyDescent="0.2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6"/>
    </row>
    <row r="3598" spans="1:17" x14ac:dyDescent="0.2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6"/>
    </row>
    <row r="3599" spans="1:17" x14ac:dyDescent="0.2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6"/>
    </row>
    <row r="3600" spans="1:17" x14ac:dyDescent="0.2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6"/>
    </row>
    <row r="3601" spans="1:17" x14ac:dyDescent="0.2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6"/>
    </row>
    <row r="3602" spans="1:17" x14ac:dyDescent="0.2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6"/>
    </row>
    <row r="3603" spans="1:17" x14ac:dyDescent="0.2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6"/>
    </row>
    <row r="3604" spans="1:17" x14ac:dyDescent="0.2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6"/>
    </row>
    <row r="3605" spans="1:17" x14ac:dyDescent="0.2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6"/>
    </row>
    <row r="3606" spans="1:17" x14ac:dyDescent="0.2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6"/>
    </row>
    <row r="3607" spans="1:17" x14ac:dyDescent="0.2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6"/>
    </row>
    <row r="3608" spans="1:17" x14ac:dyDescent="0.2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6"/>
    </row>
    <row r="3609" spans="1:17" x14ac:dyDescent="0.2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6"/>
    </row>
    <row r="3610" spans="1:17" x14ac:dyDescent="0.2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6"/>
    </row>
    <row r="3611" spans="1:17" x14ac:dyDescent="0.2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6"/>
    </row>
    <row r="3612" spans="1:17" x14ac:dyDescent="0.2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6"/>
    </row>
    <row r="3613" spans="1:17" x14ac:dyDescent="0.2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6"/>
    </row>
    <row r="3614" spans="1:17" x14ac:dyDescent="0.2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6"/>
    </row>
    <row r="3615" spans="1:17" x14ac:dyDescent="0.2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6"/>
    </row>
    <row r="3616" spans="1:17" x14ac:dyDescent="0.2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6"/>
    </row>
    <row r="3617" spans="1:17" x14ac:dyDescent="0.2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6"/>
    </row>
    <row r="3618" spans="1:17" x14ac:dyDescent="0.2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6"/>
    </row>
    <row r="3619" spans="1:17" x14ac:dyDescent="0.2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6"/>
    </row>
    <row r="3620" spans="1:17" x14ac:dyDescent="0.2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6"/>
    </row>
    <row r="3621" spans="1:17" x14ac:dyDescent="0.2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6"/>
    </row>
    <row r="3622" spans="1:17" x14ac:dyDescent="0.2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6"/>
    </row>
    <row r="3623" spans="1:17" x14ac:dyDescent="0.2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6"/>
    </row>
    <row r="3624" spans="1:17" x14ac:dyDescent="0.2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6"/>
    </row>
    <row r="3625" spans="1:17" x14ac:dyDescent="0.2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6"/>
    </row>
    <row r="3626" spans="1:17" x14ac:dyDescent="0.2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6"/>
    </row>
    <row r="3627" spans="1:17" x14ac:dyDescent="0.2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6"/>
    </row>
    <row r="3628" spans="1:17" x14ac:dyDescent="0.2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6"/>
    </row>
    <row r="3629" spans="1:17" x14ac:dyDescent="0.2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6"/>
    </row>
    <row r="3630" spans="1:17" x14ac:dyDescent="0.2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6"/>
    </row>
    <row r="3631" spans="1:17" x14ac:dyDescent="0.2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6"/>
    </row>
    <row r="3632" spans="1:17" x14ac:dyDescent="0.2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6"/>
    </row>
    <row r="3633" spans="1:17" x14ac:dyDescent="0.2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6"/>
    </row>
    <row r="3634" spans="1:17" x14ac:dyDescent="0.2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6"/>
    </row>
    <row r="3635" spans="1:17" x14ac:dyDescent="0.2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6"/>
    </row>
    <row r="3636" spans="1:17" x14ac:dyDescent="0.2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6"/>
    </row>
    <row r="3637" spans="1:17" x14ac:dyDescent="0.2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6"/>
    </row>
    <row r="3638" spans="1:17" x14ac:dyDescent="0.2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6"/>
    </row>
    <row r="3639" spans="1:17" x14ac:dyDescent="0.2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6"/>
    </row>
    <row r="3640" spans="1:17" x14ac:dyDescent="0.2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6"/>
    </row>
    <row r="3641" spans="1:17" x14ac:dyDescent="0.2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6"/>
    </row>
    <row r="3642" spans="1:17" x14ac:dyDescent="0.2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6"/>
    </row>
    <row r="3643" spans="1:17" x14ac:dyDescent="0.2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6"/>
    </row>
    <row r="3644" spans="1:17" x14ac:dyDescent="0.2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6"/>
    </row>
    <row r="3645" spans="1:17" x14ac:dyDescent="0.2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6"/>
    </row>
    <row r="3646" spans="1:17" x14ac:dyDescent="0.2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6"/>
    </row>
    <row r="3647" spans="1:17" x14ac:dyDescent="0.2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6"/>
    </row>
    <row r="3648" spans="1:17" x14ac:dyDescent="0.2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6"/>
    </row>
    <row r="3649" spans="1:17" x14ac:dyDescent="0.2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6"/>
    </row>
    <row r="3650" spans="1:17" x14ac:dyDescent="0.2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6"/>
    </row>
    <row r="3651" spans="1:17" x14ac:dyDescent="0.2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6"/>
    </row>
    <row r="3652" spans="1:17" x14ac:dyDescent="0.2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6"/>
    </row>
    <row r="3653" spans="1:17" x14ac:dyDescent="0.2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6"/>
    </row>
    <row r="3654" spans="1:17" x14ac:dyDescent="0.2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6"/>
    </row>
    <row r="3655" spans="1:17" x14ac:dyDescent="0.2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6"/>
    </row>
    <row r="3656" spans="1:17" x14ac:dyDescent="0.2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6"/>
    </row>
    <row r="3657" spans="1:17" x14ac:dyDescent="0.2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6"/>
    </row>
    <row r="3658" spans="1:17" x14ac:dyDescent="0.2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6"/>
    </row>
    <row r="3659" spans="1:17" x14ac:dyDescent="0.2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6"/>
    </row>
    <row r="3660" spans="1:17" x14ac:dyDescent="0.2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6"/>
    </row>
    <row r="3661" spans="1:17" x14ac:dyDescent="0.2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6"/>
    </row>
    <row r="3662" spans="1:17" x14ac:dyDescent="0.2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6"/>
    </row>
    <row r="3663" spans="1:17" x14ac:dyDescent="0.2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6"/>
    </row>
    <row r="3664" spans="1:17" x14ac:dyDescent="0.2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6"/>
    </row>
    <row r="3665" spans="1:17" x14ac:dyDescent="0.2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6"/>
    </row>
    <row r="3666" spans="1:17" x14ac:dyDescent="0.2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6"/>
    </row>
    <row r="3667" spans="1:17" x14ac:dyDescent="0.2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6"/>
    </row>
    <row r="3668" spans="1:17" x14ac:dyDescent="0.2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6"/>
    </row>
    <row r="3669" spans="1:17" x14ac:dyDescent="0.2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6"/>
    </row>
    <row r="3670" spans="1:17" x14ac:dyDescent="0.2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6"/>
    </row>
    <row r="3671" spans="1:17" x14ac:dyDescent="0.2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6"/>
    </row>
    <row r="3672" spans="1:17" x14ac:dyDescent="0.2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6"/>
    </row>
    <row r="3673" spans="1:17" x14ac:dyDescent="0.2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6"/>
    </row>
    <row r="3674" spans="1:17" x14ac:dyDescent="0.2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6"/>
    </row>
    <row r="3675" spans="1:17" x14ac:dyDescent="0.2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6"/>
    </row>
    <row r="3676" spans="1:17" x14ac:dyDescent="0.2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6"/>
    </row>
    <row r="3677" spans="1:17" x14ac:dyDescent="0.2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6"/>
    </row>
    <row r="3678" spans="1:17" x14ac:dyDescent="0.2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6"/>
    </row>
    <row r="3679" spans="1:17" x14ac:dyDescent="0.2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6"/>
    </row>
    <row r="3680" spans="1:17" x14ac:dyDescent="0.2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6"/>
    </row>
    <row r="3681" spans="1:17" x14ac:dyDescent="0.2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6"/>
    </row>
    <row r="3682" spans="1:17" x14ac:dyDescent="0.2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6"/>
    </row>
    <row r="3683" spans="1:17" x14ac:dyDescent="0.2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6"/>
    </row>
    <row r="3684" spans="1:17" x14ac:dyDescent="0.2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6"/>
    </row>
    <row r="3685" spans="1:17" x14ac:dyDescent="0.2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6"/>
    </row>
    <row r="3686" spans="1:17" x14ac:dyDescent="0.2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6"/>
    </row>
    <row r="3687" spans="1:17" x14ac:dyDescent="0.2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6"/>
    </row>
    <row r="3688" spans="1:17" x14ac:dyDescent="0.2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6"/>
    </row>
    <row r="3689" spans="1:17" x14ac:dyDescent="0.2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6"/>
    </row>
    <row r="3690" spans="1:17" x14ac:dyDescent="0.2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6"/>
    </row>
    <row r="3691" spans="1:17" x14ac:dyDescent="0.2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6"/>
    </row>
    <row r="3692" spans="1:17" x14ac:dyDescent="0.2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6"/>
    </row>
    <row r="3693" spans="1:17" x14ac:dyDescent="0.2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6"/>
    </row>
    <row r="3694" spans="1:17" x14ac:dyDescent="0.2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6"/>
    </row>
    <row r="3695" spans="1:17" x14ac:dyDescent="0.2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6"/>
    </row>
    <row r="3696" spans="1:17" x14ac:dyDescent="0.2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6"/>
    </row>
    <row r="3697" spans="1:17" x14ac:dyDescent="0.2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6"/>
    </row>
    <row r="3698" spans="1:17" x14ac:dyDescent="0.2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6"/>
    </row>
    <row r="3699" spans="1:17" x14ac:dyDescent="0.2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6"/>
    </row>
    <row r="3700" spans="1:17" x14ac:dyDescent="0.2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6"/>
    </row>
    <row r="3701" spans="1:17" x14ac:dyDescent="0.2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6"/>
    </row>
    <row r="3702" spans="1:17" x14ac:dyDescent="0.2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6"/>
    </row>
    <row r="3703" spans="1:17" x14ac:dyDescent="0.2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6"/>
    </row>
    <row r="3704" spans="1:17" x14ac:dyDescent="0.2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6"/>
    </row>
    <row r="3705" spans="1:17" x14ac:dyDescent="0.2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6"/>
    </row>
    <row r="3706" spans="1:17" x14ac:dyDescent="0.2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6"/>
    </row>
    <row r="3707" spans="1:17" x14ac:dyDescent="0.2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6"/>
    </row>
    <row r="3708" spans="1:17" x14ac:dyDescent="0.2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6"/>
    </row>
    <row r="3709" spans="1:17" x14ac:dyDescent="0.2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6"/>
    </row>
    <row r="3710" spans="1:17" x14ac:dyDescent="0.2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6"/>
    </row>
    <row r="3711" spans="1:17" x14ac:dyDescent="0.2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6"/>
    </row>
    <row r="3712" spans="1:17" x14ac:dyDescent="0.2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6"/>
    </row>
    <row r="3713" spans="1:17" x14ac:dyDescent="0.2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6"/>
    </row>
    <row r="3714" spans="1:17" x14ac:dyDescent="0.2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6"/>
    </row>
    <row r="3715" spans="1:17" x14ac:dyDescent="0.2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6"/>
    </row>
    <row r="3716" spans="1:17" x14ac:dyDescent="0.2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6"/>
    </row>
    <row r="3717" spans="1:17" x14ac:dyDescent="0.2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6"/>
    </row>
    <row r="3718" spans="1:17" x14ac:dyDescent="0.2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6"/>
    </row>
    <row r="3719" spans="1:17" x14ac:dyDescent="0.2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6"/>
    </row>
    <row r="3720" spans="1:17" x14ac:dyDescent="0.2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6"/>
    </row>
    <row r="3721" spans="1:17" x14ac:dyDescent="0.2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6"/>
    </row>
    <row r="3722" spans="1:17" x14ac:dyDescent="0.2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6"/>
    </row>
    <row r="3723" spans="1:17" x14ac:dyDescent="0.2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6"/>
    </row>
    <row r="3724" spans="1:17" x14ac:dyDescent="0.2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6"/>
    </row>
    <row r="3725" spans="1:17" x14ac:dyDescent="0.2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6"/>
    </row>
    <row r="3726" spans="1:17" x14ac:dyDescent="0.2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6"/>
    </row>
    <row r="3727" spans="1:17" x14ac:dyDescent="0.2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6"/>
    </row>
    <row r="3728" spans="1:17" x14ac:dyDescent="0.2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6"/>
    </row>
    <row r="3729" spans="1:17" x14ac:dyDescent="0.2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6"/>
    </row>
    <row r="3730" spans="1:17" x14ac:dyDescent="0.2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6"/>
    </row>
    <row r="3731" spans="1:17" x14ac:dyDescent="0.2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6"/>
    </row>
    <row r="3732" spans="1:17" x14ac:dyDescent="0.2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6"/>
    </row>
    <row r="3733" spans="1:17" x14ac:dyDescent="0.2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6"/>
    </row>
    <row r="3734" spans="1:17" x14ac:dyDescent="0.2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6"/>
    </row>
    <row r="3735" spans="1:17" x14ac:dyDescent="0.2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6"/>
    </row>
    <row r="3736" spans="1:17" x14ac:dyDescent="0.2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6"/>
    </row>
    <row r="3737" spans="1:17" x14ac:dyDescent="0.2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6"/>
    </row>
    <row r="3738" spans="1:17" x14ac:dyDescent="0.2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6"/>
    </row>
    <row r="3739" spans="1:17" x14ac:dyDescent="0.2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6"/>
    </row>
    <row r="3740" spans="1:17" x14ac:dyDescent="0.2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6"/>
    </row>
    <row r="3741" spans="1:17" x14ac:dyDescent="0.2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6"/>
    </row>
    <row r="3742" spans="1:17" x14ac:dyDescent="0.2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6"/>
    </row>
    <row r="3743" spans="1:17" x14ac:dyDescent="0.2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6"/>
    </row>
    <row r="3744" spans="1:17" x14ac:dyDescent="0.2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6"/>
    </row>
    <row r="3745" spans="1:17" x14ac:dyDescent="0.2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6"/>
    </row>
    <row r="3746" spans="1:17" x14ac:dyDescent="0.2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6"/>
    </row>
    <row r="3747" spans="1:17" x14ac:dyDescent="0.2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6"/>
    </row>
    <row r="3748" spans="1:17" x14ac:dyDescent="0.2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6"/>
    </row>
    <row r="3749" spans="1:17" x14ac:dyDescent="0.2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6"/>
    </row>
    <row r="3750" spans="1:17" x14ac:dyDescent="0.2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6"/>
    </row>
    <row r="3751" spans="1:17" x14ac:dyDescent="0.2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6"/>
    </row>
    <row r="3752" spans="1:17" x14ac:dyDescent="0.2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6"/>
    </row>
    <row r="3753" spans="1:17" x14ac:dyDescent="0.2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6"/>
    </row>
    <row r="3754" spans="1:17" x14ac:dyDescent="0.2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6"/>
    </row>
    <row r="3755" spans="1:17" x14ac:dyDescent="0.2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6"/>
    </row>
    <row r="3756" spans="1:17" x14ac:dyDescent="0.2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6"/>
    </row>
    <row r="3757" spans="1:17" x14ac:dyDescent="0.2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6"/>
    </row>
    <row r="3758" spans="1:17" x14ac:dyDescent="0.2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6"/>
    </row>
    <row r="3759" spans="1:17" x14ac:dyDescent="0.2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6"/>
    </row>
    <row r="3760" spans="1:17" x14ac:dyDescent="0.2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6"/>
    </row>
    <row r="3761" spans="1:17" x14ac:dyDescent="0.2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6"/>
    </row>
    <row r="3762" spans="1:17" x14ac:dyDescent="0.2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6"/>
    </row>
    <row r="3763" spans="1:17" x14ac:dyDescent="0.2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6"/>
    </row>
    <row r="3764" spans="1:17" x14ac:dyDescent="0.2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6"/>
    </row>
    <row r="3765" spans="1:17" x14ac:dyDescent="0.2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6"/>
    </row>
    <row r="3766" spans="1:17" x14ac:dyDescent="0.2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6"/>
    </row>
    <row r="3767" spans="1:17" x14ac:dyDescent="0.2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6"/>
    </row>
    <row r="3768" spans="1:17" x14ac:dyDescent="0.2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6"/>
    </row>
    <row r="3769" spans="1:17" x14ac:dyDescent="0.2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6"/>
    </row>
    <row r="3770" spans="1:17" x14ac:dyDescent="0.2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6"/>
    </row>
    <row r="3771" spans="1:17" x14ac:dyDescent="0.2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6"/>
    </row>
    <row r="3772" spans="1:17" x14ac:dyDescent="0.2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6"/>
    </row>
    <row r="3773" spans="1:17" x14ac:dyDescent="0.2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6"/>
    </row>
    <row r="3774" spans="1:17" x14ac:dyDescent="0.2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6"/>
    </row>
    <row r="3775" spans="1:17" x14ac:dyDescent="0.2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6"/>
    </row>
    <row r="3776" spans="1:17" x14ac:dyDescent="0.2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6"/>
    </row>
    <row r="3777" spans="1:17" x14ac:dyDescent="0.2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6"/>
    </row>
    <row r="3778" spans="1:17" x14ac:dyDescent="0.2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6"/>
    </row>
    <row r="3779" spans="1:17" x14ac:dyDescent="0.2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6"/>
    </row>
    <row r="3780" spans="1:17" x14ac:dyDescent="0.2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6"/>
    </row>
    <row r="3781" spans="1:17" x14ac:dyDescent="0.2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6"/>
    </row>
    <row r="3782" spans="1:17" x14ac:dyDescent="0.2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6"/>
    </row>
    <row r="3783" spans="1:17" x14ac:dyDescent="0.2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6"/>
    </row>
    <row r="3784" spans="1:17" x14ac:dyDescent="0.2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6"/>
    </row>
    <row r="3785" spans="1:17" x14ac:dyDescent="0.2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6"/>
    </row>
    <row r="3786" spans="1:17" x14ac:dyDescent="0.2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6"/>
    </row>
    <row r="3787" spans="1:17" x14ac:dyDescent="0.2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6"/>
    </row>
    <row r="3788" spans="1:17" x14ac:dyDescent="0.2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6"/>
    </row>
    <row r="3789" spans="1:17" x14ac:dyDescent="0.2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6"/>
    </row>
    <row r="3790" spans="1:17" x14ac:dyDescent="0.2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6"/>
    </row>
    <row r="3791" spans="1:17" x14ac:dyDescent="0.2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6"/>
    </row>
    <row r="3792" spans="1:17" x14ac:dyDescent="0.2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6"/>
    </row>
    <row r="3793" spans="1:17" x14ac:dyDescent="0.2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6"/>
    </row>
    <row r="3794" spans="1:17" x14ac:dyDescent="0.2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6"/>
    </row>
    <row r="3795" spans="1:17" x14ac:dyDescent="0.2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6"/>
    </row>
    <row r="3796" spans="1:17" x14ac:dyDescent="0.2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6"/>
    </row>
    <row r="3797" spans="1:17" x14ac:dyDescent="0.2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6"/>
    </row>
    <row r="3798" spans="1:17" x14ac:dyDescent="0.2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6"/>
    </row>
    <row r="3799" spans="1:17" x14ac:dyDescent="0.2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6"/>
    </row>
    <row r="3800" spans="1:17" x14ac:dyDescent="0.2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6"/>
    </row>
    <row r="3801" spans="1:17" x14ac:dyDescent="0.2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6"/>
    </row>
    <row r="3802" spans="1:17" x14ac:dyDescent="0.2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6"/>
    </row>
    <row r="3803" spans="1:17" x14ac:dyDescent="0.2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6"/>
    </row>
    <row r="3804" spans="1:17" x14ac:dyDescent="0.2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6"/>
    </row>
    <row r="3805" spans="1:17" x14ac:dyDescent="0.2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6"/>
    </row>
    <row r="3806" spans="1:17" x14ac:dyDescent="0.2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6"/>
    </row>
    <row r="3807" spans="1:17" x14ac:dyDescent="0.2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6"/>
    </row>
    <row r="3808" spans="1:17" x14ac:dyDescent="0.2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6"/>
    </row>
    <row r="3809" spans="1:17" x14ac:dyDescent="0.2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6"/>
    </row>
    <row r="3810" spans="1:17" x14ac:dyDescent="0.2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6"/>
    </row>
    <row r="3811" spans="1:17" x14ac:dyDescent="0.2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6"/>
    </row>
    <row r="3812" spans="1:17" x14ac:dyDescent="0.2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6"/>
    </row>
    <row r="3813" spans="1:17" x14ac:dyDescent="0.2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6"/>
    </row>
    <row r="3814" spans="1:17" x14ac:dyDescent="0.2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6"/>
    </row>
    <row r="3815" spans="1:17" x14ac:dyDescent="0.2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6"/>
    </row>
    <row r="3816" spans="1:17" x14ac:dyDescent="0.2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6"/>
    </row>
    <row r="3817" spans="1:17" x14ac:dyDescent="0.2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6"/>
    </row>
    <row r="3818" spans="1:17" x14ac:dyDescent="0.2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6"/>
    </row>
    <row r="3819" spans="1:17" x14ac:dyDescent="0.2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6"/>
    </row>
    <row r="3820" spans="1:17" x14ac:dyDescent="0.2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6"/>
    </row>
    <row r="3821" spans="1:17" x14ac:dyDescent="0.2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6"/>
    </row>
    <row r="3822" spans="1:17" x14ac:dyDescent="0.2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6"/>
    </row>
    <row r="3823" spans="1:17" x14ac:dyDescent="0.2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6"/>
    </row>
    <row r="3824" spans="1:17" x14ac:dyDescent="0.2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6"/>
    </row>
    <row r="3825" spans="1:17" x14ac:dyDescent="0.2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6"/>
    </row>
    <row r="3826" spans="1:17" x14ac:dyDescent="0.2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6"/>
    </row>
    <row r="3827" spans="1:17" x14ac:dyDescent="0.2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6"/>
    </row>
    <row r="3828" spans="1:17" x14ac:dyDescent="0.2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6"/>
    </row>
    <row r="3829" spans="1:17" x14ac:dyDescent="0.2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6"/>
    </row>
    <row r="3830" spans="1:17" x14ac:dyDescent="0.2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6"/>
    </row>
    <row r="3831" spans="1:17" x14ac:dyDescent="0.2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6"/>
    </row>
    <row r="3832" spans="1:17" x14ac:dyDescent="0.2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6"/>
    </row>
    <row r="3833" spans="1:17" x14ac:dyDescent="0.2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6"/>
    </row>
    <row r="3834" spans="1:17" x14ac:dyDescent="0.2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6"/>
    </row>
    <row r="3835" spans="1:17" x14ac:dyDescent="0.2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6"/>
    </row>
    <row r="3836" spans="1:17" x14ac:dyDescent="0.2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6"/>
    </row>
    <row r="3837" spans="1:17" x14ac:dyDescent="0.2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6"/>
    </row>
    <row r="3838" spans="1:17" x14ac:dyDescent="0.2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6"/>
    </row>
    <row r="3839" spans="1:17" x14ac:dyDescent="0.2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6"/>
    </row>
    <row r="3840" spans="1:17" x14ac:dyDescent="0.2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6"/>
    </row>
    <row r="3841" spans="1:17" x14ac:dyDescent="0.2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6"/>
    </row>
    <row r="3842" spans="1:17" x14ac:dyDescent="0.2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6"/>
    </row>
    <row r="3843" spans="1:17" x14ac:dyDescent="0.2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6"/>
    </row>
    <row r="3844" spans="1:17" x14ac:dyDescent="0.2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6"/>
    </row>
    <row r="3845" spans="1:17" x14ac:dyDescent="0.2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6"/>
    </row>
    <row r="3846" spans="1:17" x14ac:dyDescent="0.2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6"/>
    </row>
    <row r="3847" spans="1:17" x14ac:dyDescent="0.2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6"/>
    </row>
    <row r="3848" spans="1:17" x14ac:dyDescent="0.2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6"/>
    </row>
    <row r="3849" spans="1:17" x14ac:dyDescent="0.2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6"/>
    </row>
    <row r="3850" spans="1:17" x14ac:dyDescent="0.2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6"/>
    </row>
    <row r="3851" spans="1:17" x14ac:dyDescent="0.2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6"/>
    </row>
    <row r="3852" spans="1:17" x14ac:dyDescent="0.2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6"/>
    </row>
    <row r="3853" spans="1:17" x14ac:dyDescent="0.2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6"/>
    </row>
    <row r="3854" spans="1:17" x14ac:dyDescent="0.2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6"/>
    </row>
    <row r="3855" spans="1:17" x14ac:dyDescent="0.2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6"/>
    </row>
    <row r="3856" spans="1:17" x14ac:dyDescent="0.2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6"/>
    </row>
    <row r="3857" spans="1:17" x14ac:dyDescent="0.2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6"/>
    </row>
    <row r="3858" spans="1:17" x14ac:dyDescent="0.2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6"/>
    </row>
    <row r="3859" spans="1:17" x14ac:dyDescent="0.2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6"/>
    </row>
    <row r="3860" spans="1:17" x14ac:dyDescent="0.2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6"/>
    </row>
    <row r="3861" spans="1:17" x14ac:dyDescent="0.2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6"/>
    </row>
    <row r="3862" spans="1:17" x14ac:dyDescent="0.2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6"/>
    </row>
    <row r="3863" spans="1:17" x14ac:dyDescent="0.2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6"/>
    </row>
    <row r="3864" spans="1:17" x14ac:dyDescent="0.2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6"/>
    </row>
    <row r="3865" spans="1:17" x14ac:dyDescent="0.2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6"/>
    </row>
    <row r="3866" spans="1:17" x14ac:dyDescent="0.2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6"/>
    </row>
    <row r="3867" spans="1:17" x14ac:dyDescent="0.2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6"/>
    </row>
    <row r="3868" spans="1:17" x14ac:dyDescent="0.2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6"/>
    </row>
    <row r="3869" spans="1:17" x14ac:dyDescent="0.2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6"/>
    </row>
    <row r="3870" spans="1:17" x14ac:dyDescent="0.2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6"/>
    </row>
    <row r="3871" spans="1:17" x14ac:dyDescent="0.2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6"/>
    </row>
    <row r="3872" spans="1:17" x14ac:dyDescent="0.2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6"/>
    </row>
    <row r="3873" spans="1:17" x14ac:dyDescent="0.2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6"/>
    </row>
    <row r="3874" spans="1:17" x14ac:dyDescent="0.2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6"/>
    </row>
    <row r="3875" spans="1:17" x14ac:dyDescent="0.2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6"/>
    </row>
    <row r="3876" spans="1:17" x14ac:dyDescent="0.2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6"/>
    </row>
    <row r="3877" spans="1:17" x14ac:dyDescent="0.2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6"/>
    </row>
    <row r="3878" spans="1:17" x14ac:dyDescent="0.2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6"/>
    </row>
    <row r="3879" spans="1:17" x14ac:dyDescent="0.2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6"/>
    </row>
    <row r="3880" spans="1:17" x14ac:dyDescent="0.2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6"/>
    </row>
    <row r="3881" spans="1:17" x14ac:dyDescent="0.2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6"/>
    </row>
    <row r="3882" spans="1:17" x14ac:dyDescent="0.2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6"/>
    </row>
    <row r="3883" spans="1:17" x14ac:dyDescent="0.2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6"/>
    </row>
    <row r="3884" spans="1:17" x14ac:dyDescent="0.2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6"/>
    </row>
    <row r="3885" spans="1:17" x14ac:dyDescent="0.2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6"/>
    </row>
    <row r="3886" spans="1:17" x14ac:dyDescent="0.2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6"/>
    </row>
    <row r="3887" spans="1:17" x14ac:dyDescent="0.2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6"/>
    </row>
    <row r="3888" spans="1:17" x14ac:dyDescent="0.2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6"/>
    </row>
    <row r="3889" spans="1:17" x14ac:dyDescent="0.2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6"/>
    </row>
    <row r="3890" spans="1:17" x14ac:dyDescent="0.2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6"/>
    </row>
    <row r="3891" spans="1:17" x14ac:dyDescent="0.2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6"/>
    </row>
    <row r="3892" spans="1:17" x14ac:dyDescent="0.2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6"/>
    </row>
    <row r="3893" spans="1:17" x14ac:dyDescent="0.2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6"/>
    </row>
    <row r="3894" spans="1:17" x14ac:dyDescent="0.2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6"/>
    </row>
    <row r="3895" spans="1:17" x14ac:dyDescent="0.2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6"/>
    </row>
    <row r="3896" spans="1:17" x14ac:dyDescent="0.2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6"/>
    </row>
    <row r="3897" spans="1:17" x14ac:dyDescent="0.2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6"/>
    </row>
    <row r="3898" spans="1:17" x14ac:dyDescent="0.2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6"/>
    </row>
    <row r="3899" spans="1:17" x14ac:dyDescent="0.2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6"/>
    </row>
    <row r="3900" spans="1:17" x14ac:dyDescent="0.2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6"/>
    </row>
    <row r="3901" spans="1:17" x14ac:dyDescent="0.2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6"/>
    </row>
    <row r="3902" spans="1:17" x14ac:dyDescent="0.2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6"/>
    </row>
    <row r="3903" spans="1:17" x14ac:dyDescent="0.2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6"/>
    </row>
    <row r="3904" spans="1:17" x14ac:dyDescent="0.2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6"/>
    </row>
    <row r="3905" spans="1:17" x14ac:dyDescent="0.2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6"/>
    </row>
    <row r="3906" spans="1:17" x14ac:dyDescent="0.2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6"/>
    </row>
    <row r="3907" spans="1:17" x14ac:dyDescent="0.2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6"/>
    </row>
    <row r="3908" spans="1:17" x14ac:dyDescent="0.2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6"/>
    </row>
    <row r="3909" spans="1:17" x14ac:dyDescent="0.2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6"/>
    </row>
    <row r="3910" spans="1:17" x14ac:dyDescent="0.2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6"/>
    </row>
    <row r="3911" spans="1:17" x14ac:dyDescent="0.2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6"/>
    </row>
    <row r="3912" spans="1:17" x14ac:dyDescent="0.2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6"/>
    </row>
    <row r="3913" spans="1:17" x14ac:dyDescent="0.2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6"/>
    </row>
    <row r="3914" spans="1:17" x14ac:dyDescent="0.2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6"/>
    </row>
    <row r="3915" spans="1:17" x14ac:dyDescent="0.2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6"/>
    </row>
    <row r="3916" spans="1:17" x14ac:dyDescent="0.2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6"/>
    </row>
    <row r="3917" spans="1:17" x14ac:dyDescent="0.2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6"/>
    </row>
    <row r="3918" spans="1:17" x14ac:dyDescent="0.2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6"/>
    </row>
    <row r="3919" spans="1:17" x14ac:dyDescent="0.2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6"/>
    </row>
    <row r="3920" spans="1:17" x14ac:dyDescent="0.2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6"/>
    </row>
    <row r="3921" spans="1:17" x14ac:dyDescent="0.2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6"/>
    </row>
    <row r="3922" spans="1:17" x14ac:dyDescent="0.2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6"/>
    </row>
    <row r="3923" spans="1:17" x14ac:dyDescent="0.2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6"/>
    </row>
    <row r="3924" spans="1:17" x14ac:dyDescent="0.2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6"/>
    </row>
    <row r="3925" spans="1:17" x14ac:dyDescent="0.2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6"/>
    </row>
    <row r="3926" spans="1:17" x14ac:dyDescent="0.2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6"/>
    </row>
    <row r="3927" spans="1:17" x14ac:dyDescent="0.2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6"/>
    </row>
    <row r="3928" spans="1:17" x14ac:dyDescent="0.2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6"/>
    </row>
    <row r="3929" spans="1:17" x14ac:dyDescent="0.2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6"/>
    </row>
    <row r="3930" spans="1:17" x14ac:dyDescent="0.2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6"/>
    </row>
    <row r="3931" spans="1:17" x14ac:dyDescent="0.2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6"/>
    </row>
    <row r="3932" spans="1:17" x14ac:dyDescent="0.2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6"/>
    </row>
    <row r="3933" spans="1:17" x14ac:dyDescent="0.2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6"/>
    </row>
    <row r="3934" spans="1:17" x14ac:dyDescent="0.2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6"/>
    </row>
    <row r="3935" spans="1:17" x14ac:dyDescent="0.2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6"/>
    </row>
    <row r="3936" spans="1:17" x14ac:dyDescent="0.2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6"/>
    </row>
    <row r="3937" spans="1:17" x14ac:dyDescent="0.2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6"/>
    </row>
    <row r="3938" spans="1:17" x14ac:dyDescent="0.2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6"/>
    </row>
    <row r="3939" spans="1:17" x14ac:dyDescent="0.2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6"/>
    </row>
    <row r="3940" spans="1:17" x14ac:dyDescent="0.2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6"/>
    </row>
    <row r="3941" spans="1:17" x14ac:dyDescent="0.2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6"/>
    </row>
    <row r="3942" spans="1:17" x14ac:dyDescent="0.2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6"/>
    </row>
    <row r="3943" spans="1:17" x14ac:dyDescent="0.2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6"/>
    </row>
    <row r="3944" spans="1:17" x14ac:dyDescent="0.2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6"/>
    </row>
    <row r="3945" spans="1:17" x14ac:dyDescent="0.2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6"/>
    </row>
    <row r="3946" spans="1:17" x14ac:dyDescent="0.2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6"/>
    </row>
    <row r="3947" spans="1:17" x14ac:dyDescent="0.2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6"/>
    </row>
    <row r="3948" spans="1:17" x14ac:dyDescent="0.2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6"/>
    </row>
    <row r="3949" spans="1:17" x14ac:dyDescent="0.2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6"/>
    </row>
    <row r="3950" spans="1:17" x14ac:dyDescent="0.2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6"/>
    </row>
    <row r="3951" spans="1:17" x14ac:dyDescent="0.2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6"/>
    </row>
    <row r="3952" spans="1:17" x14ac:dyDescent="0.2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6"/>
    </row>
    <row r="3953" spans="1:17" x14ac:dyDescent="0.2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6"/>
    </row>
    <row r="3954" spans="1:17" x14ac:dyDescent="0.2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6"/>
    </row>
    <row r="3955" spans="1:17" x14ac:dyDescent="0.2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6"/>
    </row>
    <row r="3956" spans="1:17" x14ac:dyDescent="0.2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6"/>
    </row>
    <row r="3957" spans="1:17" x14ac:dyDescent="0.2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6"/>
    </row>
    <row r="3958" spans="1:17" x14ac:dyDescent="0.2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6"/>
    </row>
    <row r="3959" spans="1:17" x14ac:dyDescent="0.2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6"/>
    </row>
    <row r="3960" spans="1:17" x14ac:dyDescent="0.2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6"/>
    </row>
    <row r="3961" spans="1:17" x14ac:dyDescent="0.2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6"/>
    </row>
    <row r="3962" spans="1:17" x14ac:dyDescent="0.2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6"/>
    </row>
    <row r="3963" spans="1:17" x14ac:dyDescent="0.2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6"/>
    </row>
    <row r="3964" spans="1:17" x14ac:dyDescent="0.2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6"/>
    </row>
    <row r="3965" spans="1:17" x14ac:dyDescent="0.2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6"/>
    </row>
    <row r="3966" spans="1:17" x14ac:dyDescent="0.2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6"/>
    </row>
    <row r="3967" spans="1:17" x14ac:dyDescent="0.2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6"/>
    </row>
    <row r="3968" spans="1:17" x14ac:dyDescent="0.2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6"/>
    </row>
    <row r="3969" spans="1:17" x14ac:dyDescent="0.2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6"/>
    </row>
    <row r="3970" spans="1:17" x14ac:dyDescent="0.2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6"/>
    </row>
    <row r="3971" spans="1:17" x14ac:dyDescent="0.2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6"/>
    </row>
    <row r="3972" spans="1:17" x14ac:dyDescent="0.2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6"/>
    </row>
    <row r="3973" spans="1:17" x14ac:dyDescent="0.2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6"/>
    </row>
    <row r="3974" spans="1:17" x14ac:dyDescent="0.2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6"/>
    </row>
    <row r="3975" spans="1:17" x14ac:dyDescent="0.2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6"/>
    </row>
    <row r="3976" spans="1:17" x14ac:dyDescent="0.2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6"/>
    </row>
    <row r="3977" spans="1:17" x14ac:dyDescent="0.2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6"/>
    </row>
    <row r="3978" spans="1:17" x14ac:dyDescent="0.2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6"/>
    </row>
    <row r="3979" spans="1:17" x14ac:dyDescent="0.2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6"/>
    </row>
    <row r="3980" spans="1:17" x14ac:dyDescent="0.2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6"/>
    </row>
    <row r="3981" spans="1:17" x14ac:dyDescent="0.2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6"/>
    </row>
    <row r="3982" spans="1:17" x14ac:dyDescent="0.2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6"/>
    </row>
    <row r="3983" spans="1:17" x14ac:dyDescent="0.2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6"/>
    </row>
    <row r="3984" spans="1:17" x14ac:dyDescent="0.2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6"/>
    </row>
    <row r="3985" spans="1:17" x14ac:dyDescent="0.2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6"/>
    </row>
    <row r="3986" spans="1:17" x14ac:dyDescent="0.2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6"/>
    </row>
    <row r="3987" spans="1:17" x14ac:dyDescent="0.2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6"/>
    </row>
    <row r="3988" spans="1:17" x14ac:dyDescent="0.2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6"/>
    </row>
    <row r="3989" spans="1:17" x14ac:dyDescent="0.2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6"/>
    </row>
    <row r="3990" spans="1:17" x14ac:dyDescent="0.2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6"/>
    </row>
    <row r="3991" spans="1:17" x14ac:dyDescent="0.2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6"/>
    </row>
    <row r="3992" spans="1:17" x14ac:dyDescent="0.2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6"/>
    </row>
    <row r="3993" spans="1:17" x14ac:dyDescent="0.2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6"/>
    </row>
    <row r="3994" spans="1:17" x14ac:dyDescent="0.2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6"/>
    </row>
    <row r="3995" spans="1:17" x14ac:dyDescent="0.2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6"/>
    </row>
    <row r="3996" spans="1:17" x14ac:dyDescent="0.2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6"/>
    </row>
    <row r="3997" spans="1:17" x14ac:dyDescent="0.2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6"/>
    </row>
    <row r="3998" spans="1:17" x14ac:dyDescent="0.2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6"/>
    </row>
    <row r="3999" spans="1:17" x14ac:dyDescent="0.2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6"/>
    </row>
    <row r="4000" spans="1:17" x14ac:dyDescent="0.2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6"/>
    </row>
    <row r="4001" spans="1:17" x14ac:dyDescent="0.2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6"/>
    </row>
    <row r="4002" spans="1:17" x14ac:dyDescent="0.2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6"/>
    </row>
    <row r="4003" spans="1:17" x14ac:dyDescent="0.2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6"/>
    </row>
    <row r="4004" spans="1:17" x14ac:dyDescent="0.2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6"/>
    </row>
    <row r="4005" spans="1:17" x14ac:dyDescent="0.2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6"/>
    </row>
    <row r="4006" spans="1:17" x14ac:dyDescent="0.2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6"/>
    </row>
    <row r="4007" spans="1:17" x14ac:dyDescent="0.2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6"/>
    </row>
    <row r="4008" spans="1:17" x14ac:dyDescent="0.2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6"/>
    </row>
    <row r="4009" spans="1:17" x14ac:dyDescent="0.2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6"/>
    </row>
    <row r="4010" spans="1:17" x14ac:dyDescent="0.2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6"/>
    </row>
    <row r="4011" spans="1:17" x14ac:dyDescent="0.2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6"/>
    </row>
    <row r="4012" spans="1:17" x14ac:dyDescent="0.2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6"/>
    </row>
    <row r="4013" spans="1:17" x14ac:dyDescent="0.2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6"/>
    </row>
    <row r="4014" spans="1:17" x14ac:dyDescent="0.2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6"/>
    </row>
    <row r="4015" spans="1:17" x14ac:dyDescent="0.2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6"/>
    </row>
    <row r="4016" spans="1:17" x14ac:dyDescent="0.2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6"/>
    </row>
    <row r="4017" spans="1:17" x14ac:dyDescent="0.2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6"/>
    </row>
    <row r="4018" spans="1:17" x14ac:dyDescent="0.2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6"/>
    </row>
    <row r="4019" spans="1:17" x14ac:dyDescent="0.2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6"/>
    </row>
    <row r="4020" spans="1:17" x14ac:dyDescent="0.2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6"/>
    </row>
    <row r="4021" spans="1:17" x14ac:dyDescent="0.2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6"/>
    </row>
    <row r="4022" spans="1:17" x14ac:dyDescent="0.2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6"/>
    </row>
    <row r="4023" spans="1:17" x14ac:dyDescent="0.2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6"/>
    </row>
    <row r="4024" spans="1:17" x14ac:dyDescent="0.2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6"/>
    </row>
    <row r="4025" spans="1:17" x14ac:dyDescent="0.2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6"/>
    </row>
    <row r="4026" spans="1:17" x14ac:dyDescent="0.2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6"/>
    </row>
    <row r="4027" spans="1:17" x14ac:dyDescent="0.2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6"/>
    </row>
    <row r="4028" spans="1:17" x14ac:dyDescent="0.2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6"/>
    </row>
    <row r="4029" spans="1:17" x14ac:dyDescent="0.2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6"/>
    </row>
    <row r="4030" spans="1:17" x14ac:dyDescent="0.2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6"/>
    </row>
    <row r="4031" spans="1:17" x14ac:dyDescent="0.2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6"/>
    </row>
    <row r="4032" spans="1:17" x14ac:dyDescent="0.2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6"/>
    </row>
    <row r="4033" spans="1:17" x14ac:dyDescent="0.2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6"/>
    </row>
    <row r="4034" spans="1:17" x14ac:dyDescent="0.2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6"/>
    </row>
    <row r="4035" spans="1:17" x14ac:dyDescent="0.2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6"/>
    </row>
    <row r="4036" spans="1:17" x14ac:dyDescent="0.2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6"/>
    </row>
    <row r="4037" spans="1:17" x14ac:dyDescent="0.2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6"/>
    </row>
    <row r="4038" spans="1:17" x14ac:dyDescent="0.2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6"/>
    </row>
    <row r="4039" spans="1:17" x14ac:dyDescent="0.2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6"/>
    </row>
    <row r="4040" spans="1:17" x14ac:dyDescent="0.2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6"/>
    </row>
    <row r="4041" spans="1:17" x14ac:dyDescent="0.2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6"/>
    </row>
    <row r="4042" spans="1:17" x14ac:dyDescent="0.2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6"/>
    </row>
    <row r="4043" spans="1:17" x14ac:dyDescent="0.2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6"/>
    </row>
    <row r="4044" spans="1:17" x14ac:dyDescent="0.2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6"/>
    </row>
    <row r="4045" spans="1:17" x14ac:dyDescent="0.2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6"/>
    </row>
    <row r="4046" spans="1:17" x14ac:dyDescent="0.2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6"/>
    </row>
    <row r="4047" spans="1:17" x14ac:dyDescent="0.2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6"/>
    </row>
    <row r="4048" spans="1:17" x14ac:dyDescent="0.2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6"/>
    </row>
    <row r="4049" spans="1:17" x14ac:dyDescent="0.2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6"/>
    </row>
    <row r="4050" spans="1:17" x14ac:dyDescent="0.2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6"/>
    </row>
    <row r="4051" spans="1:17" x14ac:dyDescent="0.2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6"/>
    </row>
    <row r="4052" spans="1:17" x14ac:dyDescent="0.2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6"/>
    </row>
    <row r="4053" spans="1:17" x14ac:dyDescent="0.2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6"/>
    </row>
    <row r="4054" spans="1:17" x14ac:dyDescent="0.2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6"/>
    </row>
    <row r="4055" spans="1:17" x14ac:dyDescent="0.2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6"/>
    </row>
    <row r="4056" spans="1:17" x14ac:dyDescent="0.2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6"/>
    </row>
    <row r="4057" spans="1:17" x14ac:dyDescent="0.2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6"/>
    </row>
    <row r="4058" spans="1:17" x14ac:dyDescent="0.2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6"/>
    </row>
    <row r="4059" spans="1:17" x14ac:dyDescent="0.2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6"/>
    </row>
    <row r="4060" spans="1:17" x14ac:dyDescent="0.2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6"/>
    </row>
    <row r="4061" spans="1:17" x14ac:dyDescent="0.2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6"/>
    </row>
    <row r="4062" spans="1:17" x14ac:dyDescent="0.2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6"/>
    </row>
    <row r="4063" spans="1:17" x14ac:dyDescent="0.2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6"/>
    </row>
    <row r="4064" spans="1:17" x14ac:dyDescent="0.2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6"/>
    </row>
    <row r="4065" spans="1:17" x14ac:dyDescent="0.2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6"/>
    </row>
    <row r="4066" spans="1:17" x14ac:dyDescent="0.2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6"/>
    </row>
    <row r="4067" spans="1:17" x14ac:dyDescent="0.2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6"/>
    </row>
    <row r="4068" spans="1:17" x14ac:dyDescent="0.2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6"/>
    </row>
    <row r="4069" spans="1:17" x14ac:dyDescent="0.2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6"/>
    </row>
    <row r="4070" spans="1:17" x14ac:dyDescent="0.2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6"/>
    </row>
    <row r="4071" spans="1:17" x14ac:dyDescent="0.2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6"/>
    </row>
    <row r="4072" spans="1:17" x14ac:dyDescent="0.2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6"/>
    </row>
    <row r="4073" spans="1:17" x14ac:dyDescent="0.2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6"/>
    </row>
    <row r="4074" spans="1:17" x14ac:dyDescent="0.2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6"/>
    </row>
    <row r="4075" spans="1:17" x14ac:dyDescent="0.2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6"/>
    </row>
    <row r="4076" spans="1:17" x14ac:dyDescent="0.2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6"/>
    </row>
    <row r="4077" spans="1:17" x14ac:dyDescent="0.2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6"/>
    </row>
    <row r="4078" spans="1:17" x14ac:dyDescent="0.2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6"/>
    </row>
    <row r="4079" spans="1:17" x14ac:dyDescent="0.2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6"/>
    </row>
    <row r="4080" spans="1:17" x14ac:dyDescent="0.2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6"/>
    </row>
    <row r="4081" spans="1:17" x14ac:dyDescent="0.2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6"/>
    </row>
    <row r="4082" spans="1:17" x14ac:dyDescent="0.2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6"/>
    </row>
    <row r="4083" spans="1:17" x14ac:dyDescent="0.2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6"/>
    </row>
    <row r="4084" spans="1:17" x14ac:dyDescent="0.2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6"/>
    </row>
    <row r="4085" spans="1:17" x14ac:dyDescent="0.2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6"/>
    </row>
    <row r="4086" spans="1:17" x14ac:dyDescent="0.2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6"/>
    </row>
    <row r="4087" spans="1:17" x14ac:dyDescent="0.2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6"/>
    </row>
    <row r="4088" spans="1:17" x14ac:dyDescent="0.2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6"/>
    </row>
    <row r="4089" spans="1:17" x14ac:dyDescent="0.2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6"/>
    </row>
    <row r="4090" spans="1:17" x14ac:dyDescent="0.2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6"/>
    </row>
    <row r="4091" spans="1:17" x14ac:dyDescent="0.2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6"/>
    </row>
    <row r="4092" spans="1:17" x14ac:dyDescent="0.2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6"/>
    </row>
    <row r="4093" spans="1:17" x14ac:dyDescent="0.2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6"/>
    </row>
    <row r="4094" spans="1:17" x14ac:dyDescent="0.2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6"/>
    </row>
    <row r="4095" spans="1:17" x14ac:dyDescent="0.2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6"/>
    </row>
    <row r="4096" spans="1:17" x14ac:dyDescent="0.2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6"/>
    </row>
    <row r="4097" spans="1:17" x14ac:dyDescent="0.2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6"/>
    </row>
  </sheetData>
  <pageMargins left="0" right="0" top="0.7" bottom="0" header="0.25" footer="0"/>
  <pageSetup scale="71" orientation="landscape" horizontalDpi="300" r:id="rId1"/>
  <headerFooter alignWithMargins="0">
    <oddHeader>&amp;RCASE NO. 2015-00343
ATTACHMENT 7
TO STAFF DR NO. 2-31</oddHeader>
    <oddFooter>&amp;CPage &amp;P of &amp;N</oddFoot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 Year Monthly - (Prop)</vt:lpstr>
      <vt:lpstr>'Test Year Monthly - (Prop)'!Print_Area</vt:lpstr>
      <vt:lpstr>'Test Year Monthly - (Prop)'!Print_Titles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2016-02-22T19:44:02Z</cp:lastPrinted>
  <dcterms:created xsi:type="dcterms:W3CDTF">2015-11-19T03:50:47Z</dcterms:created>
  <dcterms:modified xsi:type="dcterms:W3CDTF">2016-02-22T21:23:30Z</dcterms:modified>
</cp:coreProperties>
</file>