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7815"/>
  </bookViews>
  <sheets>
    <sheet name="G.2 Schedule " sheetId="6" r:id="rId1"/>
  </sheets>
  <calcPr calcId="145621"/>
</workbook>
</file>

<file path=xl/calcChain.xml><?xml version="1.0" encoding="utf-8"?>
<calcChain xmlns="http://schemas.openxmlformats.org/spreadsheetml/2006/main">
  <c r="O21" i="6" l="1"/>
  <c r="M21" i="6"/>
  <c r="N50" i="6"/>
  <c r="N49" i="6"/>
  <c r="L50" i="6"/>
  <c r="L49" i="6"/>
  <c r="J50" i="6"/>
  <c r="J49" i="6"/>
  <c r="H50" i="6"/>
  <c r="H49" i="6"/>
  <c r="F50" i="6"/>
  <c r="F49" i="6"/>
  <c r="D50" i="6"/>
  <c r="D49" i="6"/>
  <c r="O19" i="6"/>
  <c r="M19" i="6"/>
  <c r="O17" i="6"/>
  <c r="M17" i="6"/>
</calcChain>
</file>

<file path=xl/sharedStrings.xml><?xml version="1.0" encoding="utf-8"?>
<sst xmlns="http://schemas.openxmlformats.org/spreadsheetml/2006/main" count="61" uniqueCount="55">
  <si>
    <t>Atmos Energy Corporation, Kentucky/Mid-States Division</t>
  </si>
  <si>
    <t>Kentucky Jurisdiction Case No. 2015-00343</t>
  </si>
  <si>
    <t>Payroll Analysis by Employee Classifications/Payroll Distribution/Total Company</t>
  </si>
  <si>
    <t>Base Period: Twelve Months Ended February 29, 2016</t>
  </si>
  <si>
    <t>Forecasted Test Period: Twelve Months Ended May 31, 2017</t>
  </si>
  <si>
    <t>Data:___X____Base Period___X____Forecasted Period</t>
  </si>
  <si>
    <t>FR 16(8)(g)</t>
  </si>
  <si>
    <t>Type of Filing:___X_____Original________Updated</t>
  </si>
  <si>
    <t>Schedule G-2</t>
  </si>
  <si>
    <t>Workpaper Reference No(s).</t>
  </si>
  <si>
    <t>Witness: Waller</t>
  </si>
  <si>
    <t>Most Recent Five Fiscal Years*</t>
  </si>
  <si>
    <t>Line</t>
  </si>
  <si>
    <t>Base</t>
  </si>
  <si>
    <t>Forecasted</t>
  </si>
  <si>
    <t xml:space="preserve"> No.</t>
  </si>
  <si>
    <t>Description</t>
  </si>
  <si>
    <t>% Change</t>
  </si>
  <si>
    <t>Period</t>
  </si>
  <si>
    <t>Man Hours</t>
  </si>
  <si>
    <t>Straight Time Hours</t>
  </si>
  <si>
    <t>OverTime Hours</t>
  </si>
  <si>
    <t>Total Manhours</t>
  </si>
  <si>
    <t xml:space="preserve">Ratio of OverTime Hours </t>
  </si>
  <si>
    <t>to Straight-Time Hours</t>
  </si>
  <si>
    <t>Labor Dollars</t>
  </si>
  <si>
    <t>Straight-Time Dollars</t>
  </si>
  <si>
    <t>OverTime Dollars</t>
  </si>
  <si>
    <t>Total Labor Dollars</t>
  </si>
  <si>
    <t>Ratio of OverTime Dollars</t>
  </si>
  <si>
    <t>to Straight-Time Dollars</t>
  </si>
  <si>
    <t>O&amp;M Labor Dollars</t>
  </si>
  <si>
    <t xml:space="preserve">Ratio of O&amp;M of Labor Dollars </t>
  </si>
  <si>
    <t>to Total Labor Dollars</t>
  </si>
  <si>
    <t>Employee Benefits</t>
  </si>
  <si>
    <t>Total Employee Benefits</t>
  </si>
  <si>
    <t>Employee Benefits Expensed</t>
  </si>
  <si>
    <t xml:space="preserve">Ratio of Employee Benefits </t>
  </si>
  <si>
    <t>Expensed to Total Employee</t>
  </si>
  <si>
    <t>Benefits</t>
  </si>
  <si>
    <t>Payroll Taxes</t>
  </si>
  <si>
    <t>Total Payroll Taxes</t>
  </si>
  <si>
    <t>Payroll Taxes Expensed</t>
  </si>
  <si>
    <t>Ratio of Payroll Taxes</t>
  </si>
  <si>
    <t xml:space="preserve">Expensed to Total Payroll </t>
  </si>
  <si>
    <t>Taxes</t>
  </si>
  <si>
    <t>Employee Levels</t>
  </si>
  <si>
    <t>Average Employee Levels</t>
  </si>
  <si>
    <t>Year end Employee Levels</t>
  </si>
  <si>
    <t>* The Payroll System accumulates data most readily on a fiscal year basis (Oct. 1 - Sept. 30) rather than calendar basis.</t>
  </si>
  <si>
    <t>* Standby Pay included in regular hours and dollars</t>
  </si>
  <si>
    <t>Source:</t>
  </si>
  <si>
    <t>G-2 Labor Support schedules.xls</t>
  </si>
  <si>
    <t>div 9 labor analysis-2015.xlsx</t>
  </si>
  <si>
    <t>OM for KY-Fall 2015.xlsx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</si>
</sst>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0_);\(0\)"/>
    <numFmt numFmtId="167" formatCode="0.000%"/>
    <numFmt numFmtId="168" formatCode="0.00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name val="Helvetica-Narrow"/>
    </font>
    <font>
      <sz val="12"/>
      <color indexed="20"/>
      <name val="Helvetica-Narrow"/>
    </font>
    <font>
      <sz val="12"/>
      <color indexed="17"/>
      <name val="Helvetica-Narrow"/>
      <family val="2"/>
    </font>
    <font>
      <sz val="12"/>
      <color rgb="FFFF0000"/>
      <name val="Helvetica-Narrow"/>
      <family val="2"/>
    </font>
    <font>
      <u/>
      <sz val="12"/>
      <name val="Helvetica-Narrow"/>
      <family val="2"/>
    </font>
    <font>
      <sz val="12"/>
      <color rgb="FF0000FF"/>
      <name val="Helvetica-Narrow"/>
      <family val="2"/>
    </font>
    <font>
      <u val="double"/>
      <sz val="12"/>
      <name val="Helvetica-Narrow"/>
      <family val="2"/>
    </font>
    <font>
      <sz val="12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0" fontId="1" fillId="0" borderId="0">
      <alignment vertical="center"/>
    </xf>
    <xf numFmtId="9" fontId="2" fillId="0" borderId="0" applyFont="0" applyFill="0" applyBorder="0" applyAlignment="0" applyProtection="0"/>
    <xf numFmtId="37" fontId="3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12" fillId="0" borderId="0"/>
    <xf numFmtId="40" fontId="13" fillId="2" borderId="0">
      <alignment horizontal="right"/>
    </xf>
    <xf numFmtId="0" fontId="14" fillId="3" borderId="0">
      <alignment horizontal="center"/>
    </xf>
    <xf numFmtId="0" fontId="15" fillId="2" borderId="4"/>
    <xf numFmtId="0" fontId="16" fillId="0" borderId="0" applyBorder="0">
      <alignment horizontal="centerContinuous"/>
    </xf>
    <xf numFmtId="0" fontId="17" fillId="0" borderId="0" applyBorder="0">
      <alignment horizontal="centerContinuous"/>
    </xf>
    <xf numFmtId="9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" fillId="0" borderId="0" applyProtection="0"/>
    <xf numFmtId="0" fontId="2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37" fontId="3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3" fillId="0" borderId="0" xfId="0" applyFont="1"/>
    <xf numFmtId="164" fontId="0" fillId="0" borderId="0" xfId="0" applyNumberFormat="1" applyFont="1" applyAlignment="1" applyProtection="1">
      <alignment horizontal="centerContinuous"/>
    </xf>
    <xf numFmtId="0" fontId="0" fillId="0" borderId="0" xfId="0" applyFont="1" applyAlignment="1" applyProtection="1">
      <alignment horizontal="centerContinuous"/>
      <protection locked="0"/>
    </xf>
    <xf numFmtId="165" fontId="0" fillId="0" borderId="0" xfId="0" applyNumberFormat="1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0" fillId="0" borderId="0" xfId="0" applyFont="1" applyAlignment="1" applyProtection="1">
      <alignment horizontal="left"/>
    </xf>
    <xf numFmtId="0" fontId="6" fillId="0" borderId="0" xfId="0" applyFont="1"/>
    <xf numFmtId="0" fontId="3" fillId="0" borderId="0" xfId="0" applyFont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</xf>
    <xf numFmtId="0" fontId="0" fillId="0" borderId="2" xfId="0" applyFont="1" applyBorder="1"/>
    <xf numFmtId="0" fontId="0" fillId="0" borderId="1" xfId="0" applyBorder="1" applyAlignment="1" applyProtection="1">
      <alignment horizontal="right"/>
    </xf>
    <xf numFmtId="0" fontId="7" fillId="0" borderId="0" xfId="0" applyFont="1"/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166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</xf>
    <xf numFmtId="0" fontId="9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0" fontId="0" fillId="0" borderId="0" xfId="0" applyNumberFormat="1" applyFont="1" applyFill="1" applyProtection="1"/>
    <xf numFmtId="37" fontId="0" fillId="0" borderId="2" xfId="0" applyNumberFormat="1" applyFont="1" applyFill="1" applyBorder="1" applyProtection="1">
      <protection locked="0"/>
    </xf>
    <xf numFmtId="37" fontId="10" fillId="0" borderId="0" xfId="0" applyNumberFormat="1" applyFont="1" applyFill="1" applyProtection="1"/>
    <xf numFmtId="167" fontId="10" fillId="0" borderId="0" xfId="0" applyNumberFormat="1" applyFont="1" applyFill="1" applyProtection="1"/>
    <xf numFmtId="37" fontId="0" fillId="0" borderId="3" xfId="0" applyNumberFormat="1" applyFont="1" applyFill="1" applyBorder="1"/>
    <xf numFmtId="37" fontId="0" fillId="0" borderId="1" xfId="0" applyNumberFormat="1" applyFont="1" applyFill="1" applyBorder="1"/>
    <xf numFmtId="10" fontId="9" fillId="0" borderId="0" xfId="2" applyNumberFormat="1" applyFont="1"/>
    <xf numFmtId="37" fontId="0" fillId="0" borderId="0" xfId="0" applyNumberFormat="1" applyFont="1" applyFill="1" applyProtection="1"/>
    <xf numFmtId="37" fontId="0" fillId="0" borderId="0" xfId="0" applyNumberFormat="1" applyFont="1" applyProtection="1"/>
    <xf numFmtId="10" fontId="0" fillId="0" borderId="0" xfId="2" applyNumberFormat="1" applyFont="1" applyFill="1"/>
    <xf numFmtId="0" fontId="8" fillId="0" borderId="0" xfId="0" applyFont="1" applyAlignment="1" applyProtection="1">
      <alignment horizontal="left"/>
    </xf>
    <xf numFmtId="0" fontId="0" fillId="0" borderId="0" xfId="0" applyFont="1" applyFill="1" applyProtection="1"/>
    <xf numFmtId="37" fontId="3" fillId="0" borderId="0" xfId="0" applyNumberFormat="1" applyFont="1" applyProtection="1"/>
    <xf numFmtId="0" fontId="0" fillId="0" borderId="0" xfId="0" quotePrefix="1" applyFont="1" applyFill="1"/>
    <xf numFmtId="167" fontId="0" fillId="0" borderId="0" xfId="0" applyNumberFormat="1" applyFont="1" applyProtection="1"/>
    <xf numFmtId="37" fontId="0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37" fontId="0" fillId="0" borderId="0" xfId="0" applyNumberFormat="1" applyFont="1" applyFill="1" applyBorder="1"/>
    <xf numFmtId="37" fontId="0" fillId="0" borderId="0" xfId="0" applyNumberFormat="1" applyFont="1" applyFill="1" applyBorder="1" applyProtection="1">
      <protection locked="0"/>
    </xf>
  </cellXfs>
  <cellStyles count="36">
    <cellStyle name="Comma [0] 2" xfId="18"/>
    <cellStyle name="Comma 2" xfId="17"/>
    <cellStyle name="Comma 3" xfId="21"/>
    <cellStyle name="Comma 4" xfId="24"/>
    <cellStyle name="Comma 5" xfId="4"/>
    <cellStyle name="Comma 6" xfId="34"/>
    <cellStyle name="Currency [0] 2" xfId="16"/>
    <cellStyle name="Currency 2" xfId="15"/>
    <cellStyle name="Currency 3" xfId="20"/>
    <cellStyle name="Currency 4" xfId="25"/>
    <cellStyle name="Currency 5" xfId="5"/>
    <cellStyle name="Currency 6" xfId="35"/>
    <cellStyle name="Normal" xfId="0" builtinId="0"/>
    <cellStyle name="Normal - Style1" xfId="6"/>
    <cellStyle name="Normal 2" xfId="1"/>
    <cellStyle name="Normal 2 2" xfId="27"/>
    <cellStyle name="Normal 2 3" xfId="13"/>
    <cellStyle name="Normal 3" xfId="19"/>
    <cellStyle name="Normal 3 2" xfId="29"/>
    <cellStyle name="Normal 4" xfId="22"/>
    <cellStyle name="Normal 5" xfId="23"/>
    <cellStyle name="Normal 5 2" xfId="31"/>
    <cellStyle name="Normal 6" xfId="28"/>
    <cellStyle name="Normal 6 2" xfId="32"/>
    <cellStyle name="Normal 7" xfId="3"/>
    <cellStyle name="Normal 8" xfId="33"/>
    <cellStyle name="Output Amounts" xfId="7"/>
    <cellStyle name="Output Column Headings" xfId="8"/>
    <cellStyle name="Output Line Items" xfId="9"/>
    <cellStyle name="Output Report Heading" xfId="10"/>
    <cellStyle name="Output Report Title" xfId="11"/>
    <cellStyle name="Percent" xfId="2" builtinId="5"/>
    <cellStyle name="Percent 2" xfId="14"/>
    <cellStyle name="Percent 3" xfId="26"/>
    <cellStyle name="Percent 4" xfId="12"/>
    <cellStyle name="Percent 7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tabSelected="1" view="pageBreakPreview" zoomScale="80" zoomScaleNormal="90" zoomScaleSheetLayoutView="80" workbookViewId="0">
      <selection activeCell="H21" sqref="H21"/>
    </sheetView>
  </sheetViews>
  <sheetFormatPr defaultColWidth="9.140625" defaultRowHeight="15"/>
  <cols>
    <col min="1" max="1" width="6.5703125" style="4" customWidth="1"/>
    <col min="2" max="2" width="34.5703125" style="4" customWidth="1"/>
    <col min="3" max="15" width="14.5703125" style="4" customWidth="1"/>
    <col min="16" max="16" width="2.7109375" style="4" customWidth="1"/>
    <col min="17" max="17" width="8.42578125" style="4" customWidth="1"/>
    <col min="18" max="18" width="9.140625" style="4"/>
    <col min="19" max="19" width="10.140625" style="4" customWidth="1"/>
    <col min="20" max="21" width="13.42578125" style="4" bestFit="1" customWidth="1"/>
    <col min="22" max="16384" width="9.140625" style="4"/>
  </cols>
  <sheetData>
    <row r="1" spans="1:18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/>
    </row>
    <row r="2" spans="1:18" ht="15.75">
      <c r="A2" s="1" t="s">
        <v>1</v>
      </c>
      <c r="B2" s="5"/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3"/>
      <c r="Q2"/>
    </row>
    <row r="3" spans="1:18" ht="15.75">
      <c r="A3" s="6" t="s">
        <v>2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/>
    </row>
    <row r="4" spans="1:18" ht="15.75">
      <c r="A4" s="8" t="s">
        <v>3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/>
    </row>
    <row r="5" spans="1:18" ht="15.75">
      <c r="A5" s="8" t="s">
        <v>4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/>
    </row>
    <row r="6" spans="1:18" ht="15.75">
      <c r="A6" s="9"/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/>
    </row>
    <row r="7" spans="1:18" ht="15.75">
      <c r="A7" s="10" t="s">
        <v>5</v>
      </c>
      <c r="B7" s="3"/>
      <c r="C7" s="3"/>
      <c r="D7" s="3"/>
      <c r="E7" s="3"/>
      <c r="F7" s="3"/>
      <c r="G7" s="3"/>
      <c r="H7" s="3"/>
      <c r="I7" s="3"/>
      <c r="J7" s="3"/>
      <c r="K7" s="11"/>
      <c r="L7" s="3"/>
      <c r="N7" s="3"/>
      <c r="O7" s="12" t="s">
        <v>6</v>
      </c>
      <c r="P7" s="3"/>
    </row>
    <row r="8" spans="1:18" ht="15.75">
      <c r="A8" s="10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3" t="s">
        <v>8</v>
      </c>
      <c r="P8" s="3"/>
      <c r="Q8"/>
    </row>
    <row r="9" spans="1:18" ht="15.75">
      <c r="A9" s="14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10</v>
      </c>
      <c r="P9" s="15"/>
      <c r="Q9"/>
      <c r="R9" s="17"/>
    </row>
    <row r="10" spans="1:18" ht="15.75">
      <c r="A10" s="3"/>
      <c r="B10" s="3"/>
      <c r="C10" s="3"/>
      <c r="D10" s="3"/>
      <c r="E10" s="3"/>
      <c r="F10" s="3"/>
      <c r="G10" s="18" t="s">
        <v>11</v>
      </c>
      <c r="H10" s="3"/>
      <c r="I10" s="3"/>
      <c r="J10" s="3"/>
      <c r="K10" s="3"/>
      <c r="L10" s="3"/>
      <c r="M10" s="3"/>
      <c r="N10" s="3"/>
      <c r="O10" s="3"/>
      <c r="P10" s="3"/>
      <c r="Q10"/>
    </row>
    <row r="11" spans="1:18" ht="15.75">
      <c r="A11" s="19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0" t="s">
        <v>13</v>
      </c>
      <c r="N11" s="3"/>
      <c r="O11" s="20" t="s">
        <v>14</v>
      </c>
      <c r="P11" s="3"/>
      <c r="Q11"/>
    </row>
    <row r="12" spans="1:18" ht="15.75">
      <c r="A12" s="21" t="s">
        <v>15</v>
      </c>
      <c r="B12" s="21" t="s">
        <v>16</v>
      </c>
      <c r="C12" s="22">
        <v>2010</v>
      </c>
      <c r="D12" s="23" t="s">
        <v>17</v>
      </c>
      <c r="E12" s="22">
        <v>2011</v>
      </c>
      <c r="F12" s="23" t="s">
        <v>17</v>
      </c>
      <c r="G12" s="22">
        <v>2012</v>
      </c>
      <c r="H12" s="23" t="s">
        <v>17</v>
      </c>
      <c r="I12" s="22">
        <v>2013</v>
      </c>
      <c r="J12" s="23" t="s">
        <v>17</v>
      </c>
      <c r="K12" s="22">
        <v>2014</v>
      </c>
      <c r="L12" s="23" t="s">
        <v>17</v>
      </c>
      <c r="M12" s="23" t="s">
        <v>18</v>
      </c>
      <c r="N12" s="23" t="s">
        <v>17</v>
      </c>
      <c r="O12" s="23" t="s">
        <v>18</v>
      </c>
      <c r="P12" s="15"/>
      <c r="Q12" s="24"/>
    </row>
    <row r="13" spans="1:18" ht="15.75">
      <c r="A13" s="3"/>
      <c r="B13" s="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"/>
      <c r="Q13" s="24"/>
    </row>
    <row r="14" spans="1:18" ht="15.75">
      <c r="A14" s="26">
        <v>1</v>
      </c>
      <c r="B14" s="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"/>
    </row>
    <row r="15" spans="1:18" ht="15.75">
      <c r="A15" s="26">
        <v>2</v>
      </c>
      <c r="B15" s="3"/>
      <c r="C15" s="27"/>
      <c r="D15" s="25"/>
      <c r="E15" s="27"/>
      <c r="F15" s="27"/>
      <c r="G15" s="27"/>
      <c r="H15" s="25"/>
      <c r="I15" s="27"/>
      <c r="J15" s="25"/>
      <c r="K15" s="27"/>
      <c r="L15" s="25"/>
      <c r="M15" s="27"/>
      <c r="N15" s="25"/>
      <c r="O15" s="27"/>
      <c r="P15" s="3"/>
    </row>
    <row r="16" spans="1:18" ht="15.75">
      <c r="A16" s="26">
        <v>3</v>
      </c>
      <c r="B16" s="28" t="s">
        <v>19</v>
      </c>
      <c r="C16" s="29"/>
      <c r="D16" s="25"/>
      <c r="E16" s="29"/>
      <c r="F16" s="29"/>
      <c r="G16" s="29"/>
      <c r="H16" s="25"/>
      <c r="I16" s="29"/>
      <c r="J16" s="25"/>
      <c r="K16" s="29"/>
      <c r="L16" s="25"/>
      <c r="M16" s="29"/>
      <c r="N16" s="25"/>
      <c r="O16" s="29"/>
      <c r="P16" s="3"/>
      <c r="Q16"/>
    </row>
    <row r="17" spans="1:22" ht="15.75">
      <c r="A17" s="26">
        <v>4</v>
      </c>
      <c r="B17" s="13" t="s">
        <v>20</v>
      </c>
      <c r="C17" s="29">
        <v>416546</v>
      </c>
      <c r="D17" s="30">
        <v>-5.9200000000000003E-2</v>
      </c>
      <c r="E17" s="29">
        <v>391871</v>
      </c>
      <c r="F17" s="30">
        <v>0.1164</v>
      </c>
      <c r="G17" s="29">
        <v>437473</v>
      </c>
      <c r="H17" s="30">
        <v>-6.0900000000000003E-2</v>
      </c>
      <c r="I17" s="29">
        <v>410825.02</v>
      </c>
      <c r="J17" s="30">
        <v>-1.6000000000000001E-3</v>
      </c>
      <c r="K17" s="29">
        <v>410170.87</v>
      </c>
      <c r="L17" s="30">
        <v>0.1055</v>
      </c>
      <c r="M17" s="29">
        <f>M49*52*40</f>
        <v>386880</v>
      </c>
      <c r="N17" s="30">
        <v>0</v>
      </c>
      <c r="O17" s="29">
        <f>O49*52*40</f>
        <v>386880</v>
      </c>
      <c r="P17" s="3"/>
      <c r="R17" s="24"/>
    </row>
    <row r="18" spans="1:22" ht="15.75">
      <c r="A18" s="26">
        <v>5</v>
      </c>
      <c r="B18" s="13" t="s">
        <v>21</v>
      </c>
      <c r="C18" s="31">
        <v>23261</v>
      </c>
      <c r="D18" s="30">
        <v>2.7799999999999998E-2</v>
      </c>
      <c r="E18" s="31">
        <v>23907</v>
      </c>
      <c r="F18" s="30">
        <v>-0.24030000000000001</v>
      </c>
      <c r="G18" s="31">
        <v>18161</v>
      </c>
      <c r="H18" s="30">
        <v>1.72E-2</v>
      </c>
      <c r="I18" s="31">
        <v>18473.259999999998</v>
      </c>
      <c r="J18" s="30">
        <v>0.15010000000000001</v>
      </c>
      <c r="K18" s="31">
        <v>21245.75</v>
      </c>
      <c r="L18" s="30">
        <v>3.2500000000000001E-2</v>
      </c>
      <c r="M18" s="31">
        <v>21937.001285597176</v>
      </c>
      <c r="N18" s="30">
        <v>0</v>
      </c>
      <c r="O18" s="31">
        <v>21937.001285597176</v>
      </c>
      <c r="P18" s="3"/>
      <c r="Q18"/>
    </row>
    <row r="19" spans="1:22" ht="15.75">
      <c r="A19" s="26">
        <v>6</v>
      </c>
      <c r="B19" s="13" t="s">
        <v>22</v>
      </c>
      <c r="C19" s="32">
        <v>439807</v>
      </c>
      <c r="D19" s="30">
        <v>-5.4600000000000003E-2</v>
      </c>
      <c r="E19" s="32">
        <v>415778</v>
      </c>
      <c r="F19" s="30">
        <v>9.5899999999999999E-2</v>
      </c>
      <c r="G19" s="32">
        <v>455634</v>
      </c>
      <c r="H19" s="30">
        <v>-5.7799999999999997E-2</v>
      </c>
      <c r="I19" s="32">
        <v>429298.28</v>
      </c>
      <c r="J19" s="30">
        <v>4.8999999999999998E-3</v>
      </c>
      <c r="K19" s="32">
        <v>431416.62</v>
      </c>
      <c r="L19" s="30">
        <v>0.1019</v>
      </c>
      <c r="M19" s="32">
        <f>SUM(M17:M18)</f>
        <v>408817.00128559716</v>
      </c>
      <c r="N19" s="30">
        <v>0</v>
      </c>
      <c r="O19" s="32">
        <f>SUM(O17:O18)</f>
        <v>408817.00128559716</v>
      </c>
      <c r="P19" s="3"/>
      <c r="Q19"/>
    </row>
    <row r="20" spans="1:22" ht="15.75">
      <c r="A20" s="26">
        <v>7</v>
      </c>
      <c r="B20" s="13" t="s">
        <v>23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"/>
      <c r="Q20"/>
    </row>
    <row r="21" spans="1:22" ht="15.75">
      <c r="A21" s="26">
        <v>8</v>
      </c>
      <c r="B21" s="13" t="s">
        <v>24</v>
      </c>
      <c r="C21" s="33">
        <v>5.5840000000000001E-2</v>
      </c>
      <c r="D21" s="25"/>
      <c r="E21" s="33">
        <v>6.1010000000000002E-2</v>
      </c>
      <c r="F21" s="25"/>
      <c r="G21" s="33">
        <v>4.1509999999999998E-2</v>
      </c>
      <c r="H21" s="25"/>
      <c r="I21" s="33">
        <v>4.4970000000000003E-2</v>
      </c>
      <c r="J21" s="25"/>
      <c r="K21" s="33">
        <v>5.1799999999999999E-2</v>
      </c>
      <c r="L21" s="25"/>
      <c r="M21" s="33">
        <f>ROUND((M18/M17),5)</f>
        <v>5.67E-2</v>
      </c>
      <c r="N21" s="25"/>
      <c r="O21" s="33">
        <f>ROUND((O18/O17),5)</f>
        <v>5.67E-2</v>
      </c>
      <c r="P21" s="3"/>
      <c r="Q21"/>
    </row>
    <row r="22" spans="1:22" ht="15.75">
      <c r="A22" s="26">
        <v>9</v>
      </c>
      <c r="B22" s="3"/>
      <c r="C22" s="29"/>
      <c r="D22" s="25"/>
      <c r="E22" s="29"/>
      <c r="F22" s="25"/>
      <c r="G22" s="29"/>
      <c r="H22" s="25"/>
      <c r="I22" s="29"/>
      <c r="J22" s="25"/>
      <c r="K22" s="29"/>
      <c r="L22" s="25"/>
      <c r="M22" s="29"/>
      <c r="N22" s="25"/>
      <c r="O22" s="29"/>
      <c r="P22" s="3"/>
      <c r="Q22"/>
    </row>
    <row r="23" spans="1:22" ht="15.75">
      <c r="A23" s="26">
        <v>10</v>
      </c>
      <c r="B23" s="28" t="s">
        <v>25</v>
      </c>
      <c r="C23" s="29"/>
      <c r="D23" s="25"/>
      <c r="E23" s="29"/>
      <c r="F23" s="25"/>
      <c r="G23" s="29"/>
      <c r="H23" s="25"/>
      <c r="I23" s="29"/>
      <c r="J23" s="25"/>
      <c r="K23" s="29"/>
      <c r="L23" s="25"/>
      <c r="M23" s="48"/>
      <c r="N23" s="25"/>
      <c r="O23" s="48"/>
      <c r="P23" s="3"/>
      <c r="Q23"/>
    </row>
    <row r="24" spans="1:22" ht="15.75">
      <c r="A24" s="26">
        <v>11</v>
      </c>
      <c r="B24" s="13" t="s">
        <v>26</v>
      </c>
      <c r="C24" s="29">
        <v>9692733</v>
      </c>
      <c r="D24" s="30">
        <v>4.5999999999999999E-3</v>
      </c>
      <c r="E24" s="29">
        <v>9737325</v>
      </c>
      <c r="F24" s="30">
        <v>1.29E-2</v>
      </c>
      <c r="G24" s="29">
        <v>9862636</v>
      </c>
      <c r="H24" s="30">
        <v>6.1100000000000002E-2</v>
      </c>
      <c r="I24" s="29">
        <v>10464861.35</v>
      </c>
      <c r="J24" s="30">
        <v>1.29E-2</v>
      </c>
      <c r="K24" s="29">
        <v>10599619.02</v>
      </c>
      <c r="L24" s="30">
        <v>2.7099999999999999E-2</v>
      </c>
      <c r="M24" s="47">
        <v>10887028.146351865</v>
      </c>
      <c r="N24" s="30">
        <v>2.75E-2</v>
      </c>
      <c r="O24" s="47">
        <v>11186913.859507913</v>
      </c>
      <c r="P24" s="3"/>
      <c r="Q24"/>
      <c r="R24" s="24"/>
    </row>
    <row r="25" spans="1:22" ht="15.75">
      <c r="A25" s="26">
        <v>12</v>
      </c>
      <c r="B25" s="13" t="s">
        <v>27</v>
      </c>
      <c r="C25" s="31">
        <v>606303</v>
      </c>
      <c r="D25" s="30">
        <v>7.7499999999999999E-2</v>
      </c>
      <c r="E25" s="31">
        <v>653307</v>
      </c>
      <c r="F25" s="30">
        <v>-0.1038</v>
      </c>
      <c r="G25" s="31">
        <v>585480</v>
      </c>
      <c r="H25" s="30">
        <v>0.12330000000000001</v>
      </c>
      <c r="I25" s="31">
        <v>657641.64</v>
      </c>
      <c r="J25" s="30">
        <v>0.15989999999999999</v>
      </c>
      <c r="K25" s="31">
        <v>762823.65</v>
      </c>
      <c r="L25" s="30">
        <v>3.15E-2</v>
      </c>
      <c r="M25" s="35">
        <v>786879.76260310994</v>
      </c>
      <c r="N25" s="30">
        <v>0.1051</v>
      </c>
      <c r="O25" s="35">
        <v>869574.2013924378</v>
      </c>
      <c r="P25" s="3"/>
      <c r="Q25"/>
      <c r="R25" s="24"/>
      <c r="S25" s="24"/>
      <c r="T25" s="24"/>
      <c r="U25" s="24"/>
    </row>
    <row r="26" spans="1:22" ht="15.75">
      <c r="A26" s="26">
        <v>13</v>
      </c>
      <c r="B26" s="13" t="s">
        <v>28</v>
      </c>
      <c r="C26" s="32">
        <v>10299036</v>
      </c>
      <c r="D26" s="30">
        <v>8.8999999999999999E-3</v>
      </c>
      <c r="E26" s="32">
        <v>10390632</v>
      </c>
      <c r="F26" s="30">
        <v>5.4999999999999997E-3</v>
      </c>
      <c r="G26" s="32">
        <v>10448116</v>
      </c>
      <c r="H26" s="30">
        <v>6.4500000000000002E-2</v>
      </c>
      <c r="I26" s="32">
        <v>11122502.99</v>
      </c>
      <c r="J26" s="30">
        <v>2.1600000000000001E-2</v>
      </c>
      <c r="K26" s="32">
        <v>11362442.67</v>
      </c>
      <c r="L26" s="30">
        <v>2.7400000000000001E-2</v>
      </c>
      <c r="M26" s="34">
        <v>11673907.908954974</v>
      </c>
      <c r="N26" s="30">
        <v>3.2800000000000003E-2</v>
      </c>
      <c r="O26" s="34">
        <v>12056488.060900351</v>
      </c>
      <c r="P26" s="3"/>
      <c r="R26" s="36"/>
      <c r="S26" s="36"/>
      <c r="T26" s="24"/>
      <c r="U26" s="24"/>
      <c r="V26" s="17"/>
    </row>
    <row r="27" spans="1:22" ht="15.75">
      <c r="A27" s="26">
        <v>14</v>
      </c>
      <c r="B27" s="13" t="s">
        <v>29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"/>
      <c r="R27" s="24"/>
      <c r="T27" s="24"/>
      <c r="U27" s="24"/>
    </row>
    <row r="28" spans="1:22" ht="15.75">
      <c r="A28" s="26">
        <v>15</v>
      </c>
      <c r="B28" s="13" t="s">
        <v>30</v>
      </c>
      <c r="C28" s="33">
        <v>6.2549999999999994E-2</v>
      </c>
      <c r="D28" s="25"/>
      <c r="E28" s="33">
        <v>6.7089999999999997E-2</v>
      </c>
      <c r="F28" s="25"/>
      <c r="G28" s="33">
        <v>5.9360000000000003E-2</v>
      </c>
      <c r="H28" s="25"/>
      <c r="I28" s="33">
        <v>6.2839999999999993E-2</v>
      </c>
      <c r="J28" s="25"/>
      <c r="K28" s="33">
        <v>7.1970000000000006E-2</v>
      </c>
      <c r="L28" s="25"/>
      <c r="M28" s="33">
        <v>7.2279999999999997E-2</v>
      </c>
      <c r="N28" s="25"/>
      <c r="O28" s="33">
        <v>7.7729999999999994E-2</v>
      </c>
      <c r="P28" s="3"/>
      <c r="Q28"/>
    </row>
    <row r="29" spans="1:22" ht="15.75">
      <c r="A29" s="26">
        <v>16</v>
      </c>
      <c r="B29" s="3"/>
      <c r="C29" s="29"/>
      <c r="D29" s="25"/>
      <c r="E29" s="29"/>
      <c r="F29" s="25"/>
      <c r="G29" s="29"/>
      <c r="H29" s="25"/>
      <c r="I29" s="29"/>
      <c r="J29" s="25"/>
      <c r="K29" s="29"/>
      <c r="L29" s="25"/>
      <c r="M29" s="29"/>
      <c r="N29" s="25"/>
      <c r="O29" s="29"/>
      <c r="P29" s="3"/>
      <c r="Q29"/>
    </row>
    <row r="30" spans="1:22" ht="15.75">
      <c r="A30" s="26">
        <v>17</v>
      </c>
      <c r="B30" s="13" t="s">
        <v>31</v>
      </c>
      <c r="C30" s="29">
        <v>5692325</v>
      </c>
      <c r="D30" s="30">
        <v>-2.64E-2</v>
      </c>
      <c r="E30" s="29">
        <v>5541779</v>
      </c>
      <c r="F30" s="30">
        <v>-0.14680000000000001</v>
      </c>
      <c r="G30" s="29">
        <v>4728247</v>
      </c>
      <c r="H30" s="30">
        <v>7.7399999999999997E-2</v>
      </c>
      <c r="I30" s="29">
        <v>5094063.0600000005</v>
      </c>
      <c r="J30" s="30">
        <v>-1.84E-2</v>
      </c>
      <c r="K30" s="29">
        <v>5000231.1099999994</v>
      </c>
      <c r="L30" s="30">
        <v>-1.41E-2</v>
      </c>
      <c r="M30" s="29">
        <v>4929596.88</v>
      </c>
      <c r="N30" s="30">
        <v>-4.0000000000000002E-4</v>
      </c>
      <c r="O30" s="29">
        <v>4927623.3196000019</v>
      </c>
      <c r="P30" s="3"/>
      <c r="Q30"/>
      <c r="R30" s="24"/>
    </row>
    <row r="31" spans="1:22" ht="15.75">
      <c r="A31" s="26">
        <v>18</v>
      </c>
      <c r="B31" s="13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"/>
      <c r="Q31"/>
    </row>
    <row r="32" spans="1:22" ht="15.75">
      <c r="A32" s="26">
        <v>19</v>
      </c>
      <c r="B32" s="13" t="s">
        <v>33</v>
      </c>
      <c r="C32" s="33">
        <v>0.55269999999999997</v>
      </c>
      <c r="D32" s="25"/>
      <c r="E32" s="33">
        <v>0.53334000000000004</v>
      </c>
      <c r="F32" s="25"/>
      <c r="G32" s="33">
        <v>0.45255000000000001</v>
      </c>
      <c r="H32" s="25"/>
      <c r="I32" s="33">
        <v>0.45800000000000002</v>
      </c>
      <c r="J32" s="25"/>
      <c r="K32" s="33">
        <v>0.44007000000000002</v>
      </c>
      <c r="L32" s="25"/>
      <c r="M32" s="33">
        <v>0.42226999999999998</v>
      </c>
      <c r="N32" s="25"/>
      <c r="O32" s="33">
        <v>0.40871000000000002</v>
      </c>
      <c r="P32" s="3"/>
      <c r="Q32"/>
    </row>
    <row r="33" spans="1:17" ht="15.75">
      <c r="A33" s="26">
        <v>20</v>
      </c>
      <c r="B33" s="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"/>
      <c r="Q33"/>
    </row>
    <row r="34" spans="1:17" ht="15.75">
      <c r="A34" s="26">
        <v>21</v>
      </c>
      <c r="B34" s="28" t="s">
        <v>34</v>
      </c>
      <c r="C34" s="29"/>
      <c r="D34" s="25"/>
      <c r="E34" s="29"/>
      <c r="F34" s="25"/>
      <c r="G34" s="29"/>
      <c r="H34" s="25"/>
      <c r="I34" s="29"/>
      <c r="J34" s="25"/>
      <c r="K34" s="29"/>
      <c r="L34" s="25"/>
      <c r="M34" s="29"/>
      <c r="N34" s="25"/>
      <c r="O34" s="29"/>
      <c r="P34" s="3"/>
      <c r="Q34"/>
    </row>
    <row r="35" spans="1:17" ht="15.75">
      <c r="A35" s="26">
        <v>22</v>
      </c>
      <c r="B35" s="13" t="s">
        <v>35</v>
      </c>
      <c r="C35" s="37">
        <v>4596969</v>
      </c>
      <c r="D35" s="30">
        <v>7.4300000000000005E-2</v>
      </c>
      <c r="E35" s="37">
        <v>4938502</v>
      </c>
      <c r="F35" s="30">
        <v>-9.8100000000000007E-2</v>
      </c>
      <c r="G35" s="37">
        <v>4453878</v>
      </c>
      <c r="H35" s="30">
        <v>0.36120000000000002</v>
      </c>
      <c r="I35" s="37">
        <v>6062525.1250055488</v>
      </c>
      <c r="J35" s="30">
        <v>1.4200000000000001E-2</v>
      </c>
      <c r="K35" s="37">
        <v>6148915.5516105723</v>
      </c>
      <c r="L35" s="30">
        <v>-0.1938</v>
      </c>
      <c r="M35" s="37">
        <v>4956963.8146209773</v>
      </c>
      <c r="N35" s="30">
        <v>4.3900000000000002E-2</v>
      </c>
      <c r="O35" s="37">
        <v>5174804.070890245</v>
      </c>
      <c r="P35" s="38"/>
      <c r="Q35"/>
    </row>
    <row r="36" spans="1:17" ht="15.75">
      <c r="A36" s="26">
        <v>23</v>
      </c>
      <c r="B36" s="13" t="s">
        <v>36</v>
      </c>
      <c r="C36" s="29">
        <v>2332011</v>
      </c>
      <c r="D36" s="30">
        <v>7.2599999999999998E-2</v>
      </c>
      <c r="E36" s="29">
        <v>2501338</v>
      </c>
      <c r="F36" s="30">
        <v>-0.13730000000000001</v>
      </c>
      <c r="G36" s="29">
        <v>2157841</v>
      </c>
      <c r="H36" s="30">
        <v>0.3775</v>
      </c>
      <c r="I36" s="29">
        <v>2972341.1200000118</v>
      </c>
      <c r="J36" s="30">
        <v>-5.5399999999999998E-2</v>
      </c>
      <c r="K36" s="29">
        <v>2807745.5500000049</v>
      </c>
      <c r="L36" s="30">
        <v>-0.2545</v>
      </c>
      <c r="M36" s="29">
        <v>2093177.1099999999</v>
      </c>
      <c r="N36" s="30">
        <v>1.04E-2</v>
      </c>
      <c r="O36" s="29">
        <v>2114994.1718135523</v>
      </c>
      <c r="P36" s="38"/>
      <c r="Q36"/>
    </row>
    <row r="37" spans="1:17" ht="15.75">
      <c r="A37" s="26">
        <v>24</v>
      </c>
      <c r="B37" s="13" t="s">
        <v>37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"/>
      <c r="Q37"/>
    </row>
    <row r="38" spans="1:17" ht="15.75">
      <c r="A38" s="26">
        <v>25</v>
      </c>
      <c r="B38" s="10" t="s">
        <v>38</v>
      </c>
      <c r="C38" s="39"/>
      <c r="D38" s="25"/>
      <c r="E38" s="39"/>
      <c r="F38" s="25"/>
      <c r="G38" s="39"/>
      <c r="H38" s="25"/>
      <c r="I38" s="39"/>
      <c r="J38" s="25"/>
      <c r="K38" s="39"/>
      <c r="L38" s="25"/>
      <c r="M38" s="25"/>
      <c r="N38" s="25"/>
      <c r="O38" s="25"/>
      <c r="P38" s="3"/>
      <c r="Q38"/>
    </row>
    <row r="39" spans="1:17" ht="15.75">
      <c r="A39" s="26">
        <v>26</v>
      </c>
      <c r="B39" s="13" t="s">
        <v>39</v>
      </c>
      <c r="C39" s="33">
        <v>0.50729000000000002</v>
      </c>
      <c r="D39" s="25"/>
      <c r="E39" s="33">
        <v>0.50649999999999995</v>
      </c>
      <c r="F39" s="25"/>
      <c r="G39" s="33">
        <v>0.48448999999999998</v>
      </c>
      <c r="H39" s="25"/>
      <c r="I39" s="33">
        <v>0.49027999999999999</v>
      </c>
      <c r="J39" s="25"/>
      <c r="K39" s="33">
        <v>0.45662000000000003</v>
      </c>
      <c r="L39" s="25"/>
      <c r="M39" s="33">
        <v>0.42226999999999998</v>
      </c>
      <c r="N39" s="25"/>
      <c r="O39" s="33">
        <v>0.40871000000000002</v>
      </c>
      <c r="P39" s="3"/>
      <c r="Q39"/>
    </row>
    <row r="40" spans="1:17" ht="15.75">
      <c r="A40" s="26">
        <v>27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3"/>
      <c r="Q40"/>
    </row>
    <row r="41" spans="1:17" ht="15.75">
      <c r="A41" s="26">
        <v>28</v>
      </c>
      <c r="B41" s="40" t="s">
        <v>40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3"/>
      <c r="Q41"/>
    </row>
    <row r="42" spans="1:17" ht="15.75">
      <c r="A42" s="26">
        <v>29</v>
      </c>
      <c r="B42" s="13" t="s">
        <v>41</v>
      </c>
      <c r="C42" s="37">
        <v>950698</v>
      </c>
      <c r="D42" s="30">
        <v>-1.46E-2</v>
      </c>
      <c r="E42" s="37">
        <v>936794</v>
      </c>
      <c r="F42" s="30">
        <v>-5.0700000000000002E-2</v>
      </c>
      <c r="G42" s="37">
        <v>889257</v>
      </c>
      <c r="H42" s="30">
        <v>-5.21E-2</v>
      </c>
      <c r="I42" s="37">
        <v>842967.71</v>
      </c>
      <c r="J42" s="30">
        <v>0.3266</v>
      </c>
      <c r="K42" s="37">
        <v>1118267.5799999991</v>
      </c>
      <c r="L42" s="30">
        <v>-0.17929999999999999</v>
      </c>
      <c r="M42" s="37">
        <v>917764.13195348927</v>
      </c>
      <c r="N42" s="30">
        <v>7.2300000000000003E-2</v>
      </c>
      <c r="O42" s="37">
        <v>984144.93628244952</v>
      </c>
      <c r="P42" s="38"/>
      <c r="Q42"/>
    </row>
    <row r="43" spans="1:17" ht="15.75">
      <c r="A43" s="26">
        <v>30</v>
      </c>
      <c r="B43" s="13" t="s">
        <v>42</v>
      </c>
      <c r="C43" s="29">
        <v>357768</v>
      </c>
      <c r="D43" s="30">
        <v>6.3100000000000003E-2</v>
      </c>
      <c r="E43" s="29">
        <v>380339</v>
      </c>
      <c r="F43" s="30">
        <v>-0.1105</v>
      </c>
      <c r="G43" s="29">
        <v>338313</v>
      </c>
      <c r="H43" s="30">
        <v>-9.7000000000000003E-3</v>
      </c>
      <c r="I43" s="29">
        <v>335033.08</v>
      </c>
      <c r="J43" s="30">
        <v>8.0000000000000004E-4</v>
      </c>
      <c r="K43" s="29">
        <v>335294.49000000005</v>
      </c>
      <c r="L43" s="30">
        <v>0.15579999999999999</v>
      </c>
      <c r="M43" s="37">
        <v>387544.25999999989</v>
      </c>
      <c r="N43" s="30">
        <v>3.7900000000000003E-2</v>
      </c>
      <c r="O43" s="37">
        <v>402229.87690799998</v>
      </c>
      <c r="P43" s="38"/>
      <c r="Q43"/>
    </row>
    <row r="44" spans="1:17" ht="15.75">
      <c r="A44" s="26">
        <v>31</v>
      </c>
      <c r="B44" s="13" t="s">
        <v>43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3"/>
      <c r="Q44"/>
    </row>
    <row r="45" spans="1:17" ht="15.75">
      <c r="A45" s="26">
        <v>32</v>
      </c>
      <c r="B45" s="13" t="s">
        <v>44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3"/>
      <c r="Q45"/>
    </row>
    <row r="46" spans="1:17" ht="15.75">
      <c r="A46" s="26">
        <v>33</v>
      </c>
      <c r="B46" s="10" t="s">
        <v>45</v>
      </c>
      <c r="C46" s="33">
        <v>0.37631999999999999</v>
      </c>
      <c r="D46" s="25"/>
      <c r="E46" s="33">
        <v>0.40600000000000003</v>
      </c>
      <c r="F46" s="33"/>
      <c r="G46" s="33">
        <v>0.38044</v>
      </c>
      <c r="H46" s="25"/>
      <c r="I46" s="33">
        <v>0.39744000000000002</v>
      </c>
      <c r="J46" s="25"/>
      <c r="K46" s="33">
        <v>0.29982999999999999</v>
      </c>
      <c r="L46" s="25"/>
      <c r="M46" s="33">
        <v>0.42226999999999998</v>
      </c>
      <c r="N46" s="25"/>
      <c r="O46" s="33">
        <v>0.40871000000000002</v>
      </c>
      <c r="P46" s="3"/>
      <c r="Q46"/>
    </row>
    <row r="47" spans="1:17" ht="15.75">
      <c r="A47" s="26">
        <v>34</v>
      </c>
      <c r="B47" s="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3"/>
      <c r="Q47"/>
    </row>
    <row r="48" spans="1:17" ht="15.75">
      <c r="A48" s="26">
        <v>35</v>
      </c>
      <c r="B48" s="28" t="s">
        <v>46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3"/>
      <c r="Q48" s="24"/>
    </row>
    <row r="49" spans="1:19" ht="15.75">
      <c r="A49" s="26">
        <v>36</v>
      </c>
      <c r="B49" s="13" t="s">
        <v>47</v>
      </c>
      <c r="C49" s="25">
        <v>191</v>
      </c>
      <c r="D49" s="30">
        <f>ROUND((E49-C49)/C49,4)</f>
        <v>-3.1399999999999997E-2</v>
      </c>
      <c r="E49" s="25">
        <v>185</v>
      </c>
      <c r="F49" s="30">
        <f>ROUND((G49-E49)/E49,4)</f>
        <v>-1.0800000000000001E-2</v>
      </c>
      <c r="G49" s="25">
        <v>183</v>
      </c>
      <c r="H49" s="30">
        <f>ROUND((I49-G49)/G49,4)</f>
        <v>1.6400000000000001E-2</v>
      </c>
      <c r="I49" s="25">
        <v>186</v>
      </c>
      <c r="J49" s="30">
        <f>ROUND((K49-I49)/I49,4)</f>
        <v>2.1499999999999998E-2</v>
      </c>
      <c r="K49" s="25">
        <v>190</v>
      </c>
      <c r="L49" s="30">
        <f>ROUND((M49-K49)/K49,4)</f>
        <v>-2.1100000000000001E-2</v>
      </c>
      <c r="M49" s="41">
        <v>186</v>
      </c>
      <c r="N49" s="30">
        <f>ROUND((O49-M49)/M49,4)</f>
        <v>0</v>
      </c>
      <c r="O49" s="41">
        <v>186</v>
      </c>
      <c r="P49" s="3"/>
      <c r="Q49" s="24"/>
    </row>
    <row r="50" spans="1:19" ht="15.75">
      <c r="A50" s="26">
        <v>37</v>
      </c>
      <c r="B50" s="13" t="s">
        <v>48</v>
      </c>
      <c r="C50" s="25">
        <v>189</v>
      </c>
      <c r="D50" s="30">
        <f>ROUND((E50-C50)/C50,4)</f>
        <v>-4.2299999999999997E-2</v>
      </c>
      <c r="E50" s="25">
        <v>181</v>
      </c>
      <c r="F50" s="30">
        <f>ROUND((G50-E50)/E50,4)</f>
        <v>1.0999999999999999E-2</v>
      </c>
      <c r="G50" s="25">
        <v>183</v>
      </c>
      <c r="H50" s="30">
        <f>ROUND((I50-G50)/G50,4)</f>
        <v>2.7300000000000001E-2</v>
      </c>
      <c r="I50" s="25">
        <v>188</v>
      </c>
      <c r="J50" s="30">
        <f>ROUND((K50-I50)/I50,4)</f>
        <v>2.6599999999999999E-2</v>
      </c>
      <c r="K50" s="25">
        <v>193</v>
      </c>
      <c r="L50" s="30">
        <f>ROUND((M50-K50)/K50,4)</f>
        <v>-3.6299999999999999E-2</v>
      </c>
      <c r="M50" s="41">
        <v>186</v>
      </c>
      <c r="N50" s="30">
        <f>ROUND((O50-M50)/M50,4)</f>
        <v>0</v>
      </c>
      <c r="O50" s="41">
        <v>186</v>
      </c>
      <c r="P50" s="3"/>
      <c r="Q50"/>
    </row>
    <row r="51" spans="1:19" ht="15.75">
      <c r="A51" s="26"/>
      <c r="B51" s="13"/>
      <c r="C51" s="25"/>
      <c r="D51" s="30"/>
      <c r="E51" s="25"/>
      <c r="F51" s="30"/>
      <c r="G51" s="25"/>
      <c r="H51" s="30"/>
      <c r="I51" s="25"/>
      <c r="J51" s="30"/>
      <c r="K51" s="25"/>
      <c r="L51" s="30"/>
      <c r="M51" s="41"/>
      <c r="N51" s="30"/>
      <c r="O51" s="41"/>
      <c r="P51" s="3"/>
      <c r="Q51"/>
    </row>
    <row r="52" spans="1:19" ht="15.75">
      <c r="A52" s="3"/>
      <c r="B52" s="43" t="s">
        <v>49</v>
      </c>
      <c r="C52" s="25"/>
      <c r="D52" s="25"/>
      <c r="E52" s="25"/>
      <c r="F52" s="25"/>
      <c r="G52" s="25"/>
      <c r="H52" s="25"/>
      <c r="I52" s="25"/>
      <c r="J52" s="3"/>
      <c r="K52" s="3"/>
      <c r="L52" s="3"/>
      <c r="M52" s="3"/>
      <c r="N52" s="3"/>
      <c r="O52" s="3"/>
      <c r="P52" s="3"/>
      <c r="Q52"/>
    </row>
    <row r="53" spans="1:19" ht="15.75">
      <c r="A53" s="3"/>
      <c r="B53" s="43" t="s">
        <v>50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/>
    </row>
    <row r="54" spans="1:19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/>
    </row>
    <row r="55" spans="1:1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/>
    </row>
    <row r="56" spans="1:19" ht="15.75">
      <c r="A56" s="3"/>
      <c r="B56" s="3" t="s">
        <v>51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/>
      <c r="R56" s="42"/>
      <c r="S56" s="42"/>
    </row>
    <row r="57" spans="1:19" ht="15.75">
      <c r="A57" s="3"/>
      <c r="B57" s="43" t="s">
        <v>52</v>
      </c>
      <c r="C57" s="25"/>
      <c r="D57" s="25"/>
      <c r="E57" s="25"/>
      <c r="F57" s="3"/>
      <c r="G57" s="24"/>
      <c r="H57" s="3"/>
      <c r="I57" s="3"/>
      <c r="J57" s="3"/>
      <c r="K57" s="3"/>
      <c r="L57" s="3"/>
      <c r="M57" s="24"/>
      <c r="N57" s="3"/>
      <c r="O57" s="3"/>
      <c r="P57" s="3"/>
      <c r="Q57"/>
      <c r="R57" s="42"/>
      <c r="S57" s="42"/>
    </row>
    <row r="58" spans="1:19" ht="15.75">
      <c r="A58" s="3"/>
      <c r="B58" s="25" t="s">
        <v>53</v>
      </c>
      <c r="C58" s="25"/>
      <c r="D58" s="3"/>
      <c r="E58" s="3"/>
      <c r="F58" s="3"/>
      <c r="G58" s="24"/>
      <c r="H58" s="3"/>
      <c r="I58" s="3"/>
      <c r="J58" s="3"/>
      <c r="K58" s="3"/>
      <c r="L58" s="3"/>
      <c r="M58" s="3"/>
      <c r="N58" s="3"/>
      <c r="O58" s="3"/>
      <c r="P58" s="3"/>
      <c r="Q58"/>
    </row>
    <row r="59" spans="1:19" ht="15.75">
      <c r="A59" s="3"/>
      <c r="B59" s="3" t="s">
        <v>54</v>
      </c>
      <c r="C59" s="3"/>
      <c r="D59" s="3"/>
      <c r="E59" s="3"/>
      <c r="F59" s="3"/>
      <c r="G59" s="24"/>
      <c r="H59" s="3"/>
      <c r="I59" s="3"/>
      <c r="J59" s="3"/>
      <c r="K59" s="3"/>
      <c r="L59" s="3"/>
      <c r="M59" s="3"/>
      <c r="N59" s="3"/>
      <c r="O59" s="3"/>
      <c r="P59" s="3"/>
      <c r="Q59"/>
    </row>
    <row r="60" spans="1:19" ht="15.75">
      <c r="A60" s="3"/>
      <c r="C60" s="3"/>
      <c r="D60" s="3"/>
      <c r="E60" s="3"/>
      <c r="F60" s="3"/>
      <c r="H60" s="3"/>
      <c r="I60" s="3"/>
      <c r="J60" s="3"/>
      <c r="K60" s="3"/>
      <c r="L60" s="3"/>
      <c r="M60" s="3"/>
      <c r="N60" s="3"/>
      <c r="O60" s="3"/>
      <c r="P60" s="3"/>
      <c r="Q60"/>
    </row>
    <row r="61" spans="1:1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/>
    </row>
    <row r="62" spans="1:19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/>
    </row>
    <row r="63" spans="1:19" ht="15.75">
      <c r="A63" s="3"/>
      <c r="B63" s="3"/>
      <c r="C63" s="3"/>
      <c r="D63" s="3"/>
      <c r="E63" s="3"/>
      <c r="F63" s="3"/>
      <c r="G63" s="24"/>
      <c r="H63" s="3"/>
      <c r="I63" s="3"/>
      <c r="J63" s="3"/>
      <c r="K63" s="3"/>
      <c r="L63" s="3"/>
      <c r="M63" s="3"/>
      <c r="N63" s="3"/>
      <c r="O63" s="3"/>
      <c r="P63" s="3"/>
      <c r="Q63"/>
    </row>
    <row r="64" spans="1:19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/>
    </row>
    <row r="65" spans="1:17" ht="15.75">
      <c r="A65" s="1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/>
    </row>
    <row r="66" spans="1:17" ht="15.75">
      <c r="A66" s="19"/>
      <c r="B66" s="19"/>
      <c r="C66" s="3"/>
      <c r="D66" s="3"/>
      <c r="E66" s="3"/>
      <c r="F66" s="3"/>
      <c r="G66" s="44"/>
      <c r="H66" s="3"/>
      <c r="I66" s="44"/>
      <c r="J66" s="3"/>
      <c r="K66" s="44"/>
      <c r="L66" s="3"/>
      <c r="M66" s="44"/>
      <c r="N66" s="3"/>
      <c r="O66" s="44"/>
      <c r="P66" s="3"/>
      <c r="Q66"/>
    </row>
    <row r="67" spans="1:17" ht="15.75">
      <c r="A67" s="3"/>
      <c r="B67" s="3"/>
      <c r="C67" s="3"/>
      <c r="D67" s="3"/>
      <c r="E67" s="3"/>
      <c r="F67" s="3"/>
      <c r="G67" s="45"/>
      <c r="H67" s="3"/>
      <c r="I67" s="3"/>
      <c r="J67" s="3"/>
      <c r="K67" s="3"/>
      <c r="L67" s="3"/>
      <c r="M67" s="3"/>
      <c r="N67" s="3"/>
      <c r="O67" s="3"/>
      <c r="P67" s="3"/>
      <c r="Q67"/>
    </row>
    <row r="68" spans="1:17" ht="15.75">
      <c r="A68" s="1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/>
    </row>
    <row r="69" spans="1:17" ht="15.75">
      <c r="A69" s="1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/>
    </row>
    <row r="70" spans="1:17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5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5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5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5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5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5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>
      <c r="G93" s="46"/>
      <c r="I93" s="46"/>
      <c r="K93" s="46"/>
      <c r="M93" s="46"/>
      <c r="O93" s="46"/>
      <c r="Q93" s="46"/>
    </row>
    <row r="94" spans="1:17">
      <c r="G94" s="46"/>
      <c r="I94" s="46"/>
      <c r="K94" s="46"/>
      <c r="M94" s="46"/>
      <c r="O94" s="46"/>
      <c r="Q94" s="46"/>
    </row>
    <row r="95" spans="1:17">
      <c r="G95" s="46"/>
      <c r="I95" s="46"/>
      <c r="K95" s="46"/>
      <c r="M95" s="46"/>
      <c r="O95" s="46"/>
      <c r="Q95" s="46"/>
    </row>
    <row r="96" spans="1:17">
      <c r="G96" s="46"/>
      <c r="I96" s="46"/>
      <c r="K96" s="46"/>
      <c r="M96" s="46"/>
      <c r="O96" s="46"/>
      <c r="Q96" s="46"/>
    </row>
    <row r="97" spans="7:17">
      <c r="G97" s="46"/>
      <c r="I97" s="46"/>
      <c r="K97" s="46"/>
      <c r="M97" s="46"/>
      <c r="O97" s="46"/>
      <c r="Q97" s="46"/>
    </row>
  </sheetData>
  <pageMargins left="0.7" right="0.7" top="0.75" bottom="0.75" header="0.3" footer="0.3"/>
  <pageSetup scale="52" orientation="landscape" r:id="rId1"/>
  <headerFooter>
    <oddHeader>&amp;RCASE NO. 2015-00343
ATTACHMENT 1
TO STAFF DR NO. 2-25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G.2 Schedule </vt:lpstr>
    </vt:vector>
  </TitlesOfParts>
  <Company>Atmos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Duff, Julie N.</dc:creator>
  <cp:lastModifiedBy>Eric  Wilen</cp:lastModifiedBy>
  <cp:lastPrinted>2016-03-02T18:43:04Z</cp:lastPrinted>
  <dcterms:created xsi:type="dcterms:W3CDTF">2012-10-05T12:56:43Z</dcterms:created>
  <dcterms:modified xsi:type="dcterms:W3CDTF">2016-03-02T18:43:07Z</dcterms:modified>
</cp:coreProperties>
</file>