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240" yWindow="120" windowWidth="14940" windowHeight="9225"/>
  </bookViews>
  <sheets>
    <sheet name="2-15a" sheetId="5" r:id="rId1"/>
  </sheets>
  <definedNames>
    <definedName name="_xlnm.Print_Area" localSheetId="0">'2-15a'!$A$1:$K$82</definedName>
  </definedNames>
  <calcPr calcId="145621"/>
  <webPublishing codePage="0"/>
</workbook>
</file>

<file path=xl/calcChain.xml><?xml version="1.0" encoding="utf-8"?>
<calcChain xmlns="http://schemas.openxmlformats.org/spreadsheetml/2006/main">
  <c r="J10" i="5" l="1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9" i="5"/>
  <c r="K32" i="5"/>
  <c r="I32" i="5"/>
  <c r="H32" i="5"/>
  <c r="F81" i="5" l="1"/>
  <c r="I29" i="5"/>
  <c r="H29" i="5"/>
  <c r="K10" i="5" l="1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9" i="5"/>
  <c r="D81" i="5" l="1"/>
  <c r="E81" i="5"/>
  <c r="J81" i="5" s="1"/>
  <c r="C81" i="5"/>
  <c r="I9" i="5"/>
  <c r="H9" i="5"/>
  <c r="I79" i="5"/>
  <c r="H79" i="5"/>
  <c r="G81" i="5" l="1"/>
  <c r="K81" i="5" s="1"/>
  <c r="I77" i="5"/>
  <c r="I78" i="5"/>
  <c r="I8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30" i="5"/>
  <c r="I31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30" i="5"/>
  <c r="H31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80" i="5"/>
  <c r="H10" i="5"/>
  <c r="I81" i="5" l="1"/>
  <c r="H81" i="5"/>
</calcChain>
</file>

<file path=xl/sharedStrings.xml><?xml version="1.0" encoding="utf-8"?>
<sst xmlns="http://schemas.openxmlformats.org/spreadsheetml/2006/main" count="159" uniqueCount="156">
  <si>
    <t>Account</t>
  </si>
  <si>
    <t>Account Description</t>
  </si>
  <si>
    <t>9110</t>
  </si>
  <si>
    <t>Sales-Supervision</t>
  </si>
  <si>
    <t>8810</t>
  </si>
  <si>
    <t>Distribution-Rents</t>
  </si>
  <si>
    <t>8740</t>
  </si>
  <si>
    <t>Mains and Services Expenses</t>
  </si>
  <si>
    <t>8700</t>
  </si>
  <si>
    <t>Distribution-Operation supervision and engineering</t>
  </si>
  <si>
    <t>8930</t>
  </si>
  <si>
    <t>Maintenance of meters and house regulators</t>
  </si>
  <si>
    <t>8800</t>
  </si>
  <si>
    <t>Distribution-Other expenses</t>
  </si>
  <si>
    <t>9260</t>
  </si>
  <si>
    <t>A&amp;G-Employee pensions and benefits</t>
  </si>
  <si>
    <t>9310</t>
  </si>
  <si>
    <t>A&amp;G-Rents</t>
  </si>
  <si>
    <t>8570</t>
  </si>
  <si>
    <t>Transmission-Measuring and regulating station expenses</t>
  </si>
  <si>
    <t>8780</t>
  </si>
  <si>
    <t>Meter and house regulator expenses</t>
  </si>
  <si>
    <t>8750</t>
  </si>
  <si>
    <t>Distribution-Measuring and regulating station expenses</t>
  </si>
  <si>
    <t>9030</t>
  </si>
  <si>
    <t>Customer accounts-Customer records and collections expenses</t>
  </si>
  <si>
    <t>9280</t>
  </si>
  <si>
    <t>A&amp;G-Regulatory commission expenses</t>
  </si>
  <si>
    <t>9302</t>
  </si>
  <si>
    <t>Miscellaneous general expenses</t>
  </si>
  <si>
    <t>8140</t>
  </si>
  <si>
    <t>Storage-Operation supervision and engineering</t>
  </si>
  <si>
    <t>9250</t>
  </si>
  <si>
    <t>A&amp;G-Injuries &amp; damages</t>
  </si>
  <si>
    <t>9090</t>
  </si>
  <si>
    <t>Customer service-Operating informational and instructional advertising expense</t>
  </si>
  <si>
    <t>8940</t>
  </si>
  <si>
    <t>Distribution-Maintenance of other equipment</t>
  </si>
  <si>
    <t>9230</t>
  </si>
  <si>
    <t>A&amp;G-Outside services employed</t>
  </si>
  <si>
    <t>9220</t>
  </si>
  <si>
    <t>A&amp;G-Administrative expense transferred-Credit</t>
  </si>
  <si>
    <t>8170</t>
  </si>
  <si>
    <t>Lines expenses</t>
  </si>
  <si>
    <t>9020</t>
  </si>
  <si>
    <t>Customer accounts-Meter reading expenses</t>
  </si>
  <si>
    <t>8250</t>
  </si>
  <si>
    <t>Storage well royalties</t>
  </si>
  <si>
    <t>9120</t>
  </si>
  <si>
    <t>Sales-Demonstrating and selling expenses</t>
  </si>
  <si>
    <t>8560</t>
  </si>
  <si>
    <t>Mains expenses</t>
  </si>
  <si>
    <t>9210</t>
  </si>
  <si>
    <t>A&amp;G-Office supplies &amp; expense</t>
  </si>
  <si>
    <t>9240</t>
  </si>
  <si>
    <t>A&amp;G-Property insurance</t>
  </si>
  <si>
    <t>8910</t>
  </si>
  <si>
    <t>Maintenance of measuring and regulating station equipment-City gate check stations</t>
  </si>
  <si>
    <t>8870</t>
  </si>
  <si>
    <t>Distribution-Maint of mains</t>
  </si>
  <si>
    <t>8920</t>
  </si>
  <si>
    <t>Maintenance of services</t>
  </si>
  <si>
    <t>9100</t>
  </si>
  <si>
    <t>Customer service-Miscellaneous customer service</t>
  </si>
  <si>
    <t>8711</t>
  </si>
  <si>
    <t>Odorization</t>
  </si>
  <si>
    <t>8770</t>
  </si>
  <si>
    <t>Distribution-Measuring and regulating station expenses-City gate check stations</t>
  </si>
  <si>
    <t>8210</t>
  </si>
  <si>
    <t>Storage-Purification expenses</t>
  </si>
  <si>
    <t>8190</t>
  </si>
  <si>
    <t>Compressor station fuel and power</t>
  </si>
  <si>
    <t>8760</t>
  </si>
  <si>
    <t>Distribution-Measuring and regulating station expenses-Industrial</t>
  </si>
  <si>
    <t>9200</t>
  </si>
  <si>
    <t>A&amp;G-Administrative &amp; general salaries</t>
  </si>
  <si>
    <t>8160</t>
  </si>
  <si>
    <t>Wells expenses</t>
  </si>
  <si>
    <t>9040</t>
  </si>
  <si>
    <t>Customer accounts-Uncollectible accounts</t>
  </si>
  <si>
    <t>8410</t>
  </si>
  <si>
    <t>Other storage expenses-Operation labor and expenses</t>
  </si>
  <si>
    <t>8180</t>
  </si>
  <si>
    <t>Compressor station expenses</t>
  </si>
  <si>
    <t>8710</t>
  </si>
  <si>
    <t>Distribution load dispatching</t>
  </si>
  <si>
    <t>8200</t>
  </si>
  <si>
    <t>Storage-Measuring and regulating station expenses</t>
  </si>
  <si>
    <t>8860</t>
  </si>
  <si>
    <t>Distribution-Maintenance of structures and improvements</t>
  </si>
  <si>
    <t>8900</t>
  </si>
  <si>
    <t>Maintenance of measuring and regulating station equipment-Industrial</t>
  </si>
  <si>
    <t>9160</t>
  </si>
  <si>
    <t>Sales-Miscellaneous sales expenses</t>
  </si>
  <si>
    <t>8790</t>
  </si>
  <si>
    <t>Customer installations expenses</t>
  </si>
  <si>
    <t>8630</t>
  </si>
  <si>
    <t>Transmission-Maintenance of mains</t>
  </si>
  <si>
    <t>9270</t>
  </si>
  <si>
    <t>A&amp;G-Franchise requirements</t>
  </si>
  <si>
    <t>8240</t>
  </si>
  <si>
    <t>Storage-Other expenses</t>
  </si>
  <si>
    <t>9130</t>
  </si>
  <si>
    <t>Sales-Advertising expenses</t>
  </si>
  <si>
    <t>8340</t>
  </si>
  <si>
    <t>Maintenance of compressor station equipment</t>
  </si>
  <si>
    <t>8360</t>
  </si>
  <si>
    <t>Processing-Maintenance of purification equipment</t>
  </si>
  <si>
    <t>9010</t>
  </si>
  <si>
    <t>Customer accounts-Operation supervision</t>
  </si>
  <si>
    <t>8720</t>
  </si>
  <si>
    <t>Distribution-Compressor station labor and expenses</t>
  </si>
  <si>
    <t>8850</t>
  </si>
  <si>
    <t>Distribution-Maintenance supervision and engineering</t>
  </si>
  <si>
    <t>8350</t>
  </si>
  <si>
    <t>Maintenance of measuring and regulating station equipment</t>
  </si>
  <si>
    <t>8640</t>
  </si>
  <si>
    <t>Transmission-Maintenance of compressor station equipment</t>
  </si>
  <si>
    <t>8890</t>
  </si>
  <si>
    <t>Maintenance of measuring and regulating station equipment-General</t>
  </si>
  <si>
    <t>8370</t>
  </si>
  <si>
    <t>Maintenance of other equipment</t>
  </si>
  <si>
    <t>7590</t>
  </si>
  <si>
    <t>Production and gathering-Other expenses</t>
  </si>
  <si>
    <t>9070</t>
  </si>
  <si>
    <t>Customer service-Supervision</t>
  </si>
  <si>
    <t>8650</t>
  </si>
  <si>
    <t>Transmission-Maintenance of measuring and regulating station equipment</t>
  </si>
  <si>
    <t>8310</t>
  </si>
  <si>
    <t>Storage-Maintenance of structures and improvements</t>
  </si>
  <si>
    <t>8500</t>
  </si>
  <si>
    <t>Transmission-Operation supervision and engineering</t>
  </si>
  <si>
    <t>8610</t>
  </si>
  <si>
    <t>Transmission-Maintenance supervision and engineering</t>
  </si>
  <si>
    <t>8260</t>
  </si>
  <si>
    <t>Storage-Rents</t>
  </si>
  <si>
    <t>8520</t>
  </si>
  <si>
    <t>Communication system expenses</t>
  </si>
  <si>
    <t>Calendar 2012</t>
  </si>
  <si>
    <t>Calendar 2014</t>
  </si>
  <si>
    <t>Calendar 2013</t>
  </si>
  <si>
    <t>Base Period</t>
  </si>
  <si>
    <t>YOY % Change</t>
  </si>
  <si>
    <t>CY13 vs CY12</t>
  </si>
  <si>
    <t>CY14 vs CY13</t>
  </si>
  <si>
    <t>Base Period vs CY14</t>
  </si>
  <si>
    <t>Comparison of Expense Account Balances</t>
  </si>
  <si>
    <t>KY - Div 009</t>
  </si>
  <si>
    <t>Field measuring and regulating station expenses</t>
  </si>
  <si>
    <t>Other fuel and power for Compression</t>
  </si>
  <si>
    <t>A&amp;G-Maintenance of general plant</t>
  </si>
  <si>
    <t>Atmos Energy Corporation - Kentucky</t>
  </si>
  <si>
    <t>Calendar 2015</t>
  </si>
  <si>
    <t>CY12-CY15 and Base Period</t>
  </si>
  <si>
    <t>CY15 vs CY14</t>
  </si>
  <si>
    <t>Transmission-Other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</si>
</sst>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_)"/>
    <numFmt numFmtId="166" formatCode="0000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Helvetica-Narrow"/>
      <family val="2"/>
    </font>
    <font>
      <sz val="12"/>
      <name val="Times New Roman"/>
      <family val="1"/>
    </font>
    <font>
      <sz val="10"/>
      <name val="Arial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7" fontId="4" fillId="0" borderId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7" fillId="0" borderId="0"/>
    <xf numFmtId="40" fontId="8" fillId="2" borderId="0">
      <alignment horizontal="right"/>
    </xf>
    <xf numFmtId="0" fontId="9" fillId="3" borderId="0">
      <alignment horizontal="center"/>
    </xf>
    <xf numFmtId="0" fontId="10" fillId="2" borderId="3"/>
    <xf numFmtId="0" fontId="11" fillId="0" borderId="0" applyBorder="0">
      <alignment horizontal="centerContinuous"/>
    </xf>
    <xf numFmtId="0" fontId="12" fillId="0" borderId="0" applyBorder="0">
      <alignment horizontal="centerContinuous"/>
    </xf>
    <xf numFmtId="9" fontId="5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4" fillId="0" borderId="0" applyProtection="0"/>
    <xf numFmtId="0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9" fontId="5" fillId="0" borderId="0" applyFont="0" applyFill="0" applyBorder="0" applyAlignment="0" applyProtection="0"/>
    <xf numFmtId="37" fontId="4" fillId="0" borderId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4" fillId="0" borderId="0" applyProtection="0"/>
    <xf numFmtId="37" fontId="4" fillId="0" borderId="0" applyProtection="0"/>
  </cellStyleXfs>
  <cellXfs count="24">
    <xf numFmtId="0" fontId="0" fillId="0" borderId="0" xfId="0"/>
    <xf numFmtId="41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4" applyNumberFormat="1" applyFont="1" applyFill="1" applyBorder="1" applyAlignment="1">
      <alignment horizontal="center"/>
    </xf>
    <xf numFmtId="41" fontId="0" fillId="0" borderId="2" xfId="0" applyNumberFormat="1" applyBorder="1"/>
    <xf numFmtId="9" fontId="0" fillId="0" borderId="0" xfId="1" applyFont="1" applyAlignment="1">
      <alignment horizontal="right"/>
    </xf>
    <xf numFmtId="9" fontId="0" fillId="0" borderId="2" xfId="1" applyFont="1" applyBorder="1" applyAlignment="1">
      <alignment horizontal="right"/>
    </xf>
    <xf numFmtId="37" fontId="4" fillId="0" borderId="0" xfId="6" applyFill="1"/>
    <xf numFmtId="37" fontId="4" fillId="0" borderId="0" xfId="6" applyFont="1" applyFill="1"/>
    <xf numFmtId="0" fontId="4" fillId="0" borderId="0" xfId="6" applyNumberFormat="1" applyFont="1" applyAlignment="1">
      <alignment horizontal="center"/>
    </xf>
    <xf numFmtId="166" fontId="4" fillId="0" borderId="0" xfId="6" applyNumberFormat="1" applyFont="1" applyFill="1" applyAlignment="1">
      <alignment horizontal="left"/>
    </xf>
    <xf numFmtId="0" fontId="4" fillId="0" borderId="0" xfId="6" applyNumberFormat="1" applyFont="1" applyFill="1" applyAlignment="1">
      <alignment horizontal="center"/>
    </xf>
    <xf numFmtId="37" fontId="4" fillId="0" borderId="0" xfId="34" applyFont="1"/>
    <xf numFmtId="37" fontId="4" fillId="0" borderId="0" xfId="34" applyFont="1" applyFill="1"/>
    <xf numFmtId="0" fontId="0" fillId="0" borderId="0" xfId="0" applyFill="1"/>
    <xf numFmtId="0" fontId="3" fillId="0" borderId="0" xfId="0" applyFont="1" applyFill="1"/>
    <xf numFmtId="37" fontId="4" fillId="0" borderId="0" xfId="6" quotePrefix="1" applyFont="1" applyFill="1"/>
    <xf numFmtId="0" fontId="3" fillId="0" borderId="1" xfId="0" applyFont="1" applyFill="1" applyBorder="1" applyAlignment="1">
      <alignment horizontal="center"/>
    </xf>
    <xf numFmtId="9" fontId="0" fillId="0" borderId="2" xfId="1" applyNumberFormat="1" applyFont="1" applyBorder="1" applyAlignment="1">
      <alignment horizontal="right"/>
    </xf>
    <xf numFmtId="10" fontId="0" fillId="0" borderId="0" xfId="1" applyNumberFormat="1" applyFont="1"/>
  </cellXfs>
  <cellStyles count="43">
    <cellStyle name="Comma" xfId="4"/>
    <cellStyle name="Comma [0]" xfId="5"/>
    <cellStyle name="Comma [0] 2" xfId="21"/>
    <cellStyle name="Comma 2" xfId="20"/>
    <cellStyle name="Comma 3" xfId="24"/>
    <cellStyle name="Comma 4" xfId="27"/>
    <cellStyle name="Comma 5" xfId="7"/>
    <cellStyle name="Comma 6" xfId="35"/>
    <cellStyle name="Comma 7" xfId="40"/>
    <cellStyle name="Comma 8" xfId="37"/>
    <cellStyle name="Currency" xfId="2"/>
    <cellStyle name="Currency [0]" xfId="3"/>
    <cellStyle name="Currency [0] 2" xfId="19"/>
    <cellStyle name="Currency 2" xfId="18"/>
    <cellStyle name="Currency 3" xfId="23"/>
    <cellStyle name="Currency 4" xfId="28"/>
    <cellStyle name="Currency 5" xfId="8"/>
    <cellStyle name="Currency 6" xfId="36"/>
    <cellStyle name="Currency 7" xfId="39"/>
    <cellStyle name="Currency 8" xfId="38"/>
    <cellStyle name="Normal" xfId="0" builtinId="0"/>
    <cellStyle name="Normal - Style1" xfId="9"/>
    <cellStyle name="Normal 10" xfId="41"/>
    <cellStyle name="Normal 2" xfId="16"/>
    <cellStyle name="Normal 2 2" xfId="30"/>
    <cellStyle name="Normal 3" xfId="22"/>
    <cellStyle name="Normal 3 2" xfId="32"/>
    <cellStyle name="Normal 4" xfId="25"/>
    <cellStyle name="Normal 5" xfId="26"/>
    <cellStyle name="Normal 6" xfId="31"/>
    <cellStyle name="Normal 7" xfId="6"/>
    <cellStyle name="Normal 8" xfId="34"/>
    <cellStyle name="Normal 9" xfId="42"/>
    <cellStyle name="Output Amounts" xfId="10"/>
    <cellStyle name="Output Column Headings" xfId="11"/>
    <cellStyle name="Output Line Items" xfId="12"/>
    <cellStyle name="Output Report Heading" xfId="13"/>
    <cellStyle name="Output Report Title" xfId="14"/>
    <cellStyle name="Percent" xfId="1"/>
    <cellStyle name="Percent 2" xfId="17"/>
    <cellStyle name="Percent 3" xfId="29"/>
    <cellStyle name="Percent 4" xfId="15"/>
    <cellStyle name="Percent 7" xfId="3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7"/>
  <sheetViews>
    <sheetView tabSelected="1" zoomScale="86" zoomScaleNormal="86" workbookViewId="0"/>
  </sheetViews>
  <sheetFormatPr defaultRowHeight="12.75"/>
  <cols>
    <col min="1" max="1" width="11.28515625" style="2" customWidth="1"/>
    <col min="2" max="2" width="73" bestFit="1" customWidth="1"/>
    <col min="3" max="5" width="14" bestFit="1" customWidth="1"/>
    <col min="6" max="7" width="14" customWidth="1"/>
    <col min="8" max="8" width="16.28515625" customWidth="1"/>
    <col min="9" max="10" width="15.5703125" customWidth="1"/>
    <col min="11" max="11" width="20.140625" bestFit="1" customWidth="1"/>
    <col min="15" max="15" width="14.42578125" customWidth="1"/>
    <col min="16" max="16" width="60.28515625" style="18" customWidth="1"/>
    <col min="17" max="17" width="18" customWidth="1"/>
  </cols>
  <sheetData>
    <row r="1" spans="1:17">
      <c r="A1" s="19" t="s">
        <v>151</v>
      </c>
    </row>
    <row r="2" spans="1:17">
      <c r="A2" s="19" t="s">
        <v>146</v>
      </c>
    </row>
    <row r="3" spans="1:17">
      <c r="A3" s="19" t="s">
        <v>153</v>
      </c>
    </row>
    <row r="4" spans="1:17">
      <c r="A4" s="19" t="s">
        <v>147</v>
      </c>
    </row>
    <row r="7" spans="1:17">
      <c r="H7" s="3" t="s">
        <v>143</v>
      </c>
      <c r="I7" s="3" t="s">
        <v>144</v>
      </c>
      <c r="J7" s="3" t="s">
        <v>154</v>
      </c>
      <c r="K7" s="3" t="s">
        <v>145</v>
      </c>
    </row>
    <row r="8" spans="1:17" s="4" customFormat="1" ht="13.5" thickBot="1">
      <c r="A8" s="5" t="s">
        <v>0</v>
      </c>
      <c r="B8" s="6" t="s">
        <v>1</v>
      </c>
      <c r="C8" s="6" t="s">
        <v>138</v>
      </c>
      <c r="D8" s="6" t="s">
        <v>140</v>
      </c>
      <c r="E8" s="6" t="s">
        <v>139</v>
      </c>
      <c r="F8" s="6" t="s">
        <v>152</v>
      </c>
      <c r="G8" s="21" t="s">
        <v>141</v>
      </c>
      <c r="H8" s="7" t="s">
        <v>142</v>
      </c>
      <c r="I8" s="7" t="s">
        <v>142</v>
      </c>
      <c r="J8" s="7" t="s">
        <v>142</v>
      </c>
      <c r="K8" s="7" t="s">
        <v>142</v>
      </c>
      <c r="P8" s="19"/>
    </row>
    <row r="9" spans="1:17" s="4" customFormat="1">
      <c r="A9" s="2">
        <v>7560</v>
      </c>
      <c r="B9" t="s">
        <v>148</v>
      </c>
      <c r="C9" s="1">
        <v>0</v>
      </c>
      <c r="D9" s="1">
        <v>0</v>
      </c>
      <c r="E9" s="1">
        <v>0</v>
      </c>
      <c r="F9" s="1">
        <v>46.94</v>
      </c>
      <c r="G9" s="1">
        <v>97.726960891827019</v>
      </c>
      <c r="H9" s="9" t="str">
        <f>IF(C9=0,"NA", (D9-C9)/C9)</f>
        <v>NA</v>
      </c>
      <c r="I9" s="9" t="str">
        <f>IF(D9=0,"NA", (E9-D9)/D9)</f>
        <v>NA</v>
      </c>
      <c r="J9" s="9" t="str">
        <f>IF(E9=0,"NA", (F9-E9)/E9)</f>
        <v>NA</v>
      </c>
      <c r="K9" s="9" t="str">
        <f>IF(E9=0,"NA", (G9-E9)/E9)</f>
        <v>NA</v>
      </c>
      <c r="P9" s="19"/>
    </row>
    <row r="10" spans="1:17" ht="15">
      <c r="A10" s="2" t="s">
        <v>122</v>
      </c>
      <c r="B10" t="s">
        <v>123</v>
      </c>
      <c r="C10" s="1">
        <v>0</v>
      </c>
      <c r="D10" s="1">
        <v>0</v>
      </c>
      <c r="E10" s="1">
        <v>5000</v>
      </c>
      <c r="F10" s="1">
        <v>687.55</v>
      </c>
      <c r="G10" s="1">
        <v>0</v>
      </c>
      <c r="H10" s="9" t="str">
        <f>IF(C10=0,"NA", (D10-C10)/C10)</f>
        <v>NA</v>
      </c>
      <c r="I10" s="9" t="str">
        <f>IF(D10=0,"NA", (E10-D10)/D10)</f>
        <v>NA</v>
      </c>
      <c r="J10" s="9">
        <f t="shared" ref="J10:J73" si="0">IF(E10=0,"NA", (F10-E10)/E10)</f>
        <v>-0.86248999999999998</v>
      </c>
      <c r="K10" s="9">
        <f t="shared" ref="K10:K74" si="1">IF(E10=0,"NA", (G10-E10)/E10)</f>
        <v>-1</v>
      </c>
      <c r="O10" s="13"/>
      <c r="P10" s="12"/>
      <c r="Q10" s="16"/>
    </row>
    <row r="11" spans="1:17" ht="15">
      <c r="A11" s="2" t="s">
        <v>30</v>
      </c>
      <c r="B11" t="s">
        <v>31</v>
      </c>
      <c r="C11" s="1">
        <v>-3420.0899999999997</v>
      </c>
      <c r="D11" s="1">
        <v>-3105.08</v>
      </c>
      <c r="E11" s="1">
        <v>-2947.34</v>
      </c>
      <c r="F11" s="1">
        <v>-876.22</v>
      </c>
      <c r="G11" s="1">
        <v>-293.22558970371978</v>
      </c>
      <c r="H11" s="9">
        <f t="shared" ref="H11:H76" si="2">IF(C11=0,"NA", (D11-C11)/C11)</f>
        <v>-9.2105763298626589E-2</v>
      </c>
      <c r="I11" s="9">
        <f t="shared" ref="I11:I77" si="3">IF(D11=0,"NA", (E11-D11)/D11)</f>
        <v>-5.0800623494402654E-2</v>
      </c>
      <c r="J11" s="9">
        <f t="shared" si="0"/>
        <v>-0.70270820468625939</v>
      </c>
      <c r="K11" s="9">
        <f t="shared" si="1"/>
        <v>-0.90051178699989831</v>
      </c>
      <c r="O11" s="13"/>
      <c r="P11" s="12"/>
      <c r="Q11" s="16"/>
    </row>
    <row r="12" spans="1:17" ht="15">
      <c r="A12" s="2" t="s">
        <v>76</v>
      </c>
      <c r="B12" t="s">
        <v>77</v>
      </c>
      <c r="C12" s="1">
        <v>88031.92</v>
      </c>
      <c r="D12" s="1">
        <v>74875.399999999994</v>
      </c>
      <c r="E12" s="1">
        <v>93249.23</v>
      </c>
      <c r="F12" s="1">
        <v>104608.04</v>
      </c>
      <c r="G12" s="1">
        <v>95740.105226071464</v>
      </c>
      <c r="H12" s="9">
        <f t="shared" si="2"/>
        <v>-0.14945169888376858</v>
      </c>
      <c r="I12" s="9">
        <f t="shared" si="3"/>
        <v>0.24539207803898214</v>
      </c>
      <c r="J12" s="9">
        <f t="shared" si="0"/>
        <v>0.12181130074746996</v>
      </c>
      <c r="K12" s="9">
        <f t="shared" si="1"/>
        <v>2.671201924210493E-2</v>
      </c>
      <c r="O12" s="13"/>
      <c r="P12" s="12"/>
      <c r="Q12" s="16"/>
    </row>
    <row r="13" spans="1:17" ht="15">
      <c r="A13" s="2" t="s">
        <v>42</v>
      </c>
      <c r="B13" t="s">
        <v>43</v>
      </c>
      <c r="C13" s="1">
        <v>37710.919999999991</v>
      </c>
      <c r="D13" s="1">
        <v>44434.819999999992</v>
      </c>
      <c r="E13" s="1">
        <v>43555.49</v>
      </c>
      <c r="F13" s="1">
        <v>39313.850000000006</v>
      </c>
      <c r="G13" s="1">
        <v>37049.848430982485</v>
      </c>
      <c r="H13" s="9">
        <f t="shared" si="2"/>
        <v>0.17830113929864355</v>
      </c>
      <c r="I13" s="9">
        <f t="shared" si="3"/>
        <v>-1.9789210353501931E-2</v>
      </c>
      <c r="J13" s="9">
        <f t="shared" si="0"/>
        <v>-9.7384738410703039E-2</v>
      </c>
      <c r="K13" s="9">
        <f t="shared" si="1"/>
        <v>-0.14936444450556091</v>
      </c>
      <c r="O13" s="13"/>
      <c r="P13" s="14"/>
      <c r="Q13" s="17"/>
    </row>
    <row r="14" spans="1:17" ht="15">
      <c r="A14" s="2" t="s">
        <v>82</v>
      </c>
      <c r="B14" t="s">
        <v>83</v>
      </c>
      <c r="C14" s="1">
        <v>16073.959999999995</v>
      </c>
      <c r="D14" s="1">
        <v>23398.469999999994</v>
      </c>
      <c r="E14" s="1">
        <v>30616.560000000001</v>
      </c>
      <c r="F14" s="1">
        <v>31768.430000000004</v>
      </c>
      <c r="G14" s="1">
        <v>27319.304607083821</v>
      </c>
      <c r="H14" s="9">
        <f t="shared" si="2"/>
        <v>0.4556755149322258</v>
      </c>
      <c r="I14" s="9">
        <f t="shared" si="3"/>
        <v>0.30848555482473894</v>
      </c>
      <c r="J14" s="9">
        <f t="shared" si="0"/>
        <v>3.7622450072771159E-2</v>
      </c>
      <c r="K14" s="9">
        <f t="shared" si="1"/>
        <v>-0.10769516212520872</v>
      </c>
      <c r="O14" s="15"/>
      <c r="P14" s="14"/>
      <c r="Q14" s="17"/>
    </row>
    <row r="15" spans="1:17" ht="15">
      <c r="A15" s="2" t="s">
        <v>70</v>
      </c>
      <c r="B15" t="s">
        <v>71</v>
      </c>
      <c r="C15" s="1">
        <v>630.85</v>
      </c>
      <c r="D15" s="1">
        <v>835.28000000000009</v>
      </c>
      <c r="E15" s="1">
        <v>848.53000000000009</v>
      </c>
      <c r="F15" s="1">
        <v>826.07999999999993</v>
      </c>
      <c r="G15" s="1">
        <v>768.26708482623678</v>
      </c>
      <c r="H15" s="9">
        <f t="shared" si="2"/>
        <v>0.32405484663549189</v>
      </c>
      <c r="I15" s="9">
        <f t="shared" si="3"/>
        <v>1.5862944162436547E-2</v>
      </c>
      <c r="J15" s="9">
        <f t="shared" si="0"/>
        <v>-2.6457520653365416E-2</v>
      </c>
      <c r="K15" s="9">
        <f t="shared" si="1"/>
        <v>-9.459054502936054E-2</v>
      </c>
      <c r="O15" s="13"/>
      <c r="P15" s="14"/>
      <c r="Q15" s="17"/>
    </row>
    <row r="16" spans="1:17" ht="15">
      <c r="A16" s="2" t="s">
        <v>86</v>
      </c>
      <c r="B16" t="s">
        <v>87</v>
      </c>
      <c r="C16" s="1">
        <v>3590.59</v>
      </c>
      <c r="D16" s="1">
        <v>18169.309999999998</v>
      </c>
      <c r="E16" s="1">
        <v>5741.7300000000014</v>
      </c>
      <c r="F16" s="1">
        <v>3303.2399999999993</v>
      </c>
      <c r="G16" s="1">
        <v>2897.2905516764117</v>
      </c>
      <c r="H16" s="9">
        <f t="shared" si="2"/>
        <v>4.0602575064265194</v>
      </c>
      <c r="I16" s="9">
        <f t="shared" si="3"/>
        <v>-0.68398744916565335</v>
      </c>
      <c r="J16" s="9">
        <f t="shared" si="0"/>
        <v>-0.42469604108866171</v>
      </c>
      <c r="K16" s="9">
        <f t="shared" si="1"/>
        <v>-0.49539763247724794</v>
      </c>
      <c r="O16" s="13"/>
      <c r="P16" s="12"/>
      <c r="Q16" s="17"/>
    </row>
    <row r="17" spans="1:17" ht="15">
      <c r="A17" s="2" t="s">
        <v>68</v>
      </c>
      <c r="B17" t="s">
        <v>69</v>
      </c>
      <c r="C17" s="1">
        <v>3644.4400000000005</v>
      </c>
      <c r="D17" s="1">
        <v>31871.939999999991</v>
      </c>
      <c r="E17" s="1">
        <v>40955.910000000003</v>
      </c>
      <c r="F17" s="1">
        <v>45726.260000000009</v>
      </c>
      <c r="G17" s="1">
        <v>49109.673631242695</v>
      </c>
      <c r="H17" s="9">
        <f t="shared" si="2"/>
        <v>7.7453600553171373</v>
      </c>
      <c r="I17" s="9">
        <f t="shared" si="3"/>
        <v>0.28501465552457789</v>
      </c>
      <c r="J17" s="9">
        <f t="shared" si="0"/>
        <v>0.11647525351042146</v>
      </c>
      <c r="K17" s="9">
        <f t="shared" si="1"/>
        <v>0.19908637437778065</v>
      </c>
      <c r="O17" s="13"/>
      <c r="P17" s="12"/>
      <c r="Q17" s="17"/>
    </row>
    <row r="18" spans="1:17" ht="15">
      <c r="A18" s="2" t="s">
        <v>100</v>
      </c>
      <c r="B18" t="s">
        <v>101</v>
      </c>
      <c r="C18" s="1">
        <v>212.01000000000002</v>
      </c>
      <c r="D18" s="1">
        <v>284.70000000000005</v>
      </c>
      <c r="E18" s="1">
        <v>338.38</v>
      </c>
      <c r="F18" s="1">
        <v>864.62</v>
      </c>
      <c r="G18" s="1">
        <v>1398.1607057745048</v>
      </c>
      <c r="H18" s="9">
        <f t="shared" si="2"/>
        <v>0.34286118579312308</v>
      </c>
      <c r="I18" s="9">
        <f t="shared" si="3"/>
        <v>0.18854935019318561</v>
      </c>
      <c r="J18" s="9">
        <f t="shared" si="0"/>
        <v>1.5551746557125126</v>
      </c>
      <c r="K18" s="9">
        <f t="shared" si="1"/>
        <v>3.1319247762116702</v>
      </c>
      <c r="O18" s="13"/>
      <c r="P18" s="12"/>
      <c r="Q18" s="17"/>
    </row>
    <row r="19" spans="1:17" ht="15">
      <c r="A19" s="2" t="s">
        <v>46</v>
      </c>
      <c r="B19" t="s">
        <v>47</v>
      </c>
      <c r="C19" s="1">
        <v>8298.57</v>
      </c>
      <c r="D19" s="1">
        <v>11262.819999999998</v>
      </c>
      <c r="E19" s="1">
        <v>15578.32</v>
      </c>
      <c r="F19" s="1">
        <v>10993.13</v>
      </c>
      <c r="G19" s="1">
        <v>8604.7042577433531</v>
      </c>
      <c r="H19" s="9">
        <f t="shared" si="2"/>
        <v>0.35720009592014024</v>
      </c>
      <c r="I19" s="9">
        <f t="shared" si="3"/>
        <v>0.38316336405980056</v>
      </c>
      <c r="J19" s="9">
        <f t="shared" si="0"/>
        <v>-0.29433148118667485</v>
      </c>
      <c r="K19" s="9">
        <f t="shared" si="1"/>
        <v>-0.44764876714925916</v>
      </c>
      <c r="O19" s="13"/>
      <c r="P19" s="12"/>
      <c r="Q19" s="17"/>
    </row>
    <row r="20" spans="1:17" ht="15">
      <c r="A20" s="2" t="s">
        <v>134</v>
      </c>
      <c r="B20" t="s">
        <v>135</v>
      </c>
      <c r="C20" s="1">
        <v>0</v>
      </c>
      <c r="D20" s="1">
        <v>0</v>
      </c>
      <c r="E20" s="1">
        <v>8.4700000000000006</v>
      </c>
      <c r="F20" s="1">
        <v>0</v>
      </c>
      <c r="G20" s="1">
        <v>0</v>
      </c>
      <c r="H20" s="9" t="str">
        <f t="shared" si="2"/>
        <v>NA</v>
      </c>
      <c r="I20" s="9" t="str">
        <f t="shared" si="3"/>
        <v>NA</v>
      </c>
      <c r="J20" s="9">
        <f t="shared" si="0"/>
        <v>-1</v>
      </c>
      <c r="K20" s="9">
        <f t="shared" si="1"/>
        <v>-1</v>
      </c>
      <c r="O20" s="13"/>
      <c r="P20" s="12"/>
      <c r="Q20" s="17"/>
    </row>
    <row r="21" spans="1:17" ht="15">
      <c r="A21" s="2" t="s">
        <v>128</v>
      </c>
      <c r="B21" t="s">
        <v>129</v>
      </c>
      <c r="C21" s="1">
        <v>2615.1999999999998</v>
      </c>
      <c r="D21" s="1">
        <v>2740.31</v>
      </c>
      <c r="E21" s="1">
        <v>2728.6400000000003</v>
      </c>
      <c r="F21" s="1">
        <v>11223.17</v>
      </c>
      <c r="G21" s="1">
        <v>4134.987636044435</v>
      </c>
      <c r="H21" s="9">
        <f t="shared" si="2"/>
        <v>4.783955338023866E-2</v>
      </c>
      <c r="I21" s="9">
        <f t="shared" si="3"/>
        <v>-4.2586422703999247E-3</v>
      </c>
      <c r="J21" s="9">
        <f t="shared" si="0"/>
        <v>3.1131002990500756</v>
      </c>
      <c r="K21" s="9">
        <f t="shared" si="1"/>
        <v>0.51540241147400701</v>
      </c>
      <c r="O21" s="13"/>
      <c r="P21" s="12"/>
      <c r="Q21" s="17"/>
    </row>
    <row r="22" spans="1:17" ht="15">
      <c r="A22" s="2" t="s">
        <v>104</v>
      </c>
      <c r="B22" t="s">
        <v>105</v>
      </c>
      <c r="C22" s="1">
        <v>5613.1600000000017</v>
      </c>
      <c r="D22" s="1">
        <v>2648.29</v>
      </c>
      <c r="E22" s="1">
        <v>8431.8099999999977</v>
      </c>
      <c r="F22" s="1">
        <v>6430.7100000000009</v>
      </c>
      <c r="G22" s="1">
        <v>3308.3850958626481</v>
      </c>
      <c r="H22" s="9">
        <f t="shared" si="2"/>
        <v>-0.52819980189412041</v>
      </c>
      <c r="I22" s="9">
        <f t="shared" si="3"/>
        <v>2.1838695913211912</v>
      </c>
      <c r="J22" s="9">
        <f t="shared" si="0"/>
        <v>-0.23732745401046718</v>
      </c>
      <c r="K22" s="9">
        <f t="shared" si="1"/>
        <v>-0.60763049738280994</v>
      </c>
      <c r="O22" s="13"/>
      <c r="P22" s="12"/>
      <c r="Q22" s="17"/>
    </row>
    <row r="23" spans="1:17" ht="15">
      <c r="A23" s="2" t="s">
        <v>114</v>
      </c>
      <c r="B23" t="s">
        <v>115</v>
      </c>
      <c r="C23" s="1">
        <v>1020.0699999999999</v>
      </c>
      <c r="D23" s="1">
        <v>348.17</v>
      </c>
      <c r="E23" s="1">
        <v>1429.0399999999997</v>
      </c>
      <c r="F23" s="1">
        <v>1179.45</v>
      </c>
      <c r="G23" s="1">
        <v>2433.0783140504891</v>
      </c>
      <c r="H23" s="9">
        <f t="shared" si="2"/>
        <v>-0.65868028664699474</v>
      </c>
      <c r="I23" s="9">
        <f t="shared" si="3"/>
        <v>3.1044317431139947</v>
      </c>
      <c r="J23" s="9">
        <f t="shared" si="0"/>
        <v>-0.17465571292616003</v>
      </c>
      <c r="K23" s="9">
        <f t="shared" si="1"/>
        <v>0.70259636822656435</v>
      </c>
      <c r="O23" s="13"/>
      <c r="P23" s="12"/>
      <c r="Q23" s="17"/>
    </row>
    <row r="24" spans="1:17" ht="15">
      <c r="A24" s="2" t="s">
        <v>106</v>
      </c>
      <c r="B24" t="s">
        <v>107</v>
      </c>
      <c r="C24" s="1">
        <v>287.94</v>
      </c>
      <c r="D24" s="1">
        <v>3105.2900000000004</v>
      </c>
      <c r="E24" s="1">
        <v>2360.83</v>
      </c>
      <c r="F24" s="1">
        <v>126.49</v>
      </c>
      <c r="G24" s="1">
        <v>248.4470262868393</v>
      </c>
      <c r="H24" s="9">
        <f t="shared" si="2"/>
        <v>9.7845037160519563</v>
      </c>
      <c r="I24" s="9">
        <f t="shared" si="3"/>
        <v>-0.23973928360958249</v>
      </c>
      <c r="J24" s="9">
        <f t="shared" si="0"/>
        <v>-0.94642138569909739</v>
      </c>
      <c r="K24" s="9">
        <f t="shared" si="1"/>
        <v>-0.89476284769049896</v>
      </c>
      <c r="O24" s="13"/>
      <c r="P24" s="12"/>
      <c r="Q24" s="17"/>
    </row>
    <row r="25" spans="1:17" ht="15">
      <c r="A25" s="2" t="s">
        <v>120</v>
      </c>
      <c r="B25" t="s">
        <v>121</v>
      </c>
      <c r="C25" s="1">
        <v>0</v>
      </c>
      <c r="D25" s="1">
        <v>0</v>
      </c>
      <c r="E25" s="1">
        <v>19.07</v>
      </c>
      <c r="F25" s="1">
        <v>0</v>
      </c>
      <c r="G25" s="1">
        <v>0</v>
      </c>
      <c r="H25" s="9" t="str">
        <f t="shared" si="2"/>
        <v>NA</v>
      </c>
      <c r="I25" s="9" t="str">
        <f t="shared" si="3"/>
        <v>NA</v>
      </c>
      <c r="J25" s="9">
        <f t="shared" si="0"/>
        <v>-1</v>
      </c>
      <c r="K25" s="9">
        <f t="shared" si="1"/>
        <v>-1</v>
      </c>
      <c r="O25" s="13"/>
      <c r="P25" s="11"/>
      <c r="Q25" s="17"/>
    </row>
    <row r="26" spans="1:17" ht="15">
      <c r="A26" s="2" t="s">
        <v>80</v>
      </c>
      <c r="B26" t="s">
        <v>81</v>
      </c>
      <c r="C26" s="1">
        <v>0</v>
      </c>
      <c r="D26" s="1">
        <v>0</v>
      </c>
      <c r="E26" s="1">
        <v>33047.520000000004</v>
      </c>
      <c r="F26" s="1">
        <v>117342.52999999998</v>
      </c>
      <c r="G26" s="1">
        <v>130180.42542714477</v>
      </c>
      <c r="H26" s="9" t="str">
        <f t="shared" si="2"/>
        <v>NA</v>
      </c>
      <c r="I26" s="9" t="str">
        <f t="shared" si="3"/>
        <v>NA</v>
      </c>
      <c r="J26" s="9">
        <f t="shared" si="0"/>
        <v>2.5507212038906388</v>
      </c>
      <c r="K26" s="9">
        <f t="shared" si="1"/>
        <v>2.9391889445000641</v>
      </c>
      <c r="O26" s="13"/>
      <c r="P26" s="12"/>
      <c r="Q26" s="17"/>
    </row>
    <row r="27" spans="1:17" ht="15">
      <c r="A27" s="2" t="s">
        <v>130</v>
      </c>
      <c r="B27" t="s">
        <v>131</v>
      </c>
      <c r="C27" s="1">
        <v>0</v>
      </c>
      <c r="D27" s="1">
        <v>294.44</v>
      </c>
      <c r="E27" s="1">
        <v>0</v>
      </c>
      <c r="F27" s="1">
        <v>0</v>
      </c>
      <c r="G27" s="1">
        <v>0</v>
      </c>
      <c r="H27" s="9" t="str">
        <f t="shared" si="2"/>
        <v>NA</v>
      </c>
      <c r="I27" s="9">
        <f t="shared" si="3"/>
        <v>-1</v>
      </c>
      <c r="J27" s="9" t="str">
        <f t="shared" si="0"/>
        <v>NA</v>
      </c>
      <c r="K27" s="9" t="str">
        <f t="shared" si="1"/>
        <v>NA</v>
      </c>
      <c r="O27" s="13"/>
      <c r="P27" s="12"/>
      <c r="Q27" s="17"/>
    </row>
    <row r="28" spans="1:17" ht="15">
      <c r="A28" s="2" t="s">
        <v>136</v>
      </c>
      <c r="B28" t="s">
        <v>137</v>
      </c>
      <c r="C28" s="1">
        <v>0</v>
      </c>
      <c r="D28" s="1">
        <v>0</v>
      </c>
      <c r="E28" s="1">
        <v>249.27</v>
      </c>
      <c r="F28" s="1">
        <v>0</v>
      </c>
      <c r="G28" s="1">
        <v>0</v>
      </c>
      <c r="H28" s="9" t="str">
        <f t="shared" si="2"/>
        <v>NA</v>
      </c>
      <c r="I28" s="9" t="str">
        <f t="shared" si="3"/>
        <v>NA</v>
      </c>
      <c r="J28" s="9">
        <f t="shared" si="0"/>
        <v>-1</v>
      </c>
      <c r="K28" s="9">
        <f t="shared" si="1"/>
        <v>-1</v>
      </c>
      <c r="O28" s="13"/>
      <c r="P28" s="12"/>
      <c r="Q28" s="17"/>
    </row>
    <row r="29" spans="1:17" ht="15">
      <c r="A29" s="2">
        <v>8550</v>
      </c>
      <c r="B29" t="s">
        <v>149</v>
      </c>
      <c r="C29" s="1">
        <v>0</v>
      </c>
      <c r="D29" s="1">
        <v>0</v>
      </c>
      <c r="E29" s="1">
        <v>0</v>
      </c>
      <c r="F29" s="1">
        <v>152.9</v>
      </c>
      <c r="G29" s="1">
        <v>55.408151300040366</v>
      </c>
      <c r="H29" s="9" t="str">
        <f t="shared" si="2"/>
        <v>NA</v>
      </c>
      <c r="I29" s="9" t="str">
        <f t="shared" si="3"/>
        <v>NA</v>
      </c>
      <c r="J29" s="9" t="str">
        <f t="shared" si="0"/>
        <v>NA</v>
      </c>
      <c r="K29" s="9" t="str">
        <f t="shared" si="1"/>
        <v>NA</v>
      </c>
      <c r="O29" s="13"/>
      <c r="P29" s="12"/>
      <c r="Q29" s="17"/>
    </row>
    <row r="30" spans="1:17" ht="15">
      <c r="A30" s="2" t="s">
        <v>50</v>
      </c>
      <c r="B30" t="s">
        <v>51</v>
      </c>
      <c r="C30" s="1">
        <v>334295.35999999993</v>
      </c>
      <c r="D30" s="1">
        <v>322637.81000000017</v>
      </c>
      <c r="E30" s="1">
        <v>366269.35999999975</v>
      </c>
      <c r="F30" s="1">
        <v>324287.2799999998</v>
      </c>
      <c r="G30" s="1">
        <v>317021.1397629928</v>
      </c>
      <c r="H30" s="9">
        <f t="shared" si="2"/>
        <v>-3.4872006599193477E-2</v>
      </c>
      <c r="I30" s="9">
        <f t="shared" si="3"/>
        <v>0.13523384007596492</v>
      </c>
      <c r="J30" s="9">
        <f t="shared" si="0"/>
        <v>-0.11462078072815042</v>
      </c>
      <c r="K30" s="9">
        <f t="shared" si="1"/>
        <v>-0.13445902282682612</v>
      </c>
      <c r="O30" s="13"/>
      <c r="P30" s="12"/>
      <c r="Q30" s="17"/>
    </row>
    <row r="31" spans="1:17" ht="15">
      <c r="A31" s="2" t="s">
        <v>18</v>
      </c>
      <c r="B31" t="s">
        <v>19</v>
      </c>
      <c r="C31" s="1">
        <v>80340.969999999987</v>
      </c>
      <c r="D31" s="1">
        <v>71236.710000000021</v>
      </c>
      <c r="E31" s="1">
        <v>64859.589999999982</v>
      </c>
      <c r="F31" s="1">
        <v>35974.570000000007</v>
      </c>
      <c r="G31" s="1">
        <v>34581.390054501462</v>
      </c>
      <c r="H31" s="9">
        <f t="shared" si="2"/>
        <v>-0.11332026486610713</v>
      </c>
      <c r="I31" s="9">
        <f t="shared" si="3"/>
        <v>-8.9520136457734184E-2</v>
      </c>
      <c r="J31" s="9">
        <f t="shared" si="0"/>
        <v>-0.44534694098436306</v>
      </c>
      <c r="K31" s="9">
        <f t="shared" si="1"/>
        <v>-0.46682687857722394</v>
      </c>
      <c r="O31" s="13"/>
      <c r="P31" s="12"/>
      <c r="Q31" s="17"/>
    </row>
    <row r="32" spans="1:17" ht="15">
      <c r="A32" s="2">
        <v>8590</v>
      </c>
      <c r="B32" t="s">
        <v>155</v>
      </c>
      <c r="C32" s="1">
        <v>0</v>
      </c>
      <c r="D32" s="1">
        <v>0</v>
      </c>
      <c r="E32" s="1">
        <v>0</v>
      </c>
      <c r="F32" s="1">
        <v>924.03</v>
      </c>
      <c r="G32" s="1">
        <v>0</v>
      </c>
      <c r="H32" s="9" t="str">
        <f t="shared" si="2"/>
        <v>NA</v>
      </c>
      <c r="I32" s="9" t="str">
        <f t="shared" si="3"/>
        <v>NA</v>
      </c>
      <c r="J32" s="9" t="str">
        <f t="shared" si="0"/>
        <v>NA</v>
      </c>
      <c r="K32" s="9" t="str">
        <f t="shared" si="1"/>
        <v>NA</v>
      </c>
      <c r="O32" s="13"/>
      <c r="P32" s="12"/>
      <c r="Q32" s="17"/>
    </row>
    <row r="33" spans="1:17" ht="15">
      <c r="A33" s="2" t="s">
        <v>132</v>
      </c>
      <c r="B33" t="s">
        <v>133</v>
      </c>
      <c r="C33" s="1">
        <v>0</v>
      </c>
      <c r="D33" s="1">
        <v>0</v>
      </c>
      <c r="E33" s="1">
        <v>18.78</v>
      </c>
      <c r="F33" s="1">
        <v>0</v>
      </c>
      <c r="G33" s="1">
        <v>0</v>
      </c>
      <c r="H33" s="9" t="str">
        <f t="shared" si="2"/>
        <v>NA</v>
      </c>
      <c r="I33" s="9" t="str">
        <f t="shared" si="3"/>
        <v>NA</v>
      </c>
      <c r="J33" s="9">
        <f t="shared" si="0"/>
        <v>-1</v>
      </c>
      <c r="K33" s="9">
        <f t="shared" si="1"/>
        <v>-1</v>
      </c>
      <c r="O33" s="13"/>
      <c r="P33" s="12"/>
      <c r="Q33" s="17"/>
    </row>
    <row r="34" spans="1:17" ht="15">
      <c r="A34" s="2" t="s">
        <v>96</v>
      </c>
      <c r="B34" t="s">
        <v>97</v>
      </c>
      <c r="C34" s="1">
        <v>33370.54</v>
      </c>
      <c r="D34" s="1">
        <v>17754.989999999998</v>
      </c>
      <c r="E34" s="1">
        <v>7549.5299999999979</v>
      </c>
      <c r="F34" s="1">
        <v>7571.4100000000008</v>
      </c>
      <c r="G34" s="1">
        <v>5923.9756873420511</v>
      </c>
      <c r="H34" s="9">
        <f t="shared" si="2"/>
        <v>-0.46794418070549659</v>
      </c>
      <c r="I34" s="9">
        <f t="shared" si="3"/>
        <v>-0.57479390300980182</v>
      </c>
      <c r="J34" s="9">
        <f t="shared" si="0"/>
        <v>2.8981936623873068E-3</v>
      </c>
      <c r="K34" s="9">
        <f t="shared" si="1"/>
        <v>-0.21531861091457977</v>
      </c>
      <c r="O34" s="13"/>
      <c r="P34" s="12"/>
      <c r="Q34" s="17"/>
    </row>
    <row r="35" spans="1:17" ht="15">
      <c r="A35" s="2" t="s">
        <v>116</v>
      </c>
      <c r="B35" t="s">
        <v>117</v>
      </c>
      <c r="C35" s="1">
        <v>0</v>
      </c>
      <c r="D35" s="1">
        <v>0</v>
      </c>
      <c r="E35" s="1">
        <v>349.52000000000004</v>
      </c>
      <c r="F35" s="1">
        <v>0</v>
      </c>
      <c r="G35" s="1">
        <v>0</v>
      </c>
      <c r="H35" s="9" t="str">
        <f t="shared" si="2"/>
        <v>NA</v>
      </c>
      <c r="I35" s="9" t="str">
        <f t="shared" si="3"/>
        <v>NA</v>
      </c>
      <c r="J35" s="9">
        <f t="shared" si="0"/>
        <v>-1</v>
      </c>
      <c r="K35" s="9">
        <f t="shared" si="1"/>
        <v>-1</v>
      </c>
      <c r="O35" s="13"/>
      <c r="P35" s="12"/>
      <c r="Q35" s="17"/>
    </row>
    <row r="36" spans="1:17" ht="15">
      <c r="A36" s="2" t="s">
        <v>126</v>
      </c>
      <c r="B36" t="s">
        <v>127</v>
      </c>
      <c r="C36" s="1">
        <v>95.54000000000002</v>
      </c>
      <c r="D36" s="1">
        <v>2602.6099999999997</v>
      </c>
      <c r="E36" s="1">
        <v>392.23</v>
      </c>
      <c r="F36" s="1">
        <v>4449.0000000000009</v>
      </c>
      <c r="G36" s="1">
        <v>5819.0470883634307</v>
      </c>
      <c r="H36" s="9">
        <f t="shared" si="2"/>
        <v>26.241050868746065</v>
      </c>
      <c r="I36" s="9">
        <f t="shared" si="3"/>
        <v>-0.84929359373859314</v>
      </c>
      <c r="J36" s="9">
        <f t="shared" si="0"/>
        <v>10.342834561354309</v>
      </c>
      <c r="K36" s="9">
        <f t="shared" si="1"/>
        <v>13.835803198030314</v>
      </c>
      <c r="O36" s="13"/>
      <c r="P36" s="12"/>
      <c r="Q36" s="17"/>
    </row>
    <row r="37" spans="1:17" ht="15">
      <c r="A37" s="2" t="s">
        <v>8</v>
      </c>
      <c r="B37" t="s">
        <v>9</v>
      </c>
      <c r="C37" s="1">
        <v>1278482.2299999935</v>
      </c>
      <c r="D37" s="1">
        <v>1476106.390000006</v>
      </c>
      <c r="E37" s="1">
        <v>1363623.0900000008</v>
      </c>
      <c r="F37" s="1">
        <v>1326052.889999998</v>
      </c>
      <c r="G37" s="1">
        <v>1185199.6368382466</v>
      </c>
      <c r="H37" s="9">
        <f t="shared" si="2"/>
        <v>0.15457716608232677</v>
      </c>
      <c r="I37" s="9">
        <f t="shared" si="3"/>
        <v>-7.620270514512488E-2</v>
      </c>
      <c r="J37" s="9">
        <f t="shared" si="0"/>
        <v>-2.7551748188718868E-2</v>
      </c>
      <c r="K37" s="9">
        <f t="shared" si="1"/>
        <v>-0.13084513929853892</v>
      </c>
      <c r="O37" s="13"/>
      <c r="P37" s="12"/>
      <c r="Q37" s="17"/>
    </row>
    <row r="38" spans="1:17" ht="15">
      <c r="A38" s="2" t="s">
        <v>84</v>
      </c>
      <c r="B38" t="s">
        <v>85</v>
      </c>
      <c r="C38" s="1">
        <v>498.22999999999996</v>
      </c>
      <c r="D38" s="1">
        <v>396.36000000000007</v>
      </c>
      <c r="E38" s="1">
        <v>9679.3300000000017</v>
      </c>
      <c r="F38" s="1">
        <v>4541.8600000000006</v>
      </c>
      <c r="G38" s="1">
        <v>1957.8102541440207</v>
      </c>
      <c r="H38" s="9">
        <f t="shared" si="2"/>
        <v>-0.20446380185857918</v>
      </c>
      <c r="I38" s="9">
        <f t="shared" si="3"/>
        <v>23.420552023413059</v>
      </c>
      <c r="J38" s="9">
        <f t="shared" si="0"/>
        <v>-0.53076710888047007</v>
      </c>
      <c r="K38" s="9">
        <f t="shared" si="1"/>
        <v>-0.797732874677894</v>
      </c>
      <c r="O38" s="13"/>
      <c r="P38" s="12"/>
      <c r="Q38" s="17"/>
    </row>
    <row r="39" spans="1:17" ht="15">
      <c r="A39" s="2" t="s">
        <v>64</v>
      </c>
      <c r="B39" t="s">
        <v>65</v>
      </c>
      <c r="C39" s="1">
        <v>1058.1200000000001</v>
      </c>
      <c r="D39" s="1">
        <v>10278.720000000001</v>
      </c>
      <c r="E39" s="1">
        <v>15970.46</v>
      </c>
      <c r="F39" s="1">
        <v>25525.679999999997</v>
      </c>
      <c r="G39" s="1">
        <v>10649.634147097708</v>
      </c>
      <c r="H39" s="9">
        <f t="shared" si="2"/>
        <v>8.7141345027029065</v>
      </c>
      <c r="I39" s="9">
        <f t="shared" si="3"/>
        <v>0.55374015441611379</v>
      </c>
      <c r="J39" s="9">
        <f t="shared" si="0"/>
        <v>0.59830587221657971</v>
      </c>
      <c r="K39" s="9">
        <f t="shared" si="1"/>
        <v>-0.33316672487218851</v>
      </c>
      <c r="O39" s="13"/>
      <c r="P39" s="12"/>
      <c r="Q39" s="17"/>
    </row>
    <row r="40" spans="1:17" ht="15">
      <c r="A40" s="2" t="s">
        <v>110</v>
      </c>
      <c r="B40" t="s">
        <v>111</v>
      </c>
      <c r="C40" s="1">
        <v>0</v>
      </c>
      <c r="D40" s="1">
        <v>0</v>
      </c>
      <c r="E40" s="1">
        <v>84.78</v>
      </c>
      <c r="F40" s="1">
        <v>0</v>
      </c>
      <c r="G40" s="1">
        <v>0</v>
      </c>
      <c r="H40" s="9" t="str">
        <f t="shared" si="2"/>
        <v>NA</v>
      </c>
      <c r="I40" s="9" t="str">
        <f t="shared" si="3"/>
        <v>NA</v>
      </c>
      <c r="J40" s="9">
        <f t="shared" si="0"/>
        <v>-1</v>
      </c>
      <c r="K40" s="9">
        <f t="shared" si="1"/>
        <v>-1</v>
      </c>
      <c r="O40" s="13"/>
      <c r="P40" s="12"/>
      <c r="Q40" s="17"/>
    </row>
    <row r="41" spans="1:17" ht="15">
      <c r="A41" s="2" t="s">
        <v>6</v>
      </c>
      <c r="B41" t="s">
        <v>7</v>
      </c>
      <c r="C41" s="1">
        <v>2639328.989999996</v>
      </c>
      <c r="D41" s="1">
        <v>3055144.4199999976</v>
      </c>
      <c r="E41" s="1">
        <v>3249290.2399999937</v>
      </c>
      <c r="F41" s="1">
        <v>3808187.3199999956</v>
      </c>
      <c r="G41" s="1">
        <v>3728875.551932516</v>
      </c>
      <c r="H41" s="9">
        <f t="shared" si="2"/>
        <v>0.15754588820698787</v>
      </c>
      <c r="I41" s="9">
        <f t="shared" si="3"/>
        <v>6.354718249292983E-2</v>
      </c>
      <c r="J41" s="9">
        <f t="shared" si="0"/>
        <v>0.17200589627844481</v>
      </c>
      <c r="K41" s="9">
        <f t="shared" si="1"/>
        <v>0.14759694472000237</v>
      </c>
      <c r="O41" s="13"/>
      <c r="P41" s="12"/>
      <c r="Q41" s="17"/>
    </row>
    <row r="42" spans="1:17" ht="15">
      <c r="A42" s="2" t="s">
        <v>22</v>
      </c>
      <c r="B42" t="s">
        <v>23</v>
      </c>
      <c r="C42" s="1">
        <v>291369.17</v>
      </c>
      <c r="D42" s="1">
        <v>347338.3600000001</v>
      </c>
      <c r="E42" s="1">
        <v>400405.70999999996</v>
      </c>
      <c r="F42" s="1">
        <v>396382.88000000006</v>
      </c>
      <c r="G42" s="1">
        <v>399682.45860123954</v>
      </c>
      <c r="H42" s="9">
        <f t="shared" si="2"/>
        <v>0.19209029562050137</v>
      </c>
      <c r="I42" s="9">
        <f t="shared" si="3"/>
        <v>0.15278286567599342</v>
      </c>
      <c r="J42" s="9">
        <f t="shared" si="0"/>
        <v>-1.004688469602469E-2</v>
      </c>
      <c r="K42" s="9">
        <f t="shared" si="1"/>
        <v>-1.8062964156041082E-3</v>
      </c>
      <c r="O42" s="13"/>
      <c r="P42" s="12"/>
      <c r="Q42" s="17"/>
    </row>
    <row r="43" spans="1:17" ht="15">
      <c r="A43" s="2" t="s">
        <v>72</v>
      </c>
      <c r="B43" t="s">
        <v>73</v>
      </c>
      <c r="C43" s="1">
        <v>30942.1</v>
      </c>
      <c r="D43" s="1">
        <v>37495.53</v>
      </c>
      <c r="E43" s="1">
        <v>30324.949999999997</v>
      </c>
      <c r="F43" s="1">
        <v>27679.09</v>
      </c>
      <c r="G43" s="1">
        <v>33577.264757765588</v>
      </c>
      <c r="H43" s="9">
        <f t="shared" si="2"/>
        <v>0.21179654903836523</v>
      </c>
      <c r="I43" s="9">
        <f t="shared" si="3"/>
        <v>-0.19123826226752902</v>
      </c>
      <c r="J43" s="9">
        <f t="shared" si="0"/>
        <v>-8.7250267518990052E-2</v>
      </c>
      <c r="K43" s="9">
        <f t="shared" si="1"/>
        <v>0.10724880858057775</v>
      </c>
      <c r="O43" s="13"/>
      <c r="P43" s="12"/>
      <c r="Q43" s="17"/>
    </row>
    <row r="44" spans="1:17" ht="15">
      <c r="A44" s="2" t="s">
        <v>66</v>
      </c>
      <c r="B44" t="s">
        <v>67</v>
      </c>
      <c r="C44" s="1">
        <v>78229.629999999961</v>
      </c>
      <c r="D44" s="1">
        <v>133874.68000000002</v>
      </c>
      <c r="E44" s="1">
        <v>94569.550000000017</v>
      </c>
      <c r="F44" s="1">
        <v>105346.96999999997</v>
      </c>
      <c r="G44" s="1">
        <v>124170.33353230206</v>
      </c>
      <c r="H44" s="9">
        <f t="shared" si="2"/>
        <v>0.71130401613813188</v>
      </c>
      <c r="I44" s="9">
        <f t="shared" si="3"/>
        <v>-0.29359644407740132</v>
      </c>
      <c r="J44" s="9">
        <f t="shared" si="0"/>
        <v>0.11396289820560584</v>
      </c>
      <c r="K44" s="9">
        <f t="shared" si="1"/>
        <v>0.31300543919583035</v>
      </c>
      <c r="O44" s="13"/>
      <c r="P44" s="12"/>
      <c r="Q44" s="17"/>
    </row>
    <row r="45" spans="1:17" ht="15">
      <c r="A45" s="2" t="s">
        <v>20</v>
      </c>
      <c r="B45" t="s">
        <v>21</v>
      </c>
      <c r="C45" s="1">
        <v>743303.54999999912</v>
      </c>
      <c r="D45" s="1">
        <v>841597.65999999957</v>
      </c>
      <c r="E45" s="1">
        <v>997205.46999999974</v>
      </c>
      <c r="F45" s="1">
        <v>1001132.3500000002</v>
      </c>
      <c r="G45" s="1">
        <v>892500.81746821024</v>
      </c>
      <c r="H45" s="9">
        <f t="shared" si="2"/>
        <v>0.13223952717567483</v>
      </c>
      <c r="I45" s="9">
        <f t="shared" si="3"/>
        <v>0.18489572558935138</v>
      </c>
      <c r="J45" s="9">
        <f t="shared" si="0"/>
        <v>3.9378845364741845E-3</v>
      </c>
      <c r="K45" s="9">
        <f t="shared" si="1"/>
        <v>-0.10499807279616058</v>
      </c>
      <c r="O45" s="13"/>
      <c r="P45" s="12"/>
      <c r="Q45" s="17"/>
    </row>
    <row r="46" spans="1:17" ht="15">
      <c r="A46" s="2" t="s">
        <v>94</v>
      </c>
      <c r="B46" t="s">
        <v>95</v>
      </c>
      <c r="C46" s="1">
        <v>11635.830000000004</v>
      </c>
      <c r="D46" s="1">
        <v>21306.27</v>
      </c>
      <c r="E46" s="1">
        <v>2827.2400000000002</v>
      </c>
      <c r="F46" s="1">
        <v>774.22</v>
      </c>
      <c r="G46" s="1">
        <v>752.17633517265062</v>
      </c>
      <c r="H46" s="9">
        <f t="shared" si="2"/>
        <v>0.8310915508390887</v>
      </c>
      <c r="I46" s="9">
        <f t="shared" si="3"/>
        <v>-0.86730478868426986</v>
      </c>
      <c r="J46" s="9">
        <f t="shared" si="0"/>
        <v>-0.72615695873006902</v>
      </c>
      <c r="K46" s="9">
        <f t="shared" si="1"/>
        <v>-0.73395384361686633</v>
      </c>
      <c r="O46" s="13"/>
      <c r="P46" s="12"/>
      <c r="Q46" s="17"/>
    </row>
    <row r="47" spans="1:17" ht="15">
      <c r="A47" s="2" t="s">
        <v>12</v>
      </c>
      <c r="B47" t="s">
        <v>13</v>
      </c>
      <c r="C47" s="1">
        <v>75788.36</v>
      </c>
      <c r="D47" s="1">
        <v>186217.28000000009</v>
      </c>
      <c r="E47" s="1">
        <v>117454.88999999996</v>
      </c>
      <c r="F47" s="1">
        <v>178228.13</v>
      </c>
      <c r="G47" s="1">
        <v>208870.28071448006</v>
      </c>
      <c r="H47" s="9">
        <f t="shared" si="2"/>
        <v>1.4570696608291838</v>
      </c>
      <c r="I47" s="9">
        <f t="shared" si="3"/>
        <v>-0.3692589108808812</v>
      </c>
      <c r="J47" s="9">
        <f t="shared" si="0"/>
        <v>0.51741770819418476</v>
      </c>
      <c r="K47" s="9">
        <f t="shared" si="1"/>
        <v>0.77830212700791035</v>
      </c>
      <c r="O47" s="13"/>
      <c r="P47" s="12"/>
      <c r="Q47" s="17"/>
    </row>
    <row r="48" spans="1:17" ht="15">
      <c r="A48" s="2" t="s">
        <v>4</v>
      </c>
      <c r="B48" t="s">
        <v>5</v>
      </c>
      <c r="C48" s="1">
        <v>429096.45000000059</v>
      </c>
      <c r="D48" s="1">
        <v>437733.09999999986</v>
      </c>
      <c r="E48" s="1">
        <v>452855.2099999999</v>
      </c>
      <c r="F48" s="1">
        <v>479807.83999999944</v>
      </c>
      <c r="G48" s="1">
        <v>445876.9071555573</v>
      </c>
      <c r="H48" s="9">
        <f t="shared" si="2"/>
        <v>2.0127526107473634E-2</v>
      </c>
      <c r="I48" s="9">
        <f t="shared" si="3"/>
        <v>3.4546416526417691E-2</v>
      </c>
      <c r="J48" s="9">
        <f t="shared" si="0"/>
        <v>5.9517102607695611E-2</v>
      </c>
      <c r="K48" s="9">
        <f t="shared" si="1"/>
        <v>-1.5409567319414529E-2</v>
      </c>
      <c r="O48" s="13"/>
      <c r="P48" s="12"/>
      <c r="Q48" s="17"/>
    </row>
    <row r="49" spans="1:17" ht="15">
      <c r="A49" s="2" t="s">
        <v>112</v>
      </c>
      <c r="B49" t="s">
        <v>113</v>
      </c>
      <c r="C49" s="1">
        <v>2536.4799999999996</v>
      </c>
      <c r="D49" s="1">
        <v>2094.14</v>
      </c>
      <c r="E49" s="1">
        <v>1168.02</v>
      </c>
      <c r="F49" s="1">
        <v>2127.02</v>
      </c>
      <c r="G49" s="1">
        <v>1964.0799531830269</v>
      </c>
      <c r="H49" s="9">
        <f t="shared" si="2"/>
        <v>-0.17439128240711527</v>
      </c>
      <c r="I49" s="9">
        <f t="shared" si="3"/>
        <v>-0.4422435940290525</v>
      </c>
      <c r="J49" s="9">
        <f t="shared" si="0"/>
        <v>0.82104758480163009</v>
      </c>
      <c r="K49" s="9">
        <f t="shared" si="1"/>
        <v>0.68154650877812617</v>
      </c>
      <c r="O49" s="13"/>
      <c r="P49" s="12"/>
      <c r="Q49" s="17"/>
    </row>
    <row r="50" spans="1:17" ht="15">
      <c r="A50" s="2" t="s">
        <v>88</v>
      </c>
      <c r="B50" t="s">
        <v>89</v>
      </c>
      <c r="C50" s="1">
        <v>5644.41</v>
      </c>
      <c r="D50" s="1">
        <v>8310.2099999999991</v>
      </c>
      <c r="E50" s="1">
        <v>2462.2399999999998</v>
      </c>
      <c r="F50" s="1">
        <v>14831.360000000002</v>
      </c>
      <c r="G50" s="1">
        <v>23416.362822436724</v>
      </c>
      <c r="H50" s="9">
        <f t="shared" si="2"/>
        <v>0.4722902836611797</v>
      </c>
      <c r="I50" s="9">
        <f t="shared" si="3"/>
        <v>-0.70370905187714872</v>
      </c>
      <c r="J50" s="9">
        <f t="shared" si="0"/>
        <v>5.0235232958606808</v>
      </c>
      <c r="K50" s="9">
        <f t="shared" si="1"/>
        <v>8.5101869933218222</v>
      </c>
      <c r="O50" s="13"/>
      <c r="P50" s="12"/>
      <c r="Q50" s="17"/>
    </row>
    <row r="51" spans="1:17" ht="15">
      <c r="A51" s="2" t="s">
        <v>58</v>
      </c>
      <c r="B51" t="s">
        <v>59</v>
      </c>
      <c r="C51" s="1">
        <v>59175.020000000033</v>
      </c>
      <c r="D51" s="1">
        <v>85952.670000000013</v>
      </c>
      <c r="E51" s="1">
        <v>94377.349999999962</v>
      </c>
      <c r="F51" s="1">
        <v>45920.130000000005</v>
      </c>
      <c r="G51" s="1">
        <v>46091.620892911051</v>
      </c>
      <c r="H51" s="9">
        <f t="shared" si="2"/>
        <v>0.45251611237309197</v>
      </c>
      <c r="I51" s="9">
        <f t="shared" si="3"/>
        <v>9.8015337976120442E-2</v>
      </c>
      <c r="J51" s="9">
        <f t="shared" si="0"/>
        <v>-0.51344120172901631</v>
      </c>
      <c r="K51" s="9">
        <f t="shared" si="1"/>
        <v>-0.51162412493134135</v>
      </c>
      <c r="O51" s="13"/>
      <c r="P51" s="12"/>
      <c r="Q51" s="17"/>
    </row>
    <row r="52" spans="1:17" ht="15">
      <c r="A52" s="2" t="s">
        <v>118</v>
      </c>
      <c r="B52" t="s">
        <v>119</v>
      </c>
      <c r="C52" s="1">
        <v>7307.8099999999995</v>
      </c>
      <c r="D52" s="1">
        <v>283.42</v>
      </c>
      <c r="E52" s="1">
        <v>4702.2600000000011</v>
      </c>
      <c r="F52" s="1">
        <v>6561.7799999999988</v>
      </c>
      <c r="G52" s="1">
        <v>6698.4222182973017</v>
      </c>
      <c r="H52" s="9">
        <f t="shared" si="2"/>
        <v>-0.96121683513939193</v>
      </c>
      <c r="I52" s="9">
        <f t="shared" si="3"/>
        <v>15.591136828734744</v>
      </c>
      <c r="J52" s="9">
        <f t="shared" si="0"/>
        <v>0.39545239948450261</v>
      </c>
      <c r="K52" s="9">
        <f t="shared" si="1"/>
        <v>0.42451123891433057</v>
      </c>
      <c r="O52" s="13"/>
      <c r="P52" s="12"/>
      <c r="Q52" s="17"/>
    </row>
    <row r="53" spans="1:17" ht="15">
      <c r="A53" s="2" t="s">
        <v>90</v>
      </c>
      <c r="B53" t="s">
        <v>91</v>
      </c>
      <c r="C53" s="1">
        <v>8309.4</v>
      </c>
      <c r="D53" s="1">
        <v>15700.609999999999</v>
      </c>
      <c r="E53" s="1">
        <v>10991.3</v>
      </c>
      <c r="F53" s="1">
        <v>7204.7399999999989</v>
      </c>
      <c r="G53" s="1">
        <v>10625.971851677408</v>
      </c>
      <c r="H53" s="9">
        <f t="shared" si="2"/>
        <v>0.88949984355067746</v>
      </c>
      <c r="I53" s="9">
        <f t="shared" si="3"/>
        <v>-0.29994439706482739</v>
      </c>
      <c r="J53" s="9">
        <f t="shared" si="0"/>
        <v>-0.34450519956693026</v>
      </c>
      <c r="K53" s="9">
        <f t="shared" si="1"/>
        <v>-3.3237938034863121E-2</v>
      </c>
      <c r="O53" s="13"/>
      <c r="P53" s="12"/>
      <c r="Q53" s="17"/>
    </row>
    <row r="54" spans="1:17" ht="15">
      <c r="A54" s="2" t="s">
        <v>56</v>
      </c>
      <c r="B54" t="s">
        <v>57</v>
      </c>
      <c r="C54" s="1">
        <v>9309.15</v>
      </c>
      <c r="D54" s="1">
        <v>8102.9</v>
      </c>
      <c r="E54" s="1">
        <v>3631.95</v>
      </c>
      <c r="F54" s="1">
        <v>14590.05</v>
      </c>
      <c r="G54" s="1">
        <v>25852.911220761569</v>
      </c>
      <c r="H54" s="9">
        <f t="shared" si="2"/>
        <v>-0.12957681420967543</v>
      </c>
      <c r="I54" s="9">
        <f t="shared" si="3"/>
        <v>-0.55177158794999326</v>
      </c>
      <c r="J54" s="9">
        <f t="shared" si="0"/>
        <v>3.0171395531326146</v>
      </c>
      <c r="K54" s="9">
        <f t="shared" si="1"/>
        <v>6.1181902891729152</v>
      </c>
      <c r="O54" s="13"/>
      <c r="P54" s="12"/>
      <c r="Q54" s="17"/>
    </row>
    <row r="55" spans="1:17" ht="15">
      <c r="A55" s="2" t="s">
        <v>60</v>
      </c>
      <c r="B55" t="s">
        <v>61</v>
      </c>
      <c r="C55" s="1">
        <v>11252.879999999997</v>
      </c>
      <c r="D55" s="1">
        <v>15258.950000000003</v>
      </c>
      <c r="E55" s="1">
        <v>9663.6399999999976</v>
      </c>
      <c r="F55" s="1">
        <v>3740.95</v>
      </c>
      <c r="G55" s="1">
        <v>3581.0524560137583</v>
      </c>
      <c r="H55" s="9">
        <f t="shared" si="2"/>
        <v>0.35600397409374368</v>
      </c>
      <c r="I55" s="9">
        <f t="shared" si="3"/>
        <v>-0.36669036860334453</v>
      </c>
      <c r="J55" s="9">
        <f t="shared" si="0"/>
        <v>-0.61288396504836684</v>
      </c>
      <c r="K55" s="9">
        <f t="shared" si="1"/>
        <v>-0.62943027099377058</v>
      </c>
      <c r="O55" s="13"/>
      <c r="P55" s="12"/>
      <c r="Q55" s="17"/>
    </row>
    <row r="56" spans="1:17" ht="15">
      <c r="A56" s="2" t="s">
        <v>10</v>
      </c>
      <c r="B56" t="s">
        <v>11</v>
      </c>
      <c r="C56" s="1">
        <v>55875.419999999976</v>
      </c>
      <c r="D56" s="1">
        <v>61808.769999999982</v>
      </c>
      <c r="E56" s="1">
        <v>71875.350000000006</v>
      </c>
      <c r="F56" s="1">
        <v>94796.390000000043</v>
      </c>
      <c r="G56" s="1">
        <v>105567.73401274129</v>
      </c>
      <c r="H56" s="9">
        <f t="shared" si="2"/>
        <v>0.10618891097373422</v>
      </c>
      <c r="I56" s="9">
        <f t="shared" si="3"/>
        <v>0.16286653172357299</v>
      </c>
      <c r="J56" s="9">
        <f t="shared" si="0"/>
        <v>0.31889987318322671</v>
      </c>
      <c r="K56" s="9">
        <f t="shared" si="1"/>
        <v>0.46876132099170692</v>
      </c>
      <c r="O56" s="13"/>
      <c r="P56" s="12"/>
      <c r="Q56" s="17"/>
    </row>
    <row r="57" spans="1:17" ht="15">
      <c r="A57" s="2" t="s">
        <v>36</v>
      </c>
      <c r="B57" t="s">
        <v>37</v>
      </c>
      <c r="C57" s="1">
        <v>18586.169999999995</v>
      </c>
      <c r="D57" s="1">
        <v>24898.660000000003</v>
      </c>
      <c r="E57" s="1">
        <v>17585.430000000004</v>
      </c>
      <c r="F57" s="1">
        <v>47788.23</v>
      </c>
      <c r="G57" s="1">
        <v>72160.241216044655</v>
      </c>
      <c r="H57" s="9">
        <f t="shared" si="2"/>
        <v>0.33963371689810279</v>
      </c>
      <c r="I57" s="9">
        <f t="shared" si="3"/>
        <v>-0.29371982267318797</v>
      </c>
      <c r="J57" s="9">
        <f t="shared" si="0"/>
        <v>1.7174899902931002</v>
      </c>
      <c r="K57" s="9">
        <f t="shared" si="1"/>
        <v>3.1034106766820395</v>
      </c>
      <c r="O57" s="13"/>
      <c r="P57" s="12"/>
      <c r="Q57" s="17"/>
    </row>
    <row r="58" spans="1:17" ht="15">
      <c r="A58" s="2" t="s">
        <v>108</v>
      </c>
      <c r="B58" t="s">
        <v>109</v>
      </c>
      <c r="C58" s="1">
        <v>2200.81</v>
      </c>
      <c r="D58" s="1">
        <v>28.61</v>
      </c>
      <c r="E58" s="1">
        <v>0</v>
      </c>
      <c r="F58" s="1">
        <v>142.03</v>
      </c>
      <c r="G58" s="1">
        <v>0</v>
      </c>
      <c r="H58" s="9">
        <f t="shared" si="2"/>
        <v>-0.98700024082042515</v>
      </c>
      <c r="I58" s="9">
        <f t="shared" si="3"/>
        <v>-1</v>
      </c>
      <c r="J58" s="9" t="str">
        <f t="shared" si="0"/>
        <v>NA</v>
      </c>
      <c r="K58" s="9" t="str">
        <f t="shared" si="1"/>
        <v>NA</v>
      </c>
      <c r="O58" s="13"/>
      <c r="P58" s="12"/>
      <c r="Q58" s="17"/>
    </row>
    <row r="59" spans="1:17" ht="15">
      <c r="A59" s="2" t="s">
        <v>44</v>
      </c>
      <c r="B59" t="s">
        <v>45</v>
      </c>
      <c r="C59" s="1">
        <v>1314720.5999999994</v>
      </c>
      <c r="D59" s="1">
        <v>1487798.2999999991</v>
      </c>
      <c r="E59" s="1">
        <v>1483438.8099999996</v>
      </c>
      <c r="F59" s="1">
        <v>1357918.7399999998</v>
      </c>
      <c r="G59" s="1">
        <v>1203296.0914149552</v>
      </c>
      <c r="H59" s="9">
        <f t="shared" si="2"/>
        <v>0.13164599383321429</v>
      </c>
      <c r="I59" s="9">
        <f t="shared" si="3"/>
        <v>-2.9301619715518747E-3</v>
      </c>
      <c r="J59" s="9">
        <f t="shared" si="0"/>
        <v>-8.4614255171064232E-2</v>
      </c>
      <c r="K59" s="9">
        <f t="shared" si="1"/>
        <v>-0.18884683122524243</v>
      </c>
      <c r="O59" s="13"/>
      <c r="P59" s="12"/>
      <c r="Q59" s="17"/>
    </row>
    <row r="60" spans="1:17" ht="15">
      <c r="A60" s="2" t="s">
        <v>24</v>
      </c>
      <c r="B60" t="s">
        <v>25</v>
      </c>
      <c r="C60" s="1">
        <v>408985.13000000024</v>
      </c>
      <c r="D60" s="1">
        <v>311027.13000000012</v>
      </c>
      <c r="E60" s="1">
        <v>355482.76</v>
      </c>
      <c r="F60" s="1">
        <v>387456.30000000016</v>
      </c>
      <c r="G60" s="1">
        <v>380563.76677331945</v>
      </c>
      <c r="H60" s="9">
        <f t="shared" si="2"/>
        <v>-0.23951482050215386</v>
      </c>
      <c r="I60" s="9">
        <f t="shared" si="3"/>
        <v>0.14293167930398828</v>
      </c>
      <c r="J60" s="9">
        <f t="shared" si="0"/>
        <v>8.9943996158914019E-2</v>
      </c>
      <c r="K60" s="9">
        <f t="shared" si="1"/>
        <v>7.0554776758567542E-2</v>
      </c>
      <c r="O60" s="13"/>
      <c r="P60" s="12"/>
      <c r="Q60" s="17"/>
    </row>
    <row r="61" spans="1:17" ht="15">
      <c r="A61" s="2" t="s">
        <v>78</v>
      </c>
      <c r="B61" t="s">
        <v>79</v>
      </c>
      <c r="C61" s="1">
        <v>224120.28999999998</v>
      </c>
      <c r="D61" s="1">
        <v>507630.14</v>
      </c>
      <c r="E61" s="1">
        <v>1092228.3500000001</v>
      </c>
      <c r="F61" s="1">
        <v>1047950.11</v>
      </c>
      <c r="G61" s="1">
        <v>564321.71039999998</v>
      </c>
      <c r="H61" s="9">
        <f t="shared" si="2"/>
        <v>1.2649896624709884</v>
      </c>
      <c r="I61" s="9">
        <f t="shared" si="3"/>
        <v>1.151622340627765</v>
      </c>
      <c r="J61" s="9">
        <f t="shared" si="0"/>
        <v>-4.0539361572147534E-2</v>
      </c>
      <c r="K61" s="9">
        <f t="shared" si="1"/>
        <v>-0.48332991869328429</v>
      </c>
      <c r="O61" s="13"/>
      <c r="P61" s="12"/>
      <c r="Q61" s="17"/>
    </row>
    <row r="62" spans="1:17" ht="15">
      <c r="A62" s="2" t="s">
        <v>124</v>
      </c>
      <c r="B62" t="s">
        <v>125</v>
      </c>
      <c r="C62" s="1">
        <v>0</v>
      </c>
      <c r="D62" s="1">
        <v>0</v>
      </c>
      <c r="E62" s="1">
        <v>33.5</v>
      </c>
      <c r="F62" s="1">
        <v>0</v>
      </c>
      <c r="G62" s="1">
        <v>0</v>
      </c>
      <c r="H62" s="9" t="str">
        <f t="shared" si="2"/>
        <v>NA</v>
      </c>
      <c r="I62" s="9" t="str">
        <f t="shared" si="3"/>
        <v>NA</v>
      </c>
      <c r="J62" s="9">
        <f t="shared" si="0"/>
        <v>-1</v>
      </c>
      <c r="K62" s="9">
        <f t="shared" si="1"/>
        <v>-1</v>
      </c>
      <c r="O62" s="13"/>
      <c r="P62" s="12"/>
      <c r="Q62" s="17"/>
    </row>
    <row r="63" spans="1:17" ht="15">
      <c r="A63" s="2" t="s">
        <v>34</v>
      </c>
      <c r="B63" t="s">
        <v>35</v>
      </c>
      <c r="C63" s="1">
        <v>121313.95</v>
      </c>
      <c r="D63" s="1">
        <v>123561.72000000004</v>
      </c>
      <c r="E63" s="1">
        <v>128741.72000000003</v>
      </c>
      <c r="F63" s="1">
        <v>127277.44000000003</v>
      </c>
      <c r="G63" s="1">
        <v>125350.3315665993</v>
      </c>
      <c r="H63" s="9">
        <f t="shared" si="2"/>
        <v>1.8528536907750904E-2</v>
      </c>
      <c r="I63" s="9">
        <f t="shared" si="3"/>
        <v>4.1922368837209317E-2</v>
      </c>
      <c r="J63" s="9">
        <f t="shared" si="0"/>
        <v>-1.1373779999210812E-2</v>
      </c>
      <c r="K63" s="9">
        <f t="shared" si="1"/>
        <v>-2.6342575145032472E-2</v>
      </c>
      <c r="O63" s="13"/>
      <c r="P63" s="12"/>
      <c r="Q63" s="17"/>
    </row>
    <row r="64" spans="1:17" ht="15">
      <c r="A64" s="2" t="s">
        <v>62</v>
      </c>
      <c r="B64" t="s">
        <v>63</v>
      </c>
      <c r="C64" s="1">
        <v>127.68</v>
      </c>
      <c r="D64" s="1">
        <v>0</v>
      </c>
      <c r="E64" s="1">
        <v>0</v>
      </c>
      <c r="F64" s="1">
        <v>85</v>
      </c>
      <c r="G64" s="1">
        <v>183.78356405221172</v>
      </c>
      <c r="H64" s="9">
        <f t="shared" si="2"/>
        <v>-1</v>
      </c>
      <c r="I64" s="9" t="str">
        <f t="shared" si="3"/>
        <v>NA</v>
      </c>
      <c r="J64" s="9" t="str">
        <f t="shared" si="0"/>
        <v>NA</v>
      </c>
      <c r="K64" s="9" t="str">
        <f t="shared" si="1"/>
        <v>NA</v>
      </c>
      <c r="O64" s="13"/>
      <c r="P64" s="12"/>
      <c r="Q64" s="17"/>
    </row>
    <row r="65" spans="1:17" ht="15">
      <c r="A65" s="2" t="s">
        <v>2</v>
      </c>
      <c r="B65" t="s">
        <v>3</v>
      </c>
      <c r="C65" s="1">
        <v>190141.81999999992</v>
      </c>
      <c r="D65" s="1">
        <v>222494.99</v>
      </c>
      <c r="E65" s="1">
        <v>237209.82999999996</v>
      </c>
      <c r="F65" s="1">
        <v>248450.24</v>
      </c>
      <c r="G65" s="1">
        <v>258061.01742407965</v>
      </c>
      <c r="H65" s="9">
        <f t="shared" si="2"/>
        <v>0.17015283644597534</v>
      </c>
      <c r="I65" s="9">
        <f t="shared" si="3"/>
        <v>6.6135601525229709E-2</v>
      </c>
      <c r="J65" s="9">
        <f t="shared" si="0"/>
        <v>4.7385936746382029E-2</v>
      </c>
      <c r="K65" s="9">
        <f t="shared" si="1"/>
        <v>8.7901869092354618E-2</v>
      </c>
      <c r="O65" s="13"/>
      <c r="P65" s="12"/>
      <c r="Q65" s="17"/>
    </row>
    <row r="66" spans="1:17" ht="15">
      <c r="A66" s="2" t="s">
        <v>48</v>
      </c>
      <c r="B66" t="s">
        <v>49</v>
      </c>
      <c r="C66" s="1">
        <v>109270.71</v>
      </c>
      <c r="D66" s="1">
        <v>84837.089999999982</v>
      </c>
      <c r="E66" s="1">
        <v>79186.840000000026</v>
      </c>
      <c r="F66" s="1">
        <v>90691.23000000001</v>
      </c>
      <c r="G66" s="1">
        <v>56174.592297134361</v>
      </c>
      <c r="H66" s="9">
        <f t="shared" si="2"/>
        <v>-0.22360630767384987</v>
      </c>
      <c r="I66" s="9">
        <f t="shared" si="3"/>
        <v>-6.6601176442991586E-2</v>
      </c>
      <c r="J66" s="9">
        <f t="shared" si="0"/>
        <v>0.14528158971869545</v>
      </c>
      <c r="K66" s="9">
        <f t="shared" si="1"/>
        <v>-0.2906069708409334</v>
      </c>
      <c r="O66" s="13"/>
      <c r="P66" s="12"/>
      <c r="Q66" s="17"/>
    </row>
    <row r="67" spans="1:17" ht="15">
      <c r="A67" s="2" t="s">
        <v>102</v>
      </c>
      <c r="B67" t="s">
        <v>103</v>
      </c>
      <c r="C67" s="1">
        <v>10705.310000000001</v>
      </c>
      <c r="D67" s="1">
        <v>20712.05</v>
      </c>
      <c r="E67" s="1">
        <v>27260.84</v>
      </c>
      <c r="F67" s="1">
        <v>35578.339999999997</v>
      </c>
      <c r="G67" s="1">
        <v>23114.350742867809</v>
      </c>
      <c r="H67" s="9">
        <f t="shared" si="2"/>
        <v>0.93474546743625331</v>
      </c>
      <c r="I67" s="9">
        <f t="shared" si="3"/>
        <v>0.31618260867466047</v>
      </c>
      <c r="J67" s="9">
        <f t="shared" si="0"/>
        <v>0.30510798640100584</v>
      </c>
      <c r="K67" s="9">
        <f t="shared" si="1"/>
        <v>-0.15210423659477076</v>
      </c>
      <c r="O67" s="13"/>
      <c r="P67" s="12"/>
      <c r="Q67" s="17"/>
    </row>
    <row r="68" spans="1:17" ht="15">
      <c r="A68" s="2" t="s">
        <v>92</v>
      </c>
      <c r="B68" t="s">
        <v>93</v>
      </c>
      <c r="C68" s="1">
        <v>220</v>
      </c>
      <c r="D68" s="1">
        <v>0</v>
      </c>
      <c r="E68" s="1">
        <v>0</v>
      </c>
      <c r="F68" s="1">
        <v>0</v>
      </c>
      <c r="G68" s="1">
        <v>0</v>
      </c>
      <c r="H68" s="9">
        <f t="shared" si="2"/>
        <v>-1</v>
      </c>
      <c r="I68" s="9" t="str">
        <f t="shared" si="3"/>
        <v>NA</v>
      </c>
      <c r="J68" s="9" t="str">
        <f t="shared" si="0"/>
        <v>NA</v>
      </c>
      <c r="K68" s="9" t="str">
        <f t="shared" si="1"/>
        <v>NA</v>
      </c>
      <c r="O68" s="13"/>
      <c r="P68" s="12"/>
      <c r="Q68" s="17"/>
    </row>
    <row r="69" spans="1:17" ht="15">
      <c r="A69" s="2" t="s">
        <v>74</v>
      </c>
      <c r="B69" t="s">
        <v>75</v>
      </c>
      <c r="C69" s="1">
        <v>341898.33999999997</v>
      </c>
      <c r="D69" s="1">
        <v>399378.36</v>
      </c>
      <c r="E69" s="1">
        <v>147069.74999999997</v>
      </c>
      <c r="F69" s="1">
        <v>137710.53999999998</v>
      </c>
      <c r="G69" s="1">
        <v>134361.73885993595</v>
      </c>
      <c r="H69" s="9">
        <f t="shared" si="2"/>
        <v>0.1681202078957155</v>
      </c>
      <c r="I69" s="9">
        <f t="shared" si="3"/>
        <v>-0.63175333285458934</v>
      </c>
      <c r="J69" s="9">
        <f t="shared" si="0"/>
        <v>-6.363789970405194E-2</v>
      </c>
      <c r="K69" s="9">
        <f t="shared" si="1"/>
        <v>-8.6408055633901734E-2</v>
      </c>
      <c r="O69" s="13"/>
      <c r="P69" s="12"/>
      <c r="Q69" s="17"/>
    </row>
    <row r="70" spans="1:17" ht="15">
      <c r="A70" s="2" t="s">
        <v>52</v>
      </c>
      <c r="B70" t="s">
        <v>53</v>
      </c>
      <c r="C70" s="1">
        <v>763.67000000000007</v>
      </c>
      <c r="D70" s="1">
        <v>3417.6400000000003</v>
      </c>
      <c r="E70" s="1">
        <v>12395.230000000001</v>
      </c>
      <c r="F70" s="1">
        <v>8678.3200000000015</v>
      </c>
      <c r="G70" s="1">
        <v>7609.9836462125641</v>
      </c>
      <c r="H70" s="9">
        <f t="shared" si="2"/>
        <v>3.4752838267838202</v>
      </c>
      <c r="I70" s="9">
        <f t="shared" si="3"/>
        <v>2.6268389883077208</v>
      </c>
      <c r="J70" s="9">
        <f t="shared" si="0"/>
        <v>-0.29986615819149781</v>
      </c>
      <c r="K70" s="9">
        <f t="shared" si="1"/>
        <v>-0.38605547083736541</v>
      </c>
      <c r="O70" s="13"/>
      <c r="P70" s="12"/>
      <c r="Q70" s="17"/>
    </row>
    <row r="71" spans="1:17" ht="15">
      <c r="A71" s="2" t="s">
        <v>40</v>
      </c>
      <c r="B71" t="s">
        <v>41</v>
      </c>
      <c r="C71" s="1">
        <v>10085674.840000002</v>
      </c>
      <c r="D71" s="1">
        <v>11534019.540000001</v>
      </c>
      <c r="E71" s="1">
        <v>12035970.23</v>
      </c>
      <c r="F71" s="1">
        <v>12874015.009999994</v>
      </c>
      <c r="G71" s="1">
        <v>13131854.081507606</v>
      </c>
      <c r="H71" s="9">
        <f t="shared" si="2"/>
        <v>0.14360414379569658</v>
      </c>
      <c r="I71" s="9">
        <f t="shared" si="3"/>
        <v>4.3519146838552993E-2</v>
      </c>
      <c r="J71" s="9">
        <f t="shared" si="0"/>
        <v>6.9628352678302835E-2</v>
      </c>
      <c r="K71" s="9">
        <f t="shared" si="1"/>
        <v>9.1050727990011487E-2</v>
      </c>
      <c r="O71" s="13"/>
      <c r="P71" s="12"/>
      <c r="Q71" s="17"/>
    </row>
    <row r="72" spans="1:17" ht="15">
      <c r="A72" s="2" t="s">
        <v>38</v>
      </c>
      <c r="B72" t="s">
        <v>39</v>
      </c>
      <c r="C72" s="1">
        <v>278088.38999999996</v>
      </c>
      <c r="D72" s="1">
        <v>127434.07999999996</v>
      </c>
      <c r="E72" s="1">
        <v>94897.97</v>
      </c>
      <c r="F72" s="1">
        <v>249973.12000000002</v>
      </c>
      <c r="G72" s="1">
        <v>201632.71115603339</v>
      </c>
      <c r="H72" s="9">
        <f t="shared" si="2"/>
        <v>-0.54174972928571385</v>
      </c>
      <c r="I72" s="9">
        <f t="shared" si="3"/>
        <v>-0.25531718045910456</v>
      </c>
      <c r="J72" s="9">
        <f t="shared" si="0"/>
        <v>1.6341250503040268</v>
      </c>
      <c r="K72" s="9">
        <f t="shared" si="1"/>
        <v>1.1247315528038522</v>
      </c>
      <c r="O72" s="13"/>
      <c r="P72" s="12"/>
      <c r="Q72" s="17"/>
    </row>
    <row r="73" spans="1:17" ht="15">
      <c r="A73" s="2" t="s">
        <v>54</v>
      </c>
      <c r="B73" t="s">
        <v>55</v>
      </c>
      <c r="C73" s="1">
        <v>145966.12</v>
      </c>
      <c r="D73" s="1">
        <v>162755.16999999998</v>
      </c>
      <c r="E73" s="1">
        <v>160190.51999999996</v>
      </c>
      <c r="F73" s="1">
        <v>160486.52000000002</v>
      </c>
      <c r="G73" s="1">
        <v>84990.611116541942</v>
      </c>
      <c r="H73" s="9">
        <f t="shared" si="2"/>
        <v>0.11502018413588022</v>
      </c>
      <c r="I73" s="9">
        <f t="shared" si="3"/>
        <v>-1.5757717558219649E-2</v>
      </c>
      <c r="J73" s="9">
        <f t="shared" si="0"/>
        <v>1.8477997324689269E-3</v>
      </c>
      <c r="K73" s="9">
        <f t="shared" si="1"/>
        <v>-0.46944044431254756</v>
      </c>
      <c r="O73" s="13"/>
      <c r="P73" s="12"/>
      <c r="Q73" s="17"/>
    </row>
    <row r="74" spans="1:17" ht="15">
      <c r="A74" s="2" t="s">
        <v>32</v>
      </c>
      <c r="B74" t="s">
        <v>33</v>
      </c>
      <c r="C74" s="1">
        <v>768052.00999999989</v>
      </c>
      <c r="D74" s="1">
        <v>26447.540000000015</v>
      </c>
      <c r="E74" s="1">
        <v>171402.31000000006</v>
      </c>
      <c r="F74" s="1">
        <v>209577.94</v>
      </c>
      <c r="G74" s="1">
        <v>232185.14995751082</v>
      </c>
      <c r="H74" s="9">
        <f t="shared" si="2"/>
        <v>-0.96556543091398195</v>
      </c>
      <c r="I74" s="9">
        <f t="shared" si="3"/>
        <v>5.4808413183229883</v>
      </c>
      <c r="J74" s="9">
        <f t="shared" ref="J74:J80" si="4">IF(E74=0,"NA", (F74-E74)/E74)</f>
        <v>0.22272529465909727</v>
      </c>
      <c r="K74" s="9">
        <f t="shared" si="1"/>
        <v>0.35462089138419861</v>
      </c>
      <c r="O74" s="13"/>
      <c r="P74" s="12"/>
      <c r="Q74" s="17"/>
    </row>
    <row r="75" spans="1:17" ht="15">
      <c r="A75" s="2" t="s">
        <v>14</v>
      </c>
      <c r="B75" t="s">
        <v>15</v>
      </c>
      <c r="C75" s="1">
        <v>2364096.1900000009</v>
      </c>
      <c r="D75" s="1">
        <v>3075042.430000009</v>
      </c>
      <c r="E75" s="1">
        <v>2786394.3299999996</v>
      </c>
      <c r="F75" s="1">
        <v>2309040.4500000067</v>
      </c>
      <c r="G75" s="1">
        <v>2197915.0072143497</v>
      </c>
      <c r="H75" s="9">
        <f t="shared" si="2"/>
        <v>0.30072644379161573</v>
      </c>
      <c r="I75" s="9">
        <f t="shared" si="3"/>
        <v>-9.386800558716471E-2</v>
      </c>
      <c r="J75" s="9">
        <f t="shared" si="4"/>
        <v>-0.17131598168303513</v>
      </c>
      <c r="K75" s="9">
        <f t="shared" ref="K75:K81" si="5">IF(E75=0,"NA", (G75-E75)/E75)</f>
        <v>-0.21119743047483519</v>
      </c>
      <c r="O75" s="13"/>
      <c r="P75" s="12"/>
      <c r="Q75" s="17"/>
    </row>
    <row r="76" spans="1:17" ht="15">
      <c r="A76" s="2" t="s">
        <v>98</v>
      </c>
      <c r="B76" t="s">
        <v>99</v>
      </c>
      <c r="C76" s="1">
        <v>73302.639999999985</v>
      </c>
      <c r="D76" s="1">
        <v>5122.6399999999994</v>
      </c>
      <c r="E76" s="1">
        <v>1992.8799999999999</v>
      </c>
      <c r="F76" s="1">
        <v>320.64999999999998</v>
      </c>
      <c r="G76" s="1">
        <v>386.17244583493357</v>
      </c>
      <c r="H76" s="9">
        <f t="shared" si="2"/>
        <v>-0.93011656878933691</v>
      </c>
      <c r="I76" s="9">
        <f t="shared" si="3"/>
        <v>-0.61096622054253269</v>
      </c>
      <c r="J76" s="9">
        <f t="shared" si="4"/>
        <v>-0.83910220384569068</v>
      </c>
      <c r="K76" s="9">
        <f t="shared" si="5"/>
        <v>-0.80622393428860062</v>
      </c>
      <c r="O76" s="13"/>
      <c r="P76" s="12"/>
      <c r="Q76" s="17"/>
    </row>
    <row r="77" spans="1:17" ht="15">
      <c r="A77" s="2" t="s">
        <v>26</v>
      </c>
      <c r="B77" t="s">
        <v>27</v>
      </c>
      <c r="C77" s="1">
        <v>183304.43999999997</v>
      </c>
      <c r="D77" s="1">
        <v>305516.94</v>
      </c>
      <c r="E77" s="1">
        <v>297355.81</v>
      </c>
      <c r="F77" s="1">
        <v>144406.78</v>
      </c>
      <c r="G77" s="1">
        <v>11737.380528926924</v>
      </c>
      <c r="H77" s="9">
        <f>IF(C77=0,"NA", (D77-C77)/C77)</f>
        <v>0.66671871123252691</v>
      </c>
      <c r="I77" s="9">
        <f t="shared" si="3"/>
        <v>-2.6712528608069996E-2</v>
      </c>
      <c r="J77" s="9">
        <f t="shared" si="4"/>
        <v>-0.51436368436856839</v>
      </c>
      <c r="K77" s="9">
        <f t="shared" si="5"/>
        <v>-0.96052748883929018</v>
      </c>
      <c r="O77" s="13"/>
      <c r="P77" s="12"/>
      <c r="Q77" s="17"/>
    </row>
    <row r="78" spans="1:17" ht="15">
      <c r="A78" s="2" t="s">
        <v>28</v>
      </c>
      <c r="B78" t="s">
        <v>29</v>
      </c>
      <c r="C78" s="1">
        <v>39987.24</v>
      </c>
      <c r="D78" s="1">
        <v>59608.289999999994</v>
      </c>
      <c r="E78" s="1">
        <v>53915.840000000004</v>
      </c>
      <c r="F78" s="1">
        <v>56711.71</v>
      </c>
      <c r="G78" s="1">
        <v>42277.978065082491</v>
      </c>
      <c r="H78" s="9">
        <f>IF(C78=0,"NA", (D78-C78)/C78)</f>
        <v>0.49068277780612007</v>
      </c>
      <c r="I78" s="9">
        <f>IF(D78=0,"NA", (E78-D78)/D78)</f>
        <v>-9.54976228977545E-2</v>
      </c>
      <c r="J78" s="9">
        <f t="shared" si="4"/>
        <v>5.1856189201540684E-2</v>
      </c>
      <c r="K78" s="9">
        <f t="shared" si="5"/>
        <v>-0.21585237167625529</v>
      </c>
      <c r="O78" s="13"/>
      <c r="P78" s="12"/>
      <c r="Q78" s="17"/>
    </row>
    <row r="79" spans="1:17" ht="15">
      <c r="A79" s="2" t="s">
        <v>16</v>
      </c>
      <c r="B79" t="s">
        <v>17</v>
      </c>
      <c r="C79" s="1">
        <v>32416.849999999988</v>
      </c>
      <c r="D79" s="1">
        <v>58515.049999999959</v>
      </c>
      <c r="E79" s="1">
        <v>14405.040000000003</v>
      </c>
      <c r="F79" s="1">
        <v>14842.17</v>
      </c>
      <c r="G79" s="1">
        <v>13673.698048157705</v>
      </c>
      <c r="H79" s="9">
        <f t="shared" ref="H79" si="6">IF(C79=0,"NA", (D79-C79)/C79)</f>
        <v>0.80508130802345024</v>
      </c>
      <c r="I79" s="9">
        <f t="shared" ref="I79" si="7">IF(D79=0,"NA", (E79-D79)/D79)</f>
        <v>-0.75382333262981038</v>
      </c>
      <c r="J79" s="9">
        <f t="shared" si="4"/>
        <v>3.034562902983937E-2</v>
      </c>
      <c r="K79" s="9">
        <f t="shared" si="5"/>
        <v>-5.0769866091472E-2</v>
      </c>
      <c r="O79" s="13"/>
      <c r="P79" s="12"/>
      <c r="Q79" s="17"/>
    </row>
    <row r="80" spans="1:17" ht="15">
      <c r="A80" s="2">
        <v>9320</v>
      </c>
      <c r="B80" t="s">
        <v>150</v>
      </c>
      <c r="C80" s="1">
        <v>0</v>
      </c>
      <c r="D80" s="1">
        <v>0</v>
      </c>
      <c r="E80" s="1">
        <v>0</v>
      </c>
      <c r="F80" s="1">
        <v>1248.08</v>
      </c>
      <c r="G80" s="1">
        <v>2010.2359013780328</v>
      </c>
      <c r="H80" s="9" t="str">
        <f>IF(C80=0,"NA", (D80-C80)/C80)</f>
        <v>NA</v>
      </c>
      <c r="I80" s="9" t="str">
        <f>IF(D80=0,"NA", (E80-D80)/D80)</f>
        <v>NA</v>
      </c>
      <c r="J80" s="9" t="str">
        <f t="shared" si="4"/>
        <v>NA</v>
      </c>
      <c r="K80" s="9" t="str">
        <f t="shared" si="5"/>
        <v>NA</v>
      </c>
      <c r="O80" s="13"/>
      <c r="P80" s="12"/>
      <c r="Q80" s="17"/>
    </row>
    <row r="81" spans="3:17" ht="15.75" thickBot="1">
      <c r="C81" s="8">
        <f>SUM(C9:C80)</f>
        <v>23065498.379999999</v>
      </c>
      <c r="D81" s="8">
        <f t="shared" ref="D81:G81" si="8">SUM(D9:D80)</f>
        <v>25910643.090000018</v>
      </c>
      <c r="E81" s="8">
        <f t="shared" si="8"/>
        <v>26850971.489999983</v>
      </c>
      <c r="F81" s="8">
        <f>SUM(F9:F80)</f>
        <v>27800704.059999995</v>
      </c>
      <c r="G81" s="8">
        <f t="shared" si="8"/>
        <v>26726169.801121857</v>
      </c>
      <c r="H81" s="10">
        <f>IF(C81=0,"NA", (D81-C81)/C81)</f>
        <v>0.12335067134153203</v>
      </c>
      <c r="I81" s="10">
        <f>IF(D81=0,"NA", (E81-D81)/D81)</f>
        <v>3.6291202681992728E-2</v>
      </c>
      <c r="J81" s="10">
        <f>IF(E81=0,"NA", (F81-E81)/E81)</f>
        <v>3.5370510536414566E-2</v>
      </c>
      <c r="K81" s="22">
        <f t="shared" si="5"/>
        <v>-4.6479394209109313E-3</v>
      </c>
      <c r="O81" s="13"/>
      <c r="P81" s="12"/>
      <c r="Q81" s="17"/>
    </row>
    <row r="82" spans="3:17" ht="15.75" thickTop="1">
      <c r="O82" s="13"/>
      <c r="P82" s="20"/>
      <c r="Q82" s="17"/>
    </row>
    <row r="83" spans="3:17" ht="15">
      <c r="H83" s="1"/>
      <c r="O83" s="13"/>
      <c r="P83" s="12"/>
      <c r="Q83" s="17"/>
    </row>
    <row r="84" spans="3:17" ht="15">
      <c r="H84" s="23"/>
      <c r="O84" s="13"/>
      <c r="P84" s="12"/>
      <c r="Q84" s="17"/>
    </row>
    <row r="85" spans="3:17" ht="15">
      <c r="O85" s="13"/>
      <c r="P85" s="12"/>
      <c r="Q85" s="17"/>
    </row>
    <row r="86" spans="3:17" ht="15">
      <c r="O86" s="13"/>
      <c r="P86" s="12"/>
      <c r="Q86" s="17"/>
    </row>
    <row r="87" spans="3:17" ht="15">
      <c r="O87" s="13"/>
      <c r="P87" s="12"/>
      <c r="Q87" s="17"/>
    </row>
    <row r="88" spans="3:17" ht="15">
      <c r="O88" s="13"/>
      <c r="P88" s="12"/>
      <c r="Q88" s="17"/>
    </row>
    <row r="89" spans="3:17" ht="15">
      <c r="O89" s="13"/>
      <c r="P89" s="12"/>
      <c r="Q89" s="17"/>
    </row>
    <row r="90" spans="3:17" ht="15">
      <c r="O90" s="13"/>
      <c r="P90" s="12"/>
      <c r="Q90" s="17"/>
    </row>
    <row r="91" spans="3:17" ht="15">
      <c r="O91" s="13"/>
      <c r="P91" s="12"/>
      <c r="Q91" s="17"/>
    </row>
    <row r="92" spans="3:17" ht="15">
      <c r="O92" s="13"/>
      <c r="P92" s="12"/>
      <c r="Q92" s="17"/>
    </row>
    <row r="93" spans="3:17" ht="15">
      <c r="O93" s="13"/>
      <c r="P93" s="12"/>
      <c r="Q93" s="17"/>
    </row>
    <row r="94" spans="3:17" ht="15">
      <c r="O94" s="13"/>
      <c r="P94" s="12"/>
      <c r="Q94" s="17"/>
    </row>
    <row r="95" spans="3:17" ht="15">
      <c r="O95" s="13"/>
      <c r="P95" s="12"/>
      <c r="Q95" s="17"/>
    </row>
    <row r="96" spans="3:17" ht="15">
      <c r="O96" s="13"/>
      <c r="P96" s="12"/>
      <c r="Q96" s="17"/>
    </row>
    <row r="97" spans="15:17" ht="15">
      <c r="O97" s="13"/>
      <c r="P97" s="12"/>
      <c r="Q97" s="17"/>
    </row>
    <row r="98" spans="15:17" ht="15">
      <c r="O98" s="13"/>
      <c r="P98" s="12"/>
      <c r="Q98" s="17"/>
    </row>
    <row r="99" spans="15:17" ht="15">
      <c r="O99" s="13"/>
      <c r="P99" s="12"/>
      <c r="Q99" s="17"/>
    </row>
    <row r="100" spans="15:17" ht="15">
      <c r="O100" s="13"/>
      <c r="P100" s="12"/>
      <c r="Q100" s="17"/>
    </row>
    <row r="101" spans="15:17" ht="15">
      <c r="O101" s="13"/>
      <c r="P101" s="12"/>
      <c r="Q101" s="17"/>
    </row>
    <row r="102" spans="15:17" ht="15">
      <c r="O102" s="13"/>
      <c r="P102" s="12"/>
      <c r="Q102" s="17"/>
    </row>
    <row r="103" spans="15:17" ht="15">
      <c r="O103" s="13"/>
      <c r="P103" s="12"/>
      <c r="Q103" s="17"/>
    </row>
    <row r="104" spans="15:17" ht="15">
      <c r="O104" s="13"/>
      <c r="P104" s="12"/>
      <c r="Q104" s="17"/>
    </row>
    <row r="105" spans="15:17" ht="15">
      <c r="O105" s="13"/>
      <c r="P105" s="12"/>
      <c r="Q105" s="17"/>
    </row>
    <row r="106" spans="15:17" ht="15">
      <c r="O106" s="13"/>
      <c r="P106" s="12"/>
      <c r="Q106" s="17"/>
    </row>
    <row r="107" spans="15:17" ht="15">
      <c r="O107" s="13"/>
      <c r="P107" s="11"/>
      <c r="Q107" s="17"/>
    </row>
  </sheetData>
  <printOptions horizontalCentered="1"/>
  <pageMargins left="0.7" right="0.7" top="0.75" bottom="0.5" header="0.3" footer="0.3"/>
  <pageSetup scale="44" orientation="landscape" r:id="rId1"/>
  <headerFooter>
    <oddHeader>&amp;RCASE NO. 2015-00343
ATTACHMENT 1
TO STAFF DR NO. 2-15</oddHeader>
  </headerFooter>
  <ignoredErrors>
    <ignoredError sqref="A81:B81 A10:E28 A33:E78 A79 A30:E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2-15a</vt:lpstr>
      <vt:lpstr>'2-15a'!Print_Area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Pilkinton, Chad</dc:creator>
  <cp:lastModifiedBy>Eric  Wilen</cp:lastModifiedBy>
  <cp:lastPrinted>2016-02-25T21:31:27Z</cp:lastPrinted>
  <dcterms:created xsi:type="dcterms:W3CDTF">2015-11-02T21:59:28Z</dcterms:created>
  <dcterms:modified xsi:type="dcterms:W3CDTF">2016-02-25T21:31:30Z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