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K" sheetId="1" r:id="rId1"/>
  </sheets>
  <definedNames>
    <definedName name="_xlnm.Print_Area" localSheetId="0">'Customer K'!$A$1:$I$91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0" i="1"/>
  <c r="G82" i="1" s="1"/>
  <c r="G78" i="1"/>
  <c r="G75" i="1"/>
  <c r="G61" i="1"/>
  <c r="H63" i="1" s="1"/>
  <c r="G32" i="1" s="1"/>
  <c r="I53" i="1"/>
  <c r="B20" i="1"/>
  <c r="H20" i="1" s="1"/>
  <c r="H14" i="1"/>
  <c r="H13" i="1"/>
  <c r="I3" i="1"/>
  <c r="D66" i="1" l="1"/>
  <c r="H68" i="1" s="1"/>
  <c r="G34" i="1" s="1"/>
  <c r="H39" i="1" s="1"/>
  <c r="H41" i="1" s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<sst xmlns="http://schemas.openxmlformats.org/spreadsheetml/2006/main" count="62" uniqueCount="56">
  <si>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</si>
  <si>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</si>
  <si>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</si>
  <si>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</si>
  <si>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</si>
  <si>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</si>
  <si>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</si>
  <si>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</si>
  <si>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</si>
  <si>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</si>
  <si>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</si>
  <si>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</si>
  <si>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Firm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</si>
  <si>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</si>
  <si>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</si>
  <si>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</si>
  <si>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</si>
  <si>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</si>
  <si>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</si>
  <si>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</si>
  <si>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</si>
  <si>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</si>
  <si>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</si>
  <si>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</si>
  <si>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</si>
  <si>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</si>
  <si>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</si>
  <si>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</si>
  <si>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>supplies to compensate for the L&amp;U experienced in Atmos'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</si>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</sst>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6" fontId="1" fillId="0" borderId="0" xfId="2" applyNumberFormat="1" applyFont="1"/>
    <xf numFmtId="164" fontId="1" fillId="0" borderId="0" xfId="0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  <xf numFmtId="164" fontId="1" fillId="2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38100</xdr:rowOff>
    </xdr:from>
    <xdr:to>
      <xdr:col>7</xdr:col>
      <xdr:colOff>279400</xdr:colOff>
      <xdr:row>1</xdr:row>
      <xdr:rowOff>127000</xdr:rowOff>
    </xdr:to>
    <xdr:sp macro="" textlink="">
      <xdr:nvSpPr>
        <xdr:cNvPr id="2" name="TextBox 1"/>
        <xdr:cNvSpPr txBox="1"/>
      </xdr:nvSpPr>
      <xdr:spPr>
        <a:xfrm>
          <a:off x="914400" y="381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279400</xdr:colOff>
      <xdr:row>50</xdr:row>
      <xdr:rowOff>76200</xdr:rowOff>
    </xdr:from>
    <xdr:to>
      <xdr:col>7</xdr:col>
      <xdr:colOff>254000</xdr:colOff>
      <xdr:row>52</xdr:row>
      <xdr:rowOff>0</xdr:rowOff>
    </xdr:to>
    <xdr:sp macro="" textlink="">
      <xdr:nvSpPr>
        <xdr:cNvPr id="3" name="TextBox 2"/>
        <xdr:cNvSpPr txBox="1"/>
      </xdr:nvSpPr>
      <xdr:spPr>
        <a:xfrm>
          <a:off x="889000" y="83566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8</xdr:col>
      <xdr:colOff>558800</xdr:colOff>
      <xdr:row>58</xdr:row>
      <xdr:rowOff>50800</xdr:rowOff>
    </xdr:to>
    <xdr:sp macro="" textlink="">
      <xdr:nvSpPr>
        <xdr:cNvPr id="5" name="TextBox 4"/>
        <xdr:cNvSpPr txBox="1"/>
      </xdr:nvSpPr>
      <xdr:spPr>
        <a:xfrm>
          <a:off x="4229100" y="91059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90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42432.380018865741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8">
        <f>+D9</f>
        <v>0</v>
      </c>
      <c r="C20" s="1" t="s">
        <v>13</v>
      </c>
      <c r="D20" s="19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9"/>
      <c r="C21" s="1"/>
      <c r="D21" s="8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0"/>
      <c r="I22" s="1"/>
    </row>
    <row r="23" spans="1:9" x14ac:dyDescent="0.2">
      <c r="A23" s="1"/>
      <c r="I23" s="1"/>
    </row>
    <row r="24" spans="1:9" x14ac:dyDescent="0.2">
      <c r="A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16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17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18</v>
      </c>
      <c r="B30" s="1"/>
      <c r="C30" s="1"/>
      <c r="D30" s="1"/>
      <c r="E30" s="1"/>
      <c r="F30" s="1"/>
      <c r="G30" s="6"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 t="s">
        <v>19</v>
      </c>
      <c r="B32" s="1"/>
      <c r="C32" s="1"/>
      <c r="D32" s="1"/>
      <c r="E32" s="1"/>
      <c r="F32" s="1"/>
      <c r="G32" s="18">
        <f>+H63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20</v>
      </c>
      <c r="B34" s="1"/>
      <c r="C34" s="1"/>
      <c r="D34" s="1"/>
      <c r="E34" s="1"/>
      <c r="F34" s="1"/>
      <c r="G34" s="18">
        <f>+H68</f>
        <v>0</v>
      </c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6"/>
      <c r="H35" s="1"/>
      <c r="I35" s="1"/>
    </row>
    <row r="36" spans="1:9" x14ac:dyDescent="0.2">
      <c r="A36" s="1" t="s">
        <v>21</v>
      </c>
      <c r="B36" s="1"/>
      <c r="C36" s="1"/>
      <c r="D36" s="1"/>
      <c r="E36" s="1"/>
      <c r="F36" s="1"/>
      <c r="G36" s="18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 t="s">
        <v>22</v>
      </c>
      <c r="B38" s="1"/>
      <c r="C38" s="1"/>
      <c r="D38" s="1"/>
      <c r="E38" s="1"/>
      <c r="F38" s="1"/>
      <c r="G38" s="10">
        <v>0</v>
      </c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21">
        <f>SUM(G30:G38)</f>
        <v>0</v>
      </c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3.5" thickBot="1" x14ac:dyDescent="0.25">
      <c r="A41" s="1"/>
      <c r="B41" s="1"/>
      <c r="C41" s="1" t="s">
        <v>23</v>
      </c>
      <c r="D41" s="1"/>
      <c r="E41" s="1"/>
      <c r="F41" s="1"/>
      <c r="G41" s="1"/>
      <c r="H41" s="22">
        <f>+H22-H39</f>
        <v>0</v>
      </c>
      <c r="I41" s="1"/>
    </row>
    <row r="42" spans="1:9" ht="13.5" thickTop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 t="s">
        <v>24</v>
      </c>
      <c r="B44" s="1" t="s">
        <v>25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26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27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28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29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 t="s">
        <v>30</v>
      </c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 t="s">
        <v>31</v>
      </c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4"/>
      <c r="E53" s="5" t="s">
        <v>55</v>
      </c>
      <c r="F53" s="4"/>
      <c r="G53" s="1"/>
      <c r="H53" s="1"/>
      <c r="I53" s="3">
        <f ca="1">NOW()</f>
        <v>42432.380018865741</v>
      </c>
    </row>
    <row r="54" spans="1:9" x14ac:dyDescent="0.2">
      <c r="A54" s="1"/>
      <c r="B54" s="1"/>
      <c r="C54" s="1"/>
      <c r="D54" s="4"/>
      <c r="E54" s="5"/>
      <c r="F54" s="4"/>
      <c r="G54" s="1"/>
      <c r="H54" s="1"/>
      <c r="I54" s="12" t="s">
        <v>32</v>
      </c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2" t="s">
        <v>0</v>
      </c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 t="s">
        <v>33</v>
      </c>
      <c r="B59" s="1"/>
      <c r="C59" s="6"/>
      <c r="D59" s="1"/>
      <c r="E59" s="1"/>
      <c r="F59" s="1"/>
      <c r="G59" s="1"/>
      <c r="H59" s="1"/>
      <c r="I59" s="1"/>
    </row>
    <row r="60" spans="1:9" x14ac:dyDescent="0.2">
      <c r="A60" s="1"/>
      <c r="B60" s="1" t="s">
        <v>34</v>
      </c>
      <c r="C60" s="1"/>
      <c r="D60" s="1"/>
      <c r="E60" s="1"/>
      <c r="F60" s="1"/>
      <c r="G60" s="13">
        <v>0.75</v>
      </c>
      <c r="H60" s="1"/>
      <c r="I60" s="1"/>
    </row>
    <row r="61" spans="1:9" x14ac:dyDescent="0.2">
      <c r="A61" s="1"/>
      <c r="B61" s="4"/>
      <c r="C61" s="4"/>
      <c r="D61" s="4"/>
      <c r="E61" s="1"/>
      <c r="F61" s="12" t="s">
        <v>35</v>
      </c>
      <c r="G61" s="6">
        <f>+D9/1000</f>
        <v>0</v>
      </c>
      <c r="H61" s="1"/>
      <c r="I61" s="1"/>
    </row>
    <row r="62" spans="1:9" x14ac:dyDescent="0.2">
      <c r="A62" s="1"/>
      <c r="B62" s="1" t="s">
        <v>36</v>
      </c>
      <c r="C62" s="1"/>
      <c r="D62" s="1"/>
      <c r="E62" s="1"/>
      <c r="F62" s="12" t="s">
        <v>35</v>
      </c>
      <c r="G62" s="14">
        <v>2.15</v>
      </c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23">
        <f>G60*G61*G62</f>
        <v>0</v>
      </c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 t="s">
        <v>37</v>
      </c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 t="s">
        <v>38</v>
      </c>
      <c r="C66" s="1"/>
      <c r="D66" s="20">
        <f>+H22</f>
        <v>0</v>
      </c>
      <c r="E66" s="1"/>
      <c r="F66" s="1"/>
      <c r="G66" s="1"/>
      <c r="H66" s="1"/>
      <c r="I66" s="1"/>
    </row>
    <row r="67" spans="1:9" x14ac:dyDescent="0.2">
      <c r="A67" s="1"/>
      <c r="B67" s="1" t="s">
        <v>39</v>
      </c>
      <c r="C67" s="1"/>
      <c r="D67" s="15">
        <v>1.9009999999999999E-3</v>
      </c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8">
        <f>+D66*D67</f>
        <v>0</v>
      </c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 t="s">
        <v>40</v>
      </c>
      <c r="B70" s="1"/>
      <c r="C70" s="1"/>
      <c r="D70" s="1"/>
      <c r="E70" s="1"/>
      <c r="F70" s="1"/>
      <c r="G70" s="1"/>
      <c r="H70" s="6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6"/>
      <c r="I71" s="1"/>
    </row>
    <row r="72" spans="1:9" x14ac:dyDescent="0.2">
      <c r="A72" s="1"/>
      <c r="B72" s="1" t="s">
        <v>41</v>
      </c>
      <c r="C72" s="1"/>
      <c r="D72" s="1"/>
      <c r="E72" s="1"/>
      <c r="F72" s="1"/>
      <c r="G72" s="1"/>
      <c r="H72" s="11"/>
      <c r="I72" s="1"/>
    </row>
    <row r="73" spans="1:9" x14ac:dyDescent="0.2">
      <c r="A73" s="1"/>
      <c r="B73" s="1" t="s">
        <v>42</v>
      </c>
      <c r="C73" s="1"/>
      <c r="D73" s="1"/>
      <c r="E73" s="1"/>
      <c r="F73" s="1"/>
      <c r="G73" s="7">
        <v>96000</v>
      </c>
      <c r="H73" s="1"/>
      <c r="I73" s="1"/>
    </row>
    <row r="74" spans="1:9" x14ac:dyDescent="0.2">
      <c r="A74" s="1"/>
      <c r="B74" s="1" t="s">
        <v>43</v>
      </c>
      <c r="C74" s="1"/>
      <c r="D74" s="1"/>
      <c r="E74" s="1"/>
      <c r="F74" s="1"/>
      <c r="G74" s="10">
        <v>60000</v>
      </c>
      <c r="H74" s="1"/>
      <c r="I74" s="1"/>
    </row>
    <row r="75" spans="1:9" x14ac:dyDescent="0.2">
      <c r="A75" s="1"/>
      <c r="B75" s="1" t="s">
        <v>44</v>
      </c>
      <c r="C75" s="1"/>
      <c r="D75" s="1"/>
      <c r="E75" s="1"/>
      <c r="F75" s="1"/>
      <c r="G75" s="9">
        <f>+G73+G74</f>
        <v>156000</v>
      </c>
      <c r="H75" s="1"/>
      <c r="I75" s="1"/>
    </row>
    <row r="76" spans="1:9" x14ac:dyDescent="0.2">
      <c r="A76" s="1"/>
      <c r="B76" s="1" t="s">
        <v>45</v>
      </c>
      <c r="C76" s="1"/>
      <c r="D76" s="1"/>
      <c r="E76" s="1"/>
      <c r="F76" s="12" t="s">
        <v>35</v>
      </c>
      <c r="G76" s="17">
        <v>3.0700000000000002E-2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46</v>
      </c>
      <c r="C78" s="1"/>
      <c r="D78" s="1"/>
      <c r="E78" s="1"/>
      <c r="F78" s="1"/>
      <c r="G78" s="6">
        <f>+G75*G76</f>
        <v>4789.2</v>
      </c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 t="s">
        <v>47</v>
      </c>
      <c r="C80" s="1"/>
      <c r="D80" s="1"/>
      <c r="E80" s="1"/>
      <c r="F80" s="1"/>
      <c r="G80" s="6">
        <f>+G75*0.0771</f>
        <v>12027.6</v>
      </c>
      <c r="H80" s="1"/>
      <c r="I80" s="1"/>
    </row>
    <row r="81" spans="1:9" x14ac:dyDescent="0.2">
      <c r="A81" s="1"/>
      <c r="B81" s="1" t="s">
        <v>48</v>
      </c>
      <c r="C81" s="1"/>
      <c r="D81" s="1"/>
      <c r="E81" s="1"/>
      <c r="F81" s="1"/>
      <c r="G81" s="10">
        <f>+G75*0.3984*(0.098*0.4916)</f>
        <v>2994.2073907199997</v>
      </c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9">
        <f>+G80+G81</f>
        <v>15021.80739072</v>
      </c>
      <c r="H82" s="1"/>
      <c r="I82" s="1"/>
    </row>
    <row r="83" spans="1:9" x14ac:dyDescent="0.2">
      <c r="A83" s="1"/>
      <c r="B83" s="1"/>
      <c r="C83" s="1"/>
      <c r="D83" s="1"/>
      <c r="E83" s="1"/>
      <c r="F83" s="1" t="s">
        <v>49</v>
      </c>
      <c r="G83" s="1"/>
      <c r="H83" s="24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6"/>
      <c r="H85" s="1"/>
      <c r="I85" s="1"/>
    </row>
    <row r="86" spans="1:9" x14ac:dyDescent="0.2">
      <c r="A86" s="1" t="s">
        <v>24</v>
      </c>
      <c r="B86" s="1" t="s">
        <v>50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51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52</v>
      </c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 t="s">
        <v>53</v>
      </c>
      <c r="C89" s="1"/>
      <c r="D89" s="1"/>
      <c r="E89" s="1"/>
      <c r="F89" s="1"/>
      <c r="G89" s="1"/>
      <c r="H89" s="16"/>
      <c r="I89" s="1"/>
    </row>
    <row r="90" spans="1:9" x14ac:dyDescent="0.2">
      <c r="A90" s="1"/>
      <c r="B90" s="1" t="s">
        <v>54</v>
      </c>
      <c r="C90" s="1"/>
      <c r="D90" s="1"/>
      <c r="E90" s="1"/>
      <c r="F90" s="1"/>
      <c r="G90" s="1"/>
      <c r="H90" s="1"/>
      <c r="I90" s="1"/>
    </row>
  </sheetData>
  <pageMargins left="0.75" right="0.75" top="1" bottom="1" header="0.25" footer="0.5"/>
  <pageSetup scale="99" orientation="portrait" horizontalDpi="300" verticalDpi="300" r:id="rId1"/>
  <headerFooter alignWithMargins="0">
    <oddHeader>&amp;RCASE NO. 2015-00343
ATTACHMENT 11
TO AG DR NO. 1-47</oddHeader>
  </headerFooter>
  <rowBreaks count="1" manualBreakCount="1">
    <brk id="5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K</vt:lpstr>
      <vt:lpstr>'Customer K'!Print_Area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2016-03-03T15:07:15Z</cp:lastPrinted>
  <dcterms:created xsi:type="dcterms:W3CDTF">2016-02-29T22:12:02Z</dcterms:created>
  <dcterms:modified xsi:type="dcterms:W3CDTF">2016-03-03T15:07:17Z</dcterms:modified>
</cp:coreProperties>
</file>