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225" windowWidth="13215" windowHeight="6885"/>
  </bookViews>
  <sheets>
    <sheet name="summary" sheetId="2" r:id="rId1"/>
    <sheet name="jj-ky" sheetId="1" r:id="rId2"/>
    <sheet name="calcs" sheetId="3" r:id="rId3"/>
  </sheets>
  <calcPr calcId="145621" iterate="1" concurrentCalc="0"/>
  <pivotCaches>
    <pivotCache cacheId="0" r:id="rId4"/>
  </pivotCaches>
</workbook>
</file>

<file path=xl/calcChain.xml><?xml version="1.0" encoding="utf-8"?>
<calcChain xmlns="http://schemas.openxmlformats.org/spreadsheetml/2006/main">
  <c r="I38" i="2" l="1"/>
  <c r="I40" i="2"/>
  <c r="J27" i="2"/>
  <c r="J29" i="2"/>
  <c r="L29" i="2"/>
  <c r="J32" i="2"/>
  <c r="J35" i="2"/>
  <c r="J31" i="2"/>
  <c r="L31" i="2"/>
  <c r="L28" i="2"/>
  <c r="L32" i="2"/>
  <c r="L44" i="2"/>
  <c r="L27" i="2"/>
  <c r="L43" i="2"/>
  <c r="J33" i="2"/>
  <c r="L33" i="2"/>
  <c r="L45" i="2"/>
  <c r="J34" i="2"/>
  <c r="L34" i="2"/>
  <c r="L46" i="2"/>
  <c r="L35" i="2"/>
  <c r="L47" i="2"/>
  <c r="L42" i="2"/>
  <c r="L38" i="2"/>
  <c r="K34" i="2"/>
  <c r="K33" i="2"/>
  <c r="K36" i="2"/>
  <c r="G36" i="2"/>
  <c r="J30" i="2"/>
  <c r="G29" i="2"/>
  <c r="G28" i="2"/>
  <c r="G27" i="2"/>
  <c r="J36" i="2"/>
  <c r="L36" i="2"/>
  <c r="E22" i="3"/>
  <c r="E27" i="3"/>
  <c r="K19" i="2"/>
  <c r="K9" i="2"/>
  <c r="J23" i="2"/>
  <c r="J15" i="2"/>
  <c r="J22" i="2"/>
  <c r="J21" i="2"/>
  <c r="J20" i="2"/>
  <c r="J19" i="2"/>
  <c r="J18" i="2"/>
  <c r="J14" i="2"/>
  <c r="J13" i="2"/>
  <c r="J12" i="2"/>
  <c r="J11" i="2"/>
  <c r="J10" i="2"/>
  <c r="J9" i="2"/>
  <c r="J8" i="2"/>
  <c r="H7" i="3"/>
  <c r="I7" i="3"/>
  <c r="D32" i="3"/>
  <c r="E32" i="3"/>
  <c r="D33" i="3"/>
  <c r="H20" i="3"/>
  <c r="I20" i="3"/>
  <c r="E33" i="3"/>
  <c r="E34" i="3"/>
  <c r="D38" i="3"/>
  <c r="D37" i="3"/>
  <c r="D27" i="3"/>
  <c r="G27" i="3"/>
  <c r="F27" i="3"/>
  <c r="D28" i="3"/>
  <c r="D22" i="3"/>
  <c r="F22" i="3"/>
  <c r="E24" i="3"/>
  <c r="E23" i="3"/>
  <c r="D23" i="3"/>
  <c r="D24" i="3"/>
  <c r="G8" i="3"/>
  <c r="H8" i="3"/>
  <c r="D39" i="3"/>
  <c r="D41" i="3"/>
  <c r="E41" i="3"/>
  <c r="F41" i="3"/>
  <c r="D20" i="3"/>
  <c r="D34" i="3"/>
  <c r="F34" i="3"/>
  <c r="G19" i="3"/>
  <c r="H19" i="3"/>
  <c r="I19" i="3"/>
  <c r="G18" i="3"/>
  <c r="H18" i="3"/>
  <c r="I18" i="3"/>
  <c r="G17" i="3"/>
  <c r="H17" i="3"/>
  <c r="I17" i="3"/>
  <c r="G16" i="3"/>
  <c r="H16" i="3"/>
  <c r="I16" i="3"/>
  <c r="G15" i="3"/>
  <c r="H15" i="3"/>
  <c r="I15" i="3"/>
  <c r="G14" i="3"/>
  <c r="H14" i="3"/>
  <c r="I14" i="3"/>
  <c r="G13" i="3"/>
  <c r="H13" i="3"/>
  <c r="I13" i="3"/>
  <c r="G12" i="3"/>
  <c r="H12" i="3"/>
  <c r="I12" i="3"/>
  <c r="G11" i="3"/>
  <c r="H11" i="3"/>
  <c r="I11" i="3"/>
  <c r="G10" i="3"/>
  <c r="H10" i="3"/>
  <c r="I10" i="3"/>
  <c r="G9" i="3"/>
  <c r="H9" i="3"/>
  <c r="I9" i="3"/>
  <c r="I8" i="3"/>
  <c r="G41" i="3"/>
  <c r="F23" i="3"/>
  <c r="E27" i="2"/>
  <c r="E28" i="3"/>
  <c r="E20" i="3"/>
  <c r="A20" i="3"/>
  <c r="F19" i="3"/>
  <c r="F18" i="3"/>
  <c r="F17" i="3"/>
  <c r="F16" i="3"/>
  <c r="F15" i="3"/>
  <c r="F14" i="3"/>
  <c r="F13" i="3"/>
  <c r="F12" i="3"/>
  <c r="F11" i="3"/>
  <c r="F10" i="3"/>
  <c r="F9" i="3"/>
  <c r="F8" i="3"/>
  <c r="A8" i="3"/>
  <c r="A9" i="3"/>
  <c r="A10" i="3"/>
  <c r="A11" i="3"/>
  <c r="A12" i="3"/>
  <c r="A13" i="3"/>
  <c r="A14" i="3"/>
  <c r="A15" i="3"/>
  <c r="A16" i="3"/>
  <c r="K35" i="2"/>
  <c r="K32" i="2"/>
  <c r="E34" i="2"/>
  <c r="K29" i="2"/>
  <c r="E29" i="2"/>
  <c r="K31" i="2"/>
  <c r="E28" i="2"/>
  <c r="K30" i="2"/>
  <c r="E36" i="2"/>
  <c r="K27" i="2"/>
  <c r="L30" i="2"/>
  <c r="G28" i="3"/>
  <c r="F24" i="3"/>
  <c r="H41" i="3"/>
  <c r="D29" i="3"/>
  <c r="E37" i="3"/>
  <c r="F37" i="3"/>
  <c r="F32" i="3"/>
  <c r="E29" i="3"/>
  <c r="F28" i="3"/>
  <c r="H28" i="3"/>
  <c r="G29" i="3"/>
  <c r="H37" i="3"/>
  <c r="F29" i="3"/>
  <c r="H29" i="3"/>
  <c r="H27" i="3"/>
  <c r="E38" i="3"/>
  <c r="E39" i="3"/>
  <c r="G39" i="3"/>
  <c r="F33" i="3"/>
  <c r="G37" i="3"/>
  <c r="H23" i="2"/>
  <c r="I22" i="2"/>
  <c r="H22" i="2"/>
  <c r="G22" i="2"/>
  <c r="I21" i="2"/>
  <c r="H21" i="2"/>
  <c r="G21" i="2"/>
  <c r="I20" i="2"/>
  <c r="I23" i="2"/>
  <c r="H20" i="2"/>
  <c r="G20" i="2"/>
  <c r="I19" i="2"/>
  <c r="H19" i="2"/>
  <c r="G19" i="2"/>
  <c r="I18" i="2"/>
  <c r="H18" i="2"/>
  <c r="G18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I8" i="2"/>
  <c r="H8" i="2"/>
  <c r="G8" i="2"/>
  <c r="G15" i="2"/>
  <c r="H15" i="2"/>
  <c r="I15" i="2"/>
  <c r="G23" i="2"/>
  <c r="G38" i="3"/>
  <c r="F38" i="3"/>
  <c r="H38" i="3"/>
  <c r="F39" i="3"/>
  <c r="H39" i="3"/>
</calcChain>
</file>

<file path=xl/sharedStrings.xml><?xml version="1.0" encoding="utf-8"?>
<sst xmlns="http://schemas.openxmlformats.org/spreadsheetml/2006/main" count="12672" uniqueCount="2057">
  <si>
    <t>business_segment</t>
  </si>
  <si>
    <t>utility_account</t>
  </si>
  <si>
    <t>retirement_unit</t>
  </si>
  <si>
    <t>gl_account</t>
  </si>
  <si>
    <t>act_work_order_number</t>
  </si>
  <si>
    <t>activity_quantity</t>
  </si>
  <si>
    <t>activity_cost</t>
  </si>
  <si>
    <t>average_cost</t>
  </si>
  <si>
    <t>009 - WKG Division</t>
  </si>
  <si>
    <t>37601-Mains - Steel</t>
  </si>
  <si>
    <t>DIS-37601-Main, Steel, 4 in.</t>
  </si>
  <si>
    <t>1010 - Gas Plant in Service</t>
  </si>
  <si>
    <t>040.12037</t>
  </si>
  <si>
    <t>ADMIN 040</t>
  </si>
  <si>
    <t>DIS-37601-Main, Steel, 6 in.</t>
  </si>
  <si>
    <t>040.12793</t>
  </si>
  <si>
    <t>DIS-37601-Clamp - Small &lt;= 2 in</t>
  </si>
  <si>
    <t>040.12359</t>
  </si>
  <si>
    <t>DIS-37601-Miscellaneous Equip</t>
  </si>
  <si>
    <t>DIS-37601-Clamp - Large &gt; 2 in</t>
  </si>
  <si>
    <t>Conversion</t>
  </si>
  <si>
    <t>DIS-37601-Main, Steel, 8 in.</t>
  </si>
  <si>
    <t>040.13044</t>
  </si>
  <si>
    <t>040.12270</t>
  </si>
  <si>
    <t>040.11960</t>
  </si>
  <si>
    <t>040.11384</t>
  </si>
  <si>
    <t>040.11019</t>
  </si>
  <si>
    <t>040.11199</t>
  </si>
  <si>
    <t>040.11398</t>
  </si>
  <si>
    <t>040.12602</t>
  </si>
  <si>
    <t>040.11673</t>
  </si>
  <si>
    <t>040.12984</t>
  </si>
  <si>
    <t>040.11119</t>
  </si>
  <si>
    <t>040.13043</t>
  </si>
  <si>
    <t>040.11122</t>
  </si>
  <si>
    <t>040.12987</t>
  </si>
  <si>
    <t>DIS-37601-Main, Steel, 12 in.</t>
  </si>
  <si>
    <t>040.11080</t>
  </si>
  <si>
    <t>040.10890</t>
  </si>
  <si>
    <t>040.11134</t>
  </si>
  <si>
    <t>040.12928</t>
  </si>
  <si>
    <t>DIS-37601-Main, Steel, 2 in.</t>
  </si>
  <si>
    <t>040.10898</t>
  </si>
  <si>
    <t>040.10723</t>
  </si>
  <si>
    <t>040.10315</t>
  </si>
  <si>
    <t>040.10014</t>
  </si>
  <si>
    <t>DIS-37601-Anode</t>
  </si>
  <si>
    <t>040.10019</t>
  </si>
  <si>
    <t>DIS-37601-Main, Steel, 3 in.</t>
  </si>
  <si>
    <t>040.10185</t>
  </si>
  <si>
    <t>040.12767</t>
  </si>
  <si>
    <t>040.11664</t>
  </si>
  <si>
    <t>040.11724</t>
  </si>
  <si>
    <t>040.10821</t>
  </si>
  <si>
    <t>040.10318</t>
  </si>
  <si>
    <t>040.10640</t>
  </si>
  <si>
    <t>040.10439</t>
  </si>
  <si>
    <t>DIS-37601-Main, Cast Iron, 4 in.</t>
  </si>
  <si>
    <t>040.12624</t>
  </si>
  <si>
    <t>040.12373</t>
  </si>
  <si>
    <t>040.12606</t>
  </si>
  <si>
    <t>050.20640</t>
  </si>
  <si>
    <t>ADMIN 050</t>
  </si>
  <si>
    <t>Non Unitized Retirement Unit</t>
  </si>
  <si>
    <t>1060 - Completed construction not c</t>
  </si>
  <si>
    <t>050.19599</t>
  </si>
  <si>
    <t>050.20334</t>
  </si>
  <si>
    <t>050.20641</t>
  </si>
  <si>
    <t>050.21073</t>
  </si>
  <si>
    <t>050.18870</t>
  </si>
  <si>
    <t>050.18343</t>
  </si>
  <si>
    <t>DIS-37601-Main Ext Contract Forfeit</t>
  </si>
  <si>
    <t>050.19344</t>
  </si>
  <si>
    <t>050.20884</t>
  </si>
  <si>
    <t>050.21585</t>
  </si>
  <si>
    <t>050.20714</t>
  </si>
  <si>
    <t>37602-Mains - Plastic</t>
  </si>
  <si>
    <t>DIS-37602-Main, PE, 2 in.</t>
  </si>
  <si>
    <t>040.12562</t>
  </si>
  <si>
    <t>040.12760</t>
  </si>
  <si>
    <t>040.12788</t>
  </si>
  <si>
    <t>040.12926</t>
  </si>
  <si>
    <t>040.12958</t>
  </si>
  <si>
    <t>040.12612</t>
  </si>
  <si>
    <t>040.12634</t>
  </si>
  <si>
    <t>040.13013</t>
  </si>
  <si>
    <t>040.12769</t>
  </si>
  <si>
    <t>DIS-37602-Main Ext Contract Forfeit</t>
  </si>
  <si>
    <t>040.13069</t>
  </si>
  <si>
    <t>040.13080</t>
  </si>
  <si>
    <t>040.13079</t>
  </si>
  <si>
    <t>040.12632</t>
  </si>
  <si>
    <t>DIS-37602-Main, PE, 4 in.</t>
  </si>
  <si>
    <t>040.12382</t>
  </si>
  <si>
    <t>040.12998</t>
  </si>
  <si>
    <t>040.12991</t>
  </si>
  <si>
    <t>040.12783</t>
  </si>
  <si>
    <t>040.12807</t>
  </si>
  <si>
    <t>040.12904</t>
  </si>
  <si>
    <t>040.13052</t>
  </si>
  <si>
    <t>040.12377</t>
  </si>
  <si>
    <t>040.12812</t>
  </si>
  <si>
    <t>DIS-37602-Main, PE, 6 in.</t>
  </si>
  <si>
    <t>040.13135</t>
  </si>
  <si>
    <t>040.13139</t>
  </si>
  <si>
    <t>040.12972</t>
  </si>
  <si>
    <t>040.12981</t>
  </si>
  <si>
    <t>040.12979</t>
  </si>
  <si>
    <t>040.11338</t>
  </si>
  <si>
    <t>040.11267</t>
  </si>
  <si>
    <t>040.11937</t>
  </si>
  <si>
    <t>040.11790</t>
  </si>
  <si>
    <t>040.11793</t>
  </si>
  <si>
    <t>040.11829</t>
  </si>
  <si>
    <t>040.11881</t>
  </si>
  <si>
    <t>040.11555</t>
  </si>
  <si>
    <t>040.11652</t>
  </si>
  <si>
    <t>040.10849</t>
  </si>
  <si>
    <t>040.10977</t>
  </si>
  <si>
    <t>040.11581</t>
  </si>
  <si>
    <t>040.11583</t>
  </si>
  <si>
    <t>040.11715</t>
  </si>
  <si>
    <t>040.11721</t>
  </si>
  <si>
    <t>040.11836</t>
  </si>
  <si>
    <t>040.12584</t>
  </si>
  <si>
    <t>040.11847</t>
  </si>
  <si>
    <t>040.11851</t>
  </si>
  <si>
    <t>040.11849</t>
  </si>
  <si>
    <t>040.11696</t>
  </si>
  <si>
    <t>040.11456</t>
  </si>
  <si>
    <t>040.10238</t>
  </si>
  <si>
    <t>040.10247</t>
  </si>
  <si>
    <t>040.10175</t>
  </si>
  <si>
    <t>040.11568</t>
  </si>
  <si>
    <t>040.11647</t>
  </si>
  <si>
    <t>DIS-37602-Main, PE, 3 in.</t>
  </si>
  <si>
    <t>040.12144</t>
  </si>
  <si>
    <t>040.12053</t>
  </si>
  <si>
    <t>040.12104</t>
  </si>
  <si>
    <t>040.12105</t>
  </si>
  <si>
    <t>040.11986</t>
  </si>
  <si>
    <t>040.11717</t>
  </si>
  <si>
    <t>040.11967</t>
  </si>
  <si>
    <t>040.11980</t>
  </si>
  <si>
    <t>040.11966</t>
  </si>
  <si>
    <t>040.11051</t>
  </si>
  <si>
    <t>040.11371</t>
  </si>
  <si>
    <t>040.10997</t>
  </si>
  <si>
    <t>040.11179</t>
  </si>
  <si>
    <t>040.11071</t>
  </si>
  <si>
    <t>040.11125</t>
  </si>
  <si>
    <t>040.11952</t>
  </si>
  <si>
    <t>040.10810</t>
  </si>
  <si>
    <t>040.10902</t>
  </si>
  <si>
    <t>040.10921</t>
  </si>
  <si>
    <t>040.11023</t>
  </si>
  <si>
    <t>040.10989</t>
  </si>
  <si>
    <t>040.12186</t>
  </si>
  <si>
    <t>040.11949</t>
  </si>
  <si>
    <t>040.11965</t>
  </si>
  <si>
    <t>040.12118</t>
  </si>
  <si>
    <t>040.11830</t>
  </si>
  <si>
    <t>040.12026</t>
  </si>
  <si>
    <t>040.11059</t>
  </si>
  <si>
    <t>040.10089</t>
  </si>
  <si>
    <t>040.11180</t>
  </si>
  <si>
    <t>040.11906</t>
  </si>
  <si>
    <t>040.12057</t>
  </si>
  <si>
    <t>040.12178</t>
  </si>
  <si>
    <t>040.12201</t>
  </si>
  <si>
    <t>040.12240</t>
  </si>
  <si>
    <t>040.12280</t>
  </si>
  <si>
    <t>040.11370</t>
  </si>
  <si>
    <t>040.11374</t>
  </si>
  <si>
    <t>040.11400</t>
  </si>
  <si>
    <t>040.12757</t>
  </si>
  <si>
    <t>040.12789</t>
  </si>
  <si>
    <t>040.12518</t>
  </si>
  <si>
    <t>040.12492</t>
  </si>
  <si>
    <t>040.10575</t>
  </si>
  <si>
    <t>040.10628</t>
  </si>
  <si>
    <t>040.10638</t>
  </si>
  <si>
    <t>040.10583</t>
  </si>
  <si>
    <t>040.10593</t>
  </si>
  <si>
    <t>040.10919</t>
  </si>
  <si>
    <t>040.10616</t>
  </si>
  <si>
    <t>040.10634</t>
  </si>
  <si>
    <t>040.10382</t>
  </si>
  <si>
    <t>040.10469</t>
  </si>
  <si>
    <t>040.10392</t>
  </si>
  <si>
    <t>040.10495</t>
  </si>
  <si>
    <t>040.10071</t>
  </si>
  <si>
    <t>040.10504</t>
  </si>
  <si>
    <t>040.10086</t>
  </si>
  <si>
    <t>040.10832</t>
  </si>
  <si>
    <t>DIS-37602-Main, PE, X&lt;=1in</t>
  </si>
  <si>
    <t>040.10314</t>
  </si>
  <si>
    <t>040.10385</t>
  </si>
  <si>
    <t>040.10340</t>
  </si>
  <si>
    <t>040.10374</t>
  </si>
  <si>
    <t>040.10425</t>
  </si>
  <si>
    <t>040.10061</t>
  </si>
  <si>
    <t>040.10164</t>
  </si>
  <si>
    <t>040.10561</t>
  </si>
  <si>
    <t>040.10797</t>
  </si>
  <si>
    <t>040.10213</t>
  </si>
  <si>
    <t>040.10343</t>
  </si>
  <si>
    <t>040.10104</t>
  </si>
  <si>
    <t>040.10137</t>
  </si>
  <si>
    <t>040.10195</t>
  </si>
  <si>
    <t>040.10198</t>
  </si>
  <si>
    <t>040.10452</t>
  </si>
  <si>
    <t>040.10450</t>
  </si>
  <si>
    <t>040.10196</t>
  </si>
  <si>
    <t>040.10078</t>
  </si>
  <si>
    <t>040.10080</t>
  </si>
  <si>
    <t>040.10092</t>
  </si>
  <si>
    <t>040.13095</t>
  </si>
  <si>
    <t>040.13048</t>
  </si>
  <si>
    <t>040.12433</t>
  </si>
  <si>
    <t>040.12730</t>
  </si>
  <si>
    <t>040.12722</t>
  </si>
  <si>
    <t>040.12617</t>
  </si>
  <si>
    <t>040.12700</t>
  </si>
  <si>
    <t>040.12512</t>
  </si>
  <si>
    <t>040.12530</t>
  </si>
  <si>
    <t>040.12713</t>
  </si>
  <si>
    <t>040.12688</t>
  </si>
  <si>
    <t>040.12710</t>
  </si>
  <si>
    <t>040.13007</t>
  </si>
  <si>
    <t>040.13005</t>
  </si>
  <si>
    <t>040.13117</t>
  </si>
  <si>
    <t>040.12937</t>
  </si>
  <si>
    <t>040.12944</t>
  </si>
  <si>
    <t>040.12801</t>
  </si>
  <si>
    <t>040.12838</t>
  </si>
  <si>
    <t>040.13024</t>
  </si>
  <si>
    <t>040.13058</t>
  </si>
  <si>
    <t>050.21089</t>
  </si>
  <si>
    <t>050.20559</t>
  </si>
  <si>
    <t>050.21547</t>
  </si>
  <si>
    <t>050.21079</t>
  </si>
  <si>
    <t>050.19607</t>
  </si>
  <si>
    <t>050.21067</t>
  </si>
  <si>
    <t>050.20756</t>
  </si>
  <si>
    <t>050.21556</t>
  </si>
  <si>
    <t>050.21097</t>
  </si>
  <si>
    <t>050.21600</t>
  </si>
  <si>
    <t>050.21596</t>
  </si>
  <si>
    <t>050.21681</t>
  </si>
  <si>
    <t>050.21564</t>
  </si>
  <si>
    <t>050.21563</t>
  </si>
  <si>
    <t>050.21660</t>
  </si>
  <si>
    <t>050.21091</t>
  </si>
  <si>
    <t>050.19033</t>
  </si>
  <si>
    <t>050.20535</t>
  </si>
  <si>
    <t>050.21592</t>
  </si>
  <si>
    <t>050.21644</t>
  </si>
  <si>
    <t>050.21536</t>
  </si>
  <si>
    <t>050.21722</t>
  </si>
  <si>
    <t>050.20350</t>
  </si>
  <si>
    <t>050.20442</t>
  </si>
  <si>
    <t>050.20525</t>
  </si>
  <si>
    <t>050.19366</t>
  </si>
  <si>
    <t>050.20971</t>
  </si>
  <si>
    <t>050.19593</t>
  </si>
  <si>
    <t>050.18969</t>
  </si>
  <si>
    <t>050.18714</t>
  </si>
  <si>
    <t>050.19153</t>
  </si>
  <si>
    <t>050.19095</t>
  </si>
  <si>
    <t>050.18353</t>
  </si>
  <si>
    <t>050.19015</t>
  </si>
  <si>
    <t>050.18848</t>
  </si>
  <si>
    <t>050.18823</t>
  </si>
  <si>
    <t>050.19339</t>
  </si>
  <si>
    <t>050.18789</t>
  </si>
  <si>
    <t>050.20236</t>
  </si>
  <si>
    <t>050.20929</t>
  </si>
  <si>
    <t>050.20318</t>
  </si>
  <si>
    <t>050.19008</t>
  </si>
  <si>
    <t>050.19182</t>
  </si>
  <si>
    <t>050.19387</t>
  </si>
  <si>
    <t>050.19393</t>
  </si>
  <si>
    <t>050.19391</t>
  </si>
  <si>
    <t>050.19322</t>
  </si>
  <si>
    <t>050.19616</t>
  </si>
  <si>
    <t>050.19472</t>
  </si>
  <si>
    <t>050.19465</t>
  </si>
  <si>
    <t>050.19468</t>
  </si>
  <si>
    <t>050.18988</t>
  </si>
  <si>
    <t>38100-Meters</t>
  </si>
  <si>
    <t>DIS-38100-Meter, Class 9 Meter</t>
  </si>
  <si>
    <t>040.12842</t>
  </si>
  <si>
    <t>DIS-38100-Meter, Class 2 Meter</t>
  </si>
  <si>
    <t>040.12830</t>
  </si>
  <si>
    <t>040.12831</t>
  </si>
  <si>
    <t>DIS-38100-Meter, Class 3 Meter</t>
  </si>
  <si>
    <t>040.12835</t>
  </si>
  <si>
    <t>DIS-38100-Pressure Recorder</t>
  </si>
  <si>
    <t>040.10759</t>
  </si>
  <si>
    <t>DIS-38100-Meter, Class 1 Meter</t>
  </si>
  <si>
    <t>040.11320</t>
  </si>
  <si>
    <t>DIS-38100-Meter Gas, Gen</t>
  </si>
  <si>
    <t>040.11666</t>
  </si>
  <si>
    <t>040.11892</t>
  </si>
  <si>
    <t>040.11977</t>
  </si>
  <si>
    <t>040.12347</t>
  </si>
  <si>
    <t>DIS-38100-Meter, Class 6 Meter</t>
  </si>
  <si>
    <t>050.21069</t>
  </si>
  <si>
    <t>DIS-38100-Meter, Class 4 Meter</t>
  </si>
  <si>
    <t>050.19708</t>
  </si>
  <si>
    <t>DIS-38100-Meter &amp; Reg Install, Gen</t>
  </si>
  <si>
    <t>050.19706</t>
  </si>
  <si>
    <t>050.18653</t>
  </si>
  <si>
    <t>050.20452</t>
  </si>
  <si>
    <t>040.12794</t>
  </si>
  <si>
    <t>040.12365</t>
  </si>
  <si>
    <t>040.12390</t>
  </si>
  <si>
    <t>040.10316</t>
  </si>
  <si>
    <t>040.12337</t>
  </si>
  <si>
    <t>040.12791</t>
  </si>
  <si>
    <t>040.12513</t>
  </si>
  <si>
    <t>DIS-37601-Main, Steel, X&lt;=1in.</t>
  </si>
  <si>
    <t>040.12330</t>
  </si>
  <si>
    <t>040.11953</t>
  </si>
  <si>
    <t>040.12038</t>
  </si>
  <si>
    <t>040.11138</t>
  </si>
  <si>
    <t>040.11141</t>
  </si>
  <si>
    <t>040.10809</t>
  </si>
  <si>
    <t>040.12635</t>
  </si>
  <si>
    <t>040.13011</t>
  </si>
  <si>
    <t>040.13041</t>
  </si>
  <si>
    <t>040.13109</t>
  </si>
  <si>
    <t>040.11079</t>
  </si>
  <si>
    <t>040.11128</t>
  </si>
  <si>
    <t>040.13065</t>
  </si>
  <si>
    <t>040.11131</t>
  </si>
  <si>
    <t>040.10867</t>
  </si>
  <si>
    <t>040.11955</t>
  </si>
  <si>
    <t>040.10012</t>
  </si>
  <si>
    <t>040.11759</t>
  </si>
  <si>
    <t>040.11431</t>
  </si>
  <si>
    <t>040.10355</t>
  </si>
  <si>
    <t>040.12402</t>
  </si>
  <si>
    <t>040.13108</t>
  </si>
  <si>
    <t>040.13064</t>
  </si>
  <si>
    <t>040.12538</t>
  </si>
  <si>
    <t>050.19601</t>
  </si>
  <si>
    <t>050.19591</t>
  </si>
  <si>
    <t>050.19209</t>
  </si>
  <si>
    <t>050.19508</t>
  </si>
  <si>
    <t>050.20287</t>
  </si>
  <si>
    <t>050.19264</t>
  </si>
  <si>
    <t>050.19065</t>
  </si>
  <si>
    <t>050.18351</t>
  </si>
  <si>
    <t>050.18347</t>
  </si>
  <si>
    <t>050.21065</t>
  </si>
  <si>
    <t>040.12653</t>
  </si>
  <si>
    <t>040.12608</t>
  </si>
  <si>
    <t>040.13027</t>
  </si>
  <si>
    <t>040.12775</t>
  </si>
  <si>
    <t>040.13003</t>
  </si>
  <si>
    <t>040.13113</t>
  </si>
  <si>
    <t>040.12909</t>
  </si>
  <si>
    <t>040.12639</t>
  </si>
  <si>
    <t>040.12798</t>
  </si>
  <si>
    <t>040.13020</t>
  </si>
  <si>
    <t>040.12771</t>
  </si>
  <si>
    <t>040.13054</t>
  </si>
  <si>
    <t>040.12810</t>
  </si>
  <si>
    <t>040.13146</t>
  </si>
  <si>
    <t>040.12975</t>
  </si>
  <si>
    <t>040.12961</t>
  </si>
  <si>
    <t>040.12982</t>
  </si>
  <si>
    <t>040.13134</t>
  </si>
  <si>
    <t>040.10992</t>
  </si>
  <si>
    <t>040.11318</t>
  </si>
  <si>
    <t>040.10756</t>
  </si>
  <si>
    <t>040.11806</t>
  </si>
  <si>
    <t>040.11820</t>
  </si>
  <si>
    <t>040.11560</t>
  </si>
  <si>
    <t>040.11562</t>
  </si>
  <si>
    <t>040.11945</t>
  </si>
  <si>
    <t>040.10785</t>
  </si>
  <si>
    <t>040.10942</t>
  </si>
  <si>
    <t>040.11600</t>
  </si>
  <si>
    <t>040.11754</t>
  </si>
  <si>
    <t>040.11755</t>
  </si>
  <si>
    <t>040.11757</t>
  </si>
  <si>
    <t>040.11732</t>
  </si>
  <si>
    <t>040.11749</t>
  </si>
  <si>
    <t>040.10159</t>
  </si>
  <si>
    <t>040.10181</t>
  </si>
  <si>
    <t>040.10190</t>
  </si>
  <si>
    <t>040.10317</t>
  </si>
  <si>
    <t>040.10022</t>
  </si>
  <si>
    <t>040.11440</t>
  </si>
  <si>
    <t>040.10038</t>
  </si>
  <si>
    <t>040.11286</t>
  </si>
  <si>
    <t>040.11580</t>
  </si>
  <si>
    <t>040.11586</t>
  </si>
  <si>
    <t>040.11669</t>
  </si>
  <si>
    <t>040.11594</t>
  </si>
  <si>
    <t>040.11625</t>
  </si>
  <si>
    <t>040.10351</t>
  </si>
  <si>
    <t>040.12317</t>
  </si>
  <si>
    <t>040.11941</t>
  </si>
  <si>
    <t>040.12054</t>
  </si>
  <si>
    <t>040.12114</t>
  </si>
  <si>
    <t>040.11918</t>
  </si>
  <si>
    <t>040.11968</t>
  </si>
  <si>
    <t>040.11845</t>
  </si>
  <si>
    <t>040.11298</t>
  </si>
  <si>
    <t>040.11303</t>
  </si>
  <si>
    <t>040.11234</t>
  </si>
  <si>
    <t>040.11611</t>
  </si>
  <si>
    <t>040.10409</t>
  </si>
  <si>
    <t>040.11177</t>
  </si>
  <si>
    <t>040.10866</t>
  </si>
  <si>
    <t>040.11001</t>
  </si>
  <si>
    <t>040.11031</t>
  </si>
  <si>
    <t>040.10920</t>
  </si>
  <si>
    <t>040.11204</t>
  </si>
  <si>
    <t>040.11225</t>
  </si>
  <si>
    <t>040.11910</t>
  </si>
  <si>
    <t>040.12083</t>
  </si>
  <si>
    <t>040.12121</t>
  </si>
  <si>
    <t>040.11850</t>
  </si>
  <si>
    <t>040.11894</t>
  </si>
  <si>
    <t>040.11898</t>
  </si>
  <si>
    <t>040.11969</t>
  </si>
  <si>
    <t>040.12089</t>
  </si>
  <si>
    <t>040.11048</t>
  </si>
  <si>
    <t>040.11288</t>
  </si>
  <si>
    <t>040.12108</t>
  </si>
  <si>
    <t>040.12166</t>
  </si>
  <si>
    <t>040.12248</t>
  </si>
  <si>
    <t>040.12560</t>
  </si>
  <si>
    <t>040.12565</t>
  </si>
  <si>
    <t>040.12403</t>
  </si>
  <si>
    <t>040.12435</t>
  </si>
  <si>
    <t>040.12509</t>
  </si>
  <si>
    <t>DIS-37602-Miscellaneous Equip</t>
  </si>
  <si>
    <t>040.10482</t>
  </si>
  <si>
    <t>040.10775</t>
  </si>
  <si>
    <t>040.10643</t>
  </si>
  <si>
    <t>040.10776</t>
  </si>
  <si>
    <t>040.10892</t>
  </si>
  <si>
    <t>040.10725</t>
  </si>
  <si>
    <t>040.10384</t>
  </si>
  <si>
    <t>040.10475</t>
  </si>
  <si>
    <t>040.10138</t>
  </si>
  <si>
    <t>040.10341</t>
  </si>
  <si>
    <t>040.10349</t>
  </si>
  <si>
    <t>040.10405</t>
  </si>
  <si>
    <t>040.10407</t>
  </si>
  <si>
    <t>040.10205</t>
  </si>
  <si>
    <t>040.10629</t>
  </si>
  <si>
    <t>040.10824</t>
  </si>
  <si>
    <t>040.10365</t>
  </si>
  <si>
    <t>040.10323</t>
  </si>
  <si>
    <t>040.10109</t>
  </si>
  <si>
    <t>040.10240</t>
  </si>
  <si>
    <t>040.10047</t>
  </si>
  <si>
    <t>040.10749</t>
  </si>
  <si>
    <t>040.10120</t>
  </si>
  <si>
    <t>040.10598</t>
  </si>
  <si>
    <t>040.10546</t>
  </si>
  <si>
    <t>040.10513</t>
  </si>
  <si>
    <t>040.12391</t>
  </si>
  <si>
    <t>040.12232</t>
  </si>
  <si>
    <t>040.12389</t>
  </si>
  <si>
    <t>040.12332</t>
  </si>
  <si>
    <t>040.12620</t>
  </si>
  <si>
    <t>040.12555</t>
  </si>
  <si>
    <t>040.12720</t>
  </si>
  <si>
    <t>040.12724</t>
  </si>
  <si>
    <t>040.12745</t>
  </si>
  <si>
    <t>040.12787</t>
  </si>
  <si>
    <t>040.12911</t>
  </si>
  <si>
    <t>040.12566</t>
  </si>
  <si>
    <t>040.12939</t>
  </si>
  <si>
    <t>040.12936</t>
  </si>
  <si>
    <t>040.13148</t>
  </si>
  <si>
    <t>040.12973</t>
  </si>
  <si>
    <t>040.13074</t>
  </si>
  <si>
    <t>040.13073</t>
  </si>
  <si>
    <t>050.18573</t>
  </si>
  <si>
    <t>050.20443</t>
  </si>
  <si>
    <t>050.20686</t>
  </si>
  <si>
    <t>050.21542</t>
  </si>
  <si>
    <t>050.21075</t>
  </si>
  <si>
    <t>050.20877</t>
  </si>
  <si>
    <t>050.21093</t>
  </si>
  <si>
    <t>050.21597</t>
  </si>
  <si>
    <t>050.21659</t>
  </si>
  <si>
    <t>050.21658</t>
  </si>
  <si>
    <t>050.21687</t>
  </si>
  <si>
    <t>050.21550</t>
  </si>
  <si>
    <t>050.21554</t>
  </si>
  <si>
    <t>050.21673</t>
  </si>
  <si>
    <t>050.20967</t>
  </si>
  <si>
    <t>050.20364</t>
  </si>
  <si>
    <t>050.22005</t>
  </si>
  <si>
    <t>050.19605</t>
  </si>
  <si>
    <t>050.20614</t>
  </si>
  <si>
    <t>050.18989</t>
  </si>
  <si>
    <t>050.18648</t>
  </si>
  <si>
    <t>050.19338</t>
  </si>
  <si>
    <t>050.18337</t>
  </si>
  <si>
    <t>050.18586</t>
  </si>
  <si>
    <t>050.20277</t>
  </si>
  <si>
    <t>050.20523</t>
  </si>
  <si>
    <t>050.20708</t>
  </si>
  <si>
    <t>050.20601</t>
  </si>
  <si>
    <t>050.19430</t>
  </si>
  <si>
    <t>050.19184</t>
  </si>
  <si>
    <t>050.19390</t>
  </si>
  <si>
    <t>050.19455</t>
  </si>
  <si>
    <t>050.19471</t>
  </si>
  <si>
    <t>050.19481</t>
  </si>
  <si>
    <t>050.19456</t>
  </si>
  <si>
    <t>050.18700</t>
  </si>
  <si>
    <t>040.12834</t>
  </si>
  <si>
    <t>040.12822</t>
  </si>
  <si>
    <t>DIS-38100-Miscellaneous Equip</t>
  </si>
  <si>
    <t>040.10843</t>
  </si>
  <si>
    <t>040.10731</t>
  </si>
  <si>
    <t>040.11569</t>
  </si>
  <si>
    <t>040.11869</t>
  </si>
  <si>
    <t>040.12050</t>
  </si>
  <si>
    <t>050.21068</t>
  </si>
  <si>
    <t>050.21071</t>
  </si>
  <si>
    <t>050.21072</t>
  </si>
  <si>
    <t>050.20233</t>
  </si>
  <si>
    <t>040.12145</t>
  </si>
  <si>
    <t>040.12649</t>
  </si>
  <si>
    <t>040.12372</t>
  </si>
  <si>
    <t>040.12607</t>
  </si>
  <si>
    <t>040.11643</t>
  </si>
  <si>
    <t>040.13098</t>
  </si>
  <si>
    <t>040.12162</t>
  </si>
  <si>
    <t>040.10398</t>
  </si>
  <si>
    <t>040.10967</t>
  </si>
  <si>
    <t>040.11202</t>
  </si>
  <si>
    <t>040.11201</t>
  </si>
  <si>
    <t>040.11362</t>
  </si>
  <si>
    <t>040.11561</t>
  </si>
  <si>
    <t>040.11649</t>
  </si>
  <si>
    <t>040.12367</t>
  </si>
  <si>
    <t>040.10813</t>
  </si>
  <si>
    <t>040.10840</t>
  </si>
  <si>
    <t>040.10008</t>
  </si>
  <si>
    <t>040.10081</t>
  </si>
  <si>
    <t>040.11743</t>
  </si>
  <si>
    <t>040.10082</t>
  </si>
  <si>
    <t>040.10212</t>
  </si>
  <si>
    <t>040.10163</t>
  </si>
  <si>
    <t>040.10641</t>
  </si>
  <si>
    <t>040.10424</t>
  </si>
  <si>
    <t>040.12525</t>
  </si>
  <si>
    <t>050.21083</t>
  </si>
  <si>
    <t>050.19589</t>
  </si>
  <si>
    <t>050.18709</t>
  </si>
  <si>
    <t>050.19172</t>
  </si>
  <si>
    <t>050.18341</t>
  </si>
  <si>
    <t>050.20624</t>
  </si>
  <si>
    <t>050.19595</t>
  </si>
  <si>
    <t>050.18640</t>
  </si>
  <si>
    <t>040.12583</t>
  </si>
  <si>
    <t>040.12804</t>
  </si>
  <si>
    <t>040.12790</t>
  </si>
  <si>
    <t>040.12674</t>
  </si>
  <si>
    <t>040.12630</t>
  </si>
  <si>
    <t>040.13087</t>
  </si>
  <si>
    <t>040.13106</t>
  </si>
  <si>
    <t>040.12781</t>
  </si>
  <si>
    <t>040.12291</t>
  </si>
  <si>
    <t>040.12249</t>
  </si>
  <si>
    <t>040.13072</t>
  </si>
  <si>
    <t>040.13081</t>
  </si>
  <si>
    <t>040.12795</t>
  </si>
  <si>
    <t>040.12818</t>
  </si>
  <si>
    <t>040.12989</t>
  </si>
  <si>
    <t>040.12994</t>
  </si>
  <si>
    <t>040.12907</t>
  </si>
  <si>
    <t>040.12924</t>
  </si>
  <si>
    <t>040.13061</t>
  </si>
  <si>
    <t>040.12763</t>
  </si>
  <si>
    <t>040.13092</t>
  </si>
  <si>
    <t>040.13050</t>
  </si>
  <si>
    <t>040.13142</t>
  </si>
  <si>
    <t>040.13143</t>
  </si>
  <si>
    <t>040.13051</t>
  </si>
  <si>
    <t>040.13133</t>
  </si>
  <si>
    <t>040.12978</t>
  </si>
  <si>
    <t>040.12828</t>
  </si>
  <si>
    <t>040.13138</t>
  </si>
  <si>
    <t>040.10891</t>
  </si>
  <si>
    <t>040.10465</t>
  </si>
  <si>
    <t>040.10737</t>
  </si>
  <si>
    <t>040.10747</t>
  </si>
  <si>
    <t>040.11798</t>
  </si>
  <si>
    <t>040.11852</t>
  </si>
  <si>
    <t>040.11882</t>
  </si>
  <si>
    <t>040.11620</t>
  </si>
  <si>
    <t>040.11553</t>
  </si>
  <si>
    <t>040.11554</t>
  </si>
  <si>
    <t>040.11556</t>
  </si>
  <si>
    <t>040.11648</t>
  </si>
  <si>
    <t>040.11681</t>
  </si>
  <si>
    <t>040.11688</t>
  </si>
  <si>
    <t>040.11726</t>
  </si>
  <si>
    <t>040.11747</t>
  </si>
  <si>
    <t>040.11801</t>
  </si>
  <si>
    <t>040.11827</t>
  </si>
  <si>
    <t>040.11624</t>
  </si>
  <si>
    <t>040.10591</t>
  </si>
  <si>
    <t>040.11032</t>
  </si>
  <si>
    <t>040.11578</t>
  </si>
  <si>
    <t>040.11038</t>
  </si>
  <si>
    <t>040.10173</t>
  </si>
  <si>
    <t>040.10160</t>
  </si>
  <si>
    <t>040.10183</t>
  </si>
  <si>
    <t>040.10346</t>
  </si>
  <si>
    <t>040.11577</t>
  </si>
  <si>
    <t>040.11628</t>
  </si>
  <si>
    <t>040.11576</t>
  </si>
  <si>
    <t>040.11413</t>
  </si>
  <si>
    <t>040.10348</t>
  </si>
  <si>
    <t>040.12285</t>
  </si>
  <si>
    <t>040.12192</t>
  </si>
  <si>
    <t>040.12214</t>
  </si>
  <si>
    <t>040.12027</t>
  </si>
  <si>
    <t>040.11943</t>
  </si>
  <si>
    <t>040.11738</t>
  </si>
  <si>
    <t>040.11788</t>
  </si>
  <si>
    <t>040.12135</t>
  </si>
  <si>
    <t>040.12254</t>
  </si>
  <si>
    <t>040.12335</t>
  </si>
  <si>
    <t>040.11302</t>
  </si>
  <si>
    <t>040.11305</t>
  </si>
  <si>
    <t>040.11301</t>
  </si>
  <si>
    <t>040.11337</t>
  </si>
  <si>
    <t>040.11163</t>
  </si>
  <si>
    <t>040.10752</t>
  </si>
  <si>
    <t>040.10784</t>
  </si>
  <si>
    <t>040.11003</t>
  </si>
  <si>
    <t>DIS-37602-Anode</t>
  </si>
  <si>
    <t>040.11848</t>
  </si>
  <si>
    <t>040.11987</t>
  </si>
  <si>
    <t>040.12127</t>
  </si>
  <si>
    <t>040.11665</t>
  </si>
  <si>
    <t>040.11859</t>
  </si>
  <si>
    <t>040.11970</t>
  </si>
  <si>
    <t>040.12046</t>
  </si>
  <si>
    <t>040.12052</t>
  </si>
  <si>
    <t>040.12064</t>
  </si>
  <si>
    <t>040.12067</t>
  </si>
  <si>
    <t>040.11964</t>
  </si>
  <si>
    <t>040.11959</t>
  </si>
  <si>
    <t>040.10122</t>
  </si>
  <si>
    <t>040.11336</t>
  </si>
  <si>
    <t>040.11161</t>
  </si>
  <si>
    <t>040.11193</t>
  </si>
  <si>
    <t>040.10924</t>
  </si>
  <si>
    <t>040.11394</t>
  </si>
  <si>
    <t>040.11771</t>
  </si>
  <si>
    <t>040.12175</t>
  </si>
  <si>
    <t>040.12241</t>
  </si>
  <si>
    <t>040.12245</t>
  </si>
  <si>
    <t>040.11369</t>
  </si>
  <si>
    <t>040.11948</t>
  </si>
  <si>
    <t>040.11618</t>
  </si>
  <si>
    <t>040.11644</t>
  </si>
  <si>
    <t>040.12168</t>
  </si>
  <si>
    <t>040.12348</t>
  </si>
  <si>
    <t>040.12361</t>
  </si>
  <si>
    <t>040.10664</t>
  </si>
  <si>
    <t>040.10493</t>
  </si>
  <si>
    <t>040.10474</t>
  </si>
  <si>
    <t>040.10782</t>
  </si>
  <si>
    <t>040.10804</t>
  </si>
  <si>
    <t>040.10432</t>
  </si>
  <si>
    <t>040.10620</t>
  </si>
  <si>
    <t>040.10367</t>
  </si>
  <si>
    <t>DIS-37602-Casing, 6 in</t>
  </si>
  <si>
    <t>040.10801</t>
  </si>
  <si>
    <t>040.10454</t>
  </si>
  <si>
    <t>040.10377</t>
  </si>
  <si>
    <t>040.10569</t>
  </si>
  <si>
    <t>040.10393</t>
  </si>
  <si>
    <t>040.10834</t>
  </si>
  <si>
    <t>040.10852</t>
  </si>
  <si>
    <t>040.10972</t>
  </si>
  <si>
    <t>040.10406</t>
  </si>
  <si>
    <t>040.10298</t>
  </si>
  <si>
    <t>040.10211</t>
  </si>
  <si>
    <t>040.10768</t>
  </si>
  <si>
    <t>040.10345</t>
  </si>
  <si>
    <t>040.10639</t>
  </si>
  <si>
    <t>040.10730</t>
  </si>
  <si>
    <t>040.10736</t>
  </si>
  <si>
    <t>040.10178</t>
  </si>
  <si>
    <t>040.10192</t>
  </si>
  <si>
    <t>040.10531</t>
  </si>
  <si>
    <t>040.10539</t>
  </si>
  <si>
    <t>040.10509</t>
  </si>
  <si>
    <t>040.10510</t>
  </si>
  <si>
    <t>040.10095</t>
  </si>
  <si>
    <t>040.10097</t>
  </si>
  <si>
    <t>040.10102</t>
  </si>
  <si>
    <t>040.12386</t>
  </si>
  <si>
    <t>040.12780</t>
  </si>
  <si>
    <t>040.13118</t>
  </si>
  <si>
    <t>040.13099</t>
  </si>
  <si>
    <t>040.13062</t>
  </si>
  <si>
    <t>040.13096</t>
  </si>
  <si>
    <t>040.12319</t>
  </si>
  <si>
    <t>040.12042</t>
  </si>
  <si>
    <t>040.12628</t>
  </si>
  <si>
    <t>040.12550</t>
  </si>
  <si>
    <t>040.12515</t>
  </si>
  <si>
    <t>040.12537</t>
  </si>
  <si>
    <t>040.12718</t>
  </si>
  <si>
    <t>040.12728</t>
  </si>
  <si>
    <t>040.12755</t>
  </si>
  <si>
    <t>040.12742</t>
  </si>
  <si>
    <t>040.12756</t>
  </si>
  <si>
    <t>040.12751</t>
  </si>
  <si>
    <t>040.12716</t>
  </si>
  <si>
    <t>040.12750</t>
  </si>
  <si>
    <t>040.12699</t>
  </si>
  <si>
    <t>040.12735</t>
  </si>
  <si>
    <t>040.12659</t>
  </si>
  <si>
    <t>040.12941</t>
  </si>
  <si>
    <t>040.13145</t>
  </si>
  <si>
    <t>040.13008</t>
  </si>
  <si>
    <t>040.13078</t>
  </si>
  <si>
    <t>040.12821</t>
  </si>
  <si>
    <t>040.12839</t>
  </si>
  <si>
    <t>040.12800</t>
  </si>
  <si>
    <t>040.13018</t>
  </si>
  <si>
    <t>040.12387</t>
  </si>
  <si>
    <t>040.12024</t>
  </si>
  <si>
    <t>040.12573</t>
  </si>
  <si>
    <t>040.11774</t>
  </si>
  <si>
    <t>040.12652</t>
  </si>
  <si>
    <t>050.18572</t>
  </si>
  <si>
    <t>050.18569</t>
  </si>
  <si>
    <t>050.21081</t>
  </si>
  <si>
    <t>050.20799</t>
  </si>
  <si>
    <t>050.22014</t>
  </si>
  <si>
    <t>050.21671</t>
  </si>
  <si>
    <t>050.21651</t>
  </si>
  <si>
    <t>050.21684</t>
  </si>
  <si>
    <t>050.21679</t>
  </si>
  <si>
    <t>050.21646</t>
  </si>
  <si>
    <t>050.21553</t>
  </si>
  <si>
    <t>050.21570</t>
  </si>
  <si>
    <t>050.21675</t>
  </si>
  <si>
    <t>050.21677</t>
  </si>
  <si>
    <t>050.21680</t>
  </si>
  <si>
    <t>050.20391</t>
  </si>
  <si>
    <t>050.19311</t>
  </si>
  <si>
    <t>050.20230</t>
  </si>
  <si>
    <t>050.20493</t>
  </si>
  <si>
    <t>050.21604</t>
  </si>
  <si>
    <t>050.21603</t>
  </si>
  <si>
    <t>050.21594</t>
  </si>
  <si>
    <t>050.21612</t>
  </si>
  <si>
    <t>050.20821</t>
  </si>
  <si>
    <t>050.21750</t>
  </si>
  <si>
    <t>050.19603</t>
  </si>
  <si>
    <t>050.20723</t>
  </si>
  <si>
    <t>050.18710</t>
  </si>
  <si>
    <t>050.19094</t>
  </si>
  <si>
    <t>050.18339</t>
  </si>
  <si>
    <t>050.18630</t>
  </si>
  <si>
    <t>050.19495</t>
  </si>
  <si>
    <t>050.19625</t>
  </si>
  <si>
    <t>050.18579</t>
  </si>
  <si>
    <t>050.19088</t>
  </si>
  <si>
    <t>050.19286</t>
  </si>
  <si>
    <t>050.19417</t>
  </si>
  <si>
    <t>050.19609</t>
  </si>
  <si>
    <t>050.20999</t>
  </si>
  <si>
    <t>050.20213</t>
  </si>
  <si>
    <t>050.20704</t>
  </si>
  <si>
    <t>050.20620</t>
  </si>
  <si>
    <t>050.19691</t>
  </si>
  <si>
    <t>050.19617</t>
  </si>
  <si>
    <t>050.19618</t>
  </si>
  <si>
    <t>050.19303</t>
  </si>
  <si>
    <t>050.19177</t>
  </si>
  <si>
    <t>050.19179</t>
  </si>
  <si>
    <t>050.19621</t>
  </si>
  <si>
    <t>050.18623</t>
  </si>
  <si>
    <t>050.19451</t>
  </si>
  <si>
    <t>050.20317</t>
  </si>
  <si>
    <t>050.19482</t>
  </si>
  <si>
    <t>050.19487</t>
  </si>
  <si>
    <t>050.19479</t>
  </si>
  <si>
    <t>050.19483</t>
  </si>
  <si>
    <t>050.19462</t>
  </si>
  <si>
    <t>050.19445</t>
  </si>
  <si>
    <t>050.19454</t>
  </si>
  <si>
    <t>050.19623</t>
  </si>
  <si>
    <t>050.19192</t>
  </si>
  <si>
    <t>040.12618</t>
  </si>
  <si>
    <t>040.11191</t>
  </si>
  <si>
    <t>040.11148</t>
  </si>
  <si>
    <t>040.11653</t>
  </si>
  <si>
    <t>040.12251</t>
  </si>
  <si>
    <t>050.21076</t>
  </si>
  <si>
    <t>050.19701</t>
  </si>
  <si>
    <t>050.18336</t>
  </si>
  <si>
    <t>DIS-38100-Meter, Class 8 Meter</t>
  </si>
  <si>
    <t>DIS-38100-Meter, Class 5 Meter</t>
  </si>
  <si>
    <t>040.13016</t>
  </si>
  <si>
    <t>040.12916</t>
  </si>
  <si>
    <t>040.12137</t>
  </si>
  <si>
    <t>040.12434</t>
  </si>
  <si>
    <t>040.12349</t>
  </si>
  <si>
    <t>040.11939</t>
  </si>
  <si>
    <t>040.10139</t>
  </si>
  <si>
    <t>040.11000</t>
  </si>
  <si>
    <t>040.11181</t>
  </si>
  <si>
    <t>040.11189</t>
  </si>
  <si>
    <t>040.10572</t>
  </si>
  <si>
    <t>040.10827</t>
  </si>
  <si>
    <t>040.12128</t>
  </si>
  <si>
    <t>040.10010</t>
  </si>
  <si>
    <t>040.10151</t>
  </si>
  <si>
    <t>040.11925</t>
  </si>
  <si>
    <t>040.13026</t>
  </si>
  <si>
    <t>040.12832</t>
  </si>
  <si>
    <t>040.12410</t>
  </si>
  <si>
    <t>050.20986</t>
  </si>
  <si>
    <t>050.18357</t>
  </si>
  <si>
    <t>050.19222</t>
  </si>
  <si>
    <t>050.19208</t>
  </si>
  <si>
    <t>050.20665</t>
  </si>
  <si>
    <t>050.19068</t>
  </si>
  <si>
    <t>050.19379</t>
  </si>
  <si>
    <t>050.18349</t>
  </si>
  <si>
    <t>040.12614</t>
  </si>
  <si>
    <t>040.12362</t>
  </si>
  <si>
    <t>040.13077</t>
  </si>
  <si>
    <t>040.12640</t>
  </si>
  <si>
    <t>040.13014</t>
  </si>
  <si>
    <t>040.13000</t>
  </si>
  <si>
    <t>040.13001</t>
  </si>
  <si>
    <t>040.13112</t>
  </si>
  <si>
    <t>040.12779</t>
  </si>
  <si>
    <t>040.13017</t>
  </si>
  <si>
    <t>040.12786</t>
  </si>
  <si>
    <t>040.12797</t>
  </si>
  <si>
    <t>040.12765</t>
  </si>
  <si>
    <t>040.13129</t>
  </si>
  <si>
    <t>040.13132</t>
  </si>
  <si>
    <t>040.12953</t>
  </si>
  <si>
    <t>040.12901</t>
  </si>
  <si>
    <t>040.13140</t>
  </si>
  <si>
    <t>040.12959</t>
  </si>
  <si>
    <t>040.12992</t>
  </si>
  <si>
    <t>040.13149</t>
  </si>
  <si>
    <t>040.13131</t>
  </si>
  <si>
    <t>040.12969</t>
  </si>
  <si>
    <t>040.10129</t>
  </si>
  <si>
    <t>040.11769</t>
  </si>
  <si>
    <t>040.11909</t>
  </si>
  <si>
    <t>040.12314</t>
  </si>
  <si>
    <t>040.10887</t>
  </si>
  <si>
    <t>040.10912</t>
  </si>
  <si>
    <t>040.11623</t>
  </si>
  <si>
    <t>040.11352</t>
  </si>
  <si>
    <t>040.11442</t>
  </si>
  <si>
    <t>040.10165</t>
  </si>
  <si>
    <t>040.10243</t>
  </si>
  <si>
    <t>040.10069</t>
  </si>
  <si>
    <t>040.10084</t>
  </si>
  <si>
    <t>040.10332</t>
  </si>
  <si>
    <t>040.11627</t>
  </si>
  <si>
    <t>040.11635</t>
  </si>
  <si>
    <t>040.11414</t>
  </si>
  <si>
    <t>040.11399</t>
  </si>
  <si>
    <t>040.11434</t>
  </si>
  <si>
    <t>040.10245</t>
  </si>
  <si>
    <t>040.12139</t>
  </si>
  <si>
    <t>040.12282</t>
  </si>
  <si>
    <t>040.11957</t>
  </si>
  <si>
    <t>040.12055</t>
  </si>
  <si>
    <t>040.12022</t>
  </si>
  <si>
    <t>040.12151</t>
  </si>
  <si>
    <t>040.12304</t>
  </si>
  <si>
    <t>040.11306</t>
  </si>
  <si>
    <t>040.12147</t>
  </si>
  <si>
    <t>040.11030</t>
  </si>
  <si>
    <t>040.11254</t>
  </si>
  <si>
    <t>040.11197</t>
  </si>
  <si>
    <t>040.10379</t>
  </si>
  <si>
    <t>040.10650</t>
  </si>
  <si>
    <t>040.11020</t>
  </si>
  <si>
    <t>040.11292</t>
  </si>
  <si>
    <t>040.11341</t>
  </si>
  <si>
    <t>040.10157</t>
  </si>
  <si>
    <t>040.11984</t>
  </si>
  <si>
    <t>040.12061</t>
  </si>
  <si>
    <t>040.11989</t>
  </si>
  <si>
    <t>040.11043</t>
  </si>
  <si>
    <t>040.10979</t>
  </si>
  <si>
    <t>040.11224</t>
  </si>
  <si>
    <t>040.12115</t>
  </si>
  <si>
    <t>040.12176</t>
  </si>
  <si>
    <t>040.12237</t>
  </si>
  <si>
    <t>040.12243</t>
  </si>
  <si>
    <t>040.11340</t>
  </si>
  <si>
    <t>040.11375</t>
  </si>
  <si>
    <t>040.12568</t>
  </si>
  <si>
    <t>040.12385</t>
  </si>
  <si>
    <t>040.12388</t>
  </si>
  <si>
    <t>040.11687</t>
  </si>
  <si>
    <t>040.12371</t>
  </si>
  <si>
    <t>040.10773</t>
  </si>
  <si>
    <t>040.10727</t>
  </si>
  <si>
    <t>040.10530</t>
  </si>
  <si>
    <t>040.10373</t>
  </si>
  <si>
    <t>040.10534</t>
  </si>
  <si>
    <t>040.10559</t>
  </si>
  <si>
    <t>040.10378</t>
  </si>
  <si>
    <t>040.10880</t>
  </si>
  <si>
    <t>040.10324</t>
  </si>
  <si>
    <t>040.10502</t>
  </si>
  <si>
    <t>040.10376</t>
  </si>
  <si>
    <t>040.10381</t>
  </si>
  <si>
    <t>040.10025</t>
  </si>
  <si>
    <t>040.10169</t>
  </si>
  <si>
    <t>040.10100</t>
  </si>
  <si>
    <t>040.10111</t>
  </si>
  <si>
    <t>040.10498</t>
  </si>
  <si>
    <t>040.10337</t>
  </si>
  <si>
    <t>040.10547</t>
  </si>
  <si>
    <t>040.10671</t>
  </si>
  <si>
    <t>040.10208</t>
  </si>
  <si>
    <t>040.10400</t>
  </si>
  <si>
    <t>040.10158</t>
  </si>
  <si>
    <t>040.10529</t>
  </si>
  <si>
    <t>040.10619</t>
  </si>
  <si>
    <t>040.10403</t>
  </si>
  <si>
    <t>040.12427</t>
  </si>
  <si>
    <t>040.13104</t>
  </si>
  <si>
    <t>040.13032</t>
  </si>
  <si>
    <t>040.12380</t>
  </si>
  <si>
    <t>040.12161</t>
  </si>
  <si>
    <t>040.12523</t>
  </si>
  <si>
    <t>040.12284</t>
  </si>
  <si>
    <t>040.12392</t>
  </si>
  <si>
    <t>040.12511</t>
  </si>
  <si>
    <t>040.12549</t>
  </si>
  <si>
    <t>040.12705</t>
  </si>
  <si>
    <t>040.12729</t>
  </si>
  <si>
    <t>040.12725</t>
  </si>
  <si>
    <t>040.12255</t>
  </si>
  <si>
    <t>040.12747</t>
  </si>
  <si>
    <t>040.12701</t>
  </si>
  <si>
    <t>040.12702</t>
  </si>
  <si>
    <t>040.12691</t>
  </si>
  <si>
    <t>040.12669</t>
  </si>
  <si>
    <t>040.12709</t>
  </si>
  <si>
    <t>040.12737</t>
  </si>
  <si>
    <t>040.12703</t>
  </si>
  <si>
    <t>040.12687</t>
  </si>
  <si>
    <t>040.12942</t>
  </si>
  <si>
    <t>040.12947</t>
  </si>
  <si>
    <t>040.13075</t>
  </si>
  <si>
    <t>040.12943</t>
  </si>
  <si>
    <t>040.13004</t>
  </si>
  <si>
    <t>040.12421</t>
  </si>
  <si>
    <t>040.11260</t>
  </si>
  <si>
    <t>050.18575</t>
  </si>
  <si>
    <t>050.18574</t>
  </si>
  <si>
    <t>050.18570</t>
  </si>
  <si>
    <t>050.21094</t>
  </si>
  <si>
    <t>050.21100</t>
  </si>
  <si>
    <t>050.21800</t>
  </si>
  <si>
    <t>050.21667</t>
  </si>
  <si>
    <t>050.21085</t>
  </si>
  <si>
    <t>050.21551</t>
  </si>
  <si>
    <t>050.20473</t>
  </si>
  <si>
    <t>050.21557</t>
  </si>
  <si>
    <t>050.21601</t>
  </si>
  <si>
    <t>050.21685</t>
  </si>
  <si>
    <t>050.21655</t>
  </si>
  <si>
    <t>050.21641</t>
  </si>
  <si>
    <t>050.21661</t>
  </si>
  <si>
    <t>050.21561</t>
  </si>
  <si>
    <t>050.21099</t>
  </si>
  <si>
    <t>050.20278</t>
  </si>
  <si>
    <t>050.20412</t>
  </si>
  <si>
    <t>050.21586</t>
  </si>
  <si>
    <t>050.21608</t>
  </si>
  <si>
    <t>050.21676</t>
  </si>
  <si>
    <t>050.20873</t>
  </si>
  <si>
    <t>050.20395</t>
  </si>
  <si>
    <t>050.20581</t>
  </si>
  <si>
    <t>050.18885</t>
  </si>
  <si>
    <t>050.19218</t>
  </si>
  <si>
    <t>050.20237</t>
  </si>
  <si>
    <t>050.18835</t>
  </si>
  <si>
    <t>050.19395</t>
  </si>
  <si>
    <t>050.18562</t>
  </si>
  <si>
    <t>050.18645</t>
  </si>
  <si>
    <t>050.19511</t>
  </si>
  <si>
    <t>050.18902</t>
  </si>
  <si>
    <t>050.20238</t>
  </si>
  <si>
    <t>050.18692</t>
  </si>
  <si>
    <t>050.19002</t>
  </si>
  <si>
    <t>050.19612</t>
  </si>
  <si>
    <t>050.19497</t>
  </si>
  <si>
    <t>050.20372</t>
  </si>
  <si>
    <t>050.20785</t>
  </si>
  <si>
    <t>050.20826</t>
  </si>
  <si>
    <t>050.19254</t>
  </si>
  <si>
    <t>050.18689</t>
  </si>
  <si>
    <t>050.19307</t>
  </si>
  <si>
    <t>050.19436</t>
  </si>
  <si>
    <t>050.19458</t>
  </si>
  <si>
    <t>050.19622</t>
  </si>
  <si>
    <t>050.19470</t>
  </si>
  <si>
    <t>050.19263</t>
  </si>
  <si>
    <t>050.19494</t>
  </si>
  <si>
    <t>050.19448</t>
  </si>
  <si>
    <t>050.19450</t>
  </si>
  <si>
    <t>050.18652</t>
  </si>
  <si>
    <t>040.12401</t>
  </si>
  <si>
    <t>040.12837</t>
  </si>
  <si>
    <t>040.10580</t>
  </si>
  <si>
    <t>040.11630</t>
  </si>
  <si>
    <t>050.21070</t>
  </si>
  <si>
    <t>050.19066</t>
  </si>
  <si>
    <t>050.18352</t>
  </si>
  <si>
    <t>040.13040</t>
  </si>
  <si>
    <t>040.12777</t>
  </si>
  <si>
    <t>040.11567</t>
  </si>
  <si>
    <t>040.11934</t>
  </si>
  <si>
    <t>040.11958</t>
  </si>
  <si>
    <t>040.10458</t>
  </si>
  <si>
    <t>040.11200</t>
  </si>
  <si>
    <t>040.11654</t>
  </si>
  <si>
    <t>040.12660</t>
  </si>
  <si>
    <t>040.12417</t>
  </si>
  <si>
    <t>040.12023</t>
  </si>
  <si>
    <t>040.11220</t>
  </si>
  <si>
    <t>040.11672</t>
  </si>
  <si>
    <t>040.12185</t>
  </si>
  <si>
    <t>040.12184</t>
  </si>
  <si>
    <t>040.12295</t>
  </si>
  <si>
    <t>DIS-37601-Valve</t>
  </si>
  <si>
    <t>040.10125</t>
  </si>
  <si>
    <t>040.10023</t>
  </si>
  <si>
    <t>040.10327</t>
  </si>
  <si>
    <t>040.10449</t>
  </si>
  <si>
    <t>050.20889</t>
  </si>
  <si>
    <t>050.20887</t>
  </si>
  <si>
    <t>050.19428</t>
  </si>
  <si>
    <t>050.21077</t>
  </si>
  <si>
    <t>050.19260</t>
  </si>
  <si>
    <t>050.19357</t>
  </si>
  <si>
    <t>050.20859</t>
  </si>
  <si>
    <t>050.19383</t>
  </si>
  <si>
    <t>040.12582</t>
  </si>
  <si>
    <t>040.12546</t>
  </si>
  <si>
    <t>040.12357</t>
  </si>
  <si>
    <t>040.13028</t>
  </si>
  <si>
    <t>040.12951</t>
  </si>
  <si>
    <t>040.12815</t>
  </si>
  <si>
    <t>040.12819</t>
  </si>
  <si>
    <t>040.12833</t>
  </si>
  <si>
    <t>040.12811</t>
  </si>
  <si>
    <t>040.12803</t>
  </si>
  <si>
    <t>040.13030</t>
  </si>
  <si>
    <t>040.12369</t>
  </si>
  <si>
    <t>040.12611</t>
  </si>
  <si>
    <t>040.12666</t>
  </si>
  <si>
    <t>040.13141</t>
  </si>
  <si>
    <t>040.13137</t>
  </si>
  <si>
    <t>040.12965</t>
  </si>
  <si>
    <t>040.12970</t>
  </si>
  <si>
    <t>040.12976</t>
  </si>
  <si>
    <t>040.13055</t>
  </si>
  <si>
    <t>040.12990</t>
  </si>
  <si>
    <t>040.13002</t>
  </si>
  <si>
    <t>040.13059</t>
  </si>
  <si>
    <t>040.11232</t>
  </si>
  <si>
    <t>040.10787</t>
  </si>
  <si>
    <t>040.10766</t>
  </si>
  <si>
    <t>040.11853</t>
  </si>
  <si>
    <t>040.11880</t>
  </si>
  <si>
    <t>040.11733</t>
  </si>
  <si>
    <t>040.11563</t>
  </si>
  <si>
    <t>040.10823</t>
  </si>
  <si>
    <t>040.10836</t>
  </si>
  <si>
    <t>040.10999</t>
  </si>
  <si>
    <t>040.11707</t>
  </si>
  <si>
    <t>040.11709</t>
  </si>
  <si>
    <t>040.11622</t>
  </si>
  <si>
    <t>040.11651</t>
  </si>
  <si>
    <t>040.11609</t>
  </si>
  <si>
    <t>040.10220</t>
  </si>
  <si>
    <t>040.11299</t>
  </si>
  <si>
    <t>040.12167</t>
  </si>
  <si>
    <t>040.10166</t>
  </si>
  <si>
    <t>040.10067</t>
  </si>
  <si>
    <t>040.10344</t>
  </si>
  <si>
    <t>040.11592</t>
  </si>
  <si>
    <t>040.11557</t>
  </si>
  <si>
    <t>040.11415</t>
  </si>
  <si>
    <t>040.11602</t>
  </si>
  <si>
    <t>040.10371</t>
  </si>
  <si>
    <t>040.12301</t>
  </si>
  <si>
    <t>040.12160</t>
  </si>
  <si>
    <t>040.11751</t>
  </si>
  <si>
    <t>040.11785</t>
  </si>
  <si>
    <t>040.11359</t>
  </si>
  <si>
    <t>040.11420</t>
  </si>
  <si>
    <t>040.11304</t>
  </si>
  <si>
    <t>040.10794</t>
  </si>
  <si>
    <t>040.11266</t>
  </si>
  <si>
    <t>040.10750</t>
  </si>
  <si>
    <t>040.10837</t>
  </si>
  <si>
    <t>040.10856</t>
  </si>
  <si>
    <t>040.10913</t>
  </si>
  <si>
    <t>040.11034</t>
  </si>
  <si>
    <t>040.11041</t>
  </si>
  <si>
    <t>040.11291</t>
  </si>
  <si>
    <t>040.11324</t>
  </si>
  <si>
    <t>040.11947</t>
  </si>
  <si>
    <t>040.12148</t>
  </si>
  <si>
    <t>040.12216</t>
  </si>
  <si>
    <t>040.12129</t>
  </si>
  <si>
    <t>040.11924</t>
  </si>
  <si>
    <t>040.11961</t>
  </si>
  <si>
    <t>040.12036</t>
  </si>
  <si>
    <t>040.11054</t>
  </si>
  <si>
    <t>040.11194</t>
  </si>
  <si>
    <t>040.11231</t>
  </si>
  <si>
    <t>040.11293</t>
  </si>
  <si>
    <t>040.10922</t>
  </si>
  <si>
    <t>040.11425</t>
  </si>
  <si>
    <t>040.11455</t>
  </si>
  <si>
    <t>040.12155</t>
  </si>
  <si>
    <t>040.12228</t>
  </si>
  <si>
    <t>040.12246</t>
  </si>
  <si>
    <t>040.11381</t>
  </si>
  <si>
    <t>040.11421</t>
  </si>
  <si>
    <t>040.10203</t>
  </si>
  <si>
    <t>040.11632</t>
  </si>
  <si>
    <t>040.11409</t>
  </si>
  <si>
    <t>040.12541</t>
  </si>
  <si>
    <t>040.12759</t>
  </si>
  <si>
    <t>040.12561</t>
  </si>
  <si>
    <t>040.12517</t>
  </si>
  <si>
    <t>040.12574</t>
  </si>
  <si>
    <t>040.12510</t>
  </si>
  <si>
    <t>040.12529</t>
  </si>
  <si>
    <t>040.12516</t>
  </si>
  <si>
    <t>040.10658</t>
  </si>
  <si>
    <t>040.10570</t>
  </si>
  <si>
    <t>040.10635</t>
  </si>
  <si>
    <t>040.10803</t>
  </si>
  <si>
    <t>040.10909</t>
  </si>
  <si>
    <t>040.10800</t>
  </si>
  <si>
    <t>040.10833</t>
  </si>
  <si>
    <t>040.10447</t>
  </si>
  <si>
    <t>040.10862</t>
  </si>
  <si>
    <t>040.10875</t>
  </si>
  <si>
    <t>040.10908</t>
  </si>
  <si>
    <t>040.10093</t>
  </si>
  <si>
    <t>040.10412</t>
  </si>
  <si>
    <t>040.10242</t>
  </si>
  <si>
    <t>040.10083</t>
  </si>
  <si>
    <t>040.10110</t>
  </si>
  <si>
    <t>040.10335</t>
  </si>
  <si>
    <t>040.10370</t>
  </si>
  <si>
    <t>040.10396</t>
  </si>
  <si>
    <t>040.10128</t>
  </si>
  <si>
    <t>040.10141</t>
  </si>
  <si>
    <t>040.10152</t>
  </si>
  <si>
    <t>040.10744</t>
  </si>
  <si>
    <t>040.10199</t>
  </si>
  <si>
    <t>040.10611</t>
  </si>
  <si>
    <t>040.10613</t>
  </si>
  <si>
    <t>040.10618</t>
  </si>
  <si>
    <t>040.10508</t>
  </si>
  <si>
    <t>040.10076</t>
  </si>
  <si>
    <t>040.12422</t>
  </si>
  <si>
    <t>040.13049</t>
  </si>
  <si>
    <t>040.12383</t>
  </si>
  <si>
    <t>040.12540</t>
  </si>
  <si>
    <t>040.12792</t>
  </si>
  <si>
    <t>040.12667</t>
  </si>
  <si>
    <t>040.12717</t>
  </si>
  <si>
    <t>040.12752</t>
  </si>
  <si>
    <t>040.12748</t>
  </si>
  <si>
    <t>040.12528</t>
  </si>
  <si>
    <t>040.12531</t>
  </si>
  <si>
    <t>040.12177</t>
  </si>
  <si>
    <t>040.12749</t>
  </si>
  <si>
    <t>040.12754</t>
  </si>
  <si>
    <t>040.12744</t>
  </si>
  <si>
    <t>040.12556</t>
  </si>
  <si>
    <t>040.12567</t>
  </si>
  <si>
    <t>040.12945</t>
  </si>
  <si>
    <t>040.12938</t>
  </si>
  <si>
    <t>040.12946</t>
  </si>
  <si>
    <t>040.12948</t>
  </si>
  <si>
    <t>040.12940</t>
  </si>
  <si>
    <t>040.12840</t>
  </si>
  <si>
    <t>040.12374</t>
  </si>
  <si>
    <t>040.12286</t>
  </si>
  <si>
    <t>040.12646</t>
  </si>
  <si>
    <t>050.18576</t>
  </si>
  <si>
    <t>050.18990</t>
  </si>
  <si>
    <t>050.18841</t>
  </si>
  <si>
    <t>050.20252</t>
  </si>
  <si>
    <t>050.21546</t>
  </si>
  <si>
    <t>050.21985</t>
  </si>
  <si>
    <t>050.21752</t>
  </si>
  <si>
    <t>050.21548</t>
  </si>
  <si>
    <t>050.21096</t>
  </si>
  <si>
    <t>050.21599</t>
  </si>
  <si>
    <t>050.21642</t>
  </si>
  <si>
    <t>050.21643</t>
  </si>
  <si>
    <t>050.21654</t>
  </si>
  <si>
    <t>050.21645</t>
  </si>
  <si>
    <t>050.21562</t>
  </si>
  <si>
    <t>050.21567</t>
  </si>
  <si>
    <t>050.20253</t>
  </si>
  <si>
    <t>050.20247</t>
  </si>
  <si>
    <t>050.19530</t>
  </si>
  <si>
    <t>050.21593</t>
  </si>
  <si>
    <t>050.21613</t>
  </si>
  <si>
    <t>050.21610</t>
  </si>
  <si>
    <t>050.21595</t>
  </si>
  <si>
    <t>050.21614</t>
  </si>
  <si>
    <t>050.19253</t>
  </si>
  <si>
    <t>050.20426</t>
  </si>
  <si>
    <t>050.20625</t>
  </si>
  <si>
    <t>050.18599</t>
  </si>
  <si>
    <t>DIS-37602-Valve</t>
  </si>
  <si>
    <t>050.18907</t>
  </si>
  <si>
    <t>050.20371</t>
  </si>
  <si>
    <t>050.19382</t>
  </si>
  <si>
    <t>050.18591</t>
  </si>
  <si>
    <t>050.18921</t>
  </si>
  <si>
    <t>050.19716</t>
  </si>
  <si>
    <t>050.20229</t>
  </si>
  <si>
    <t>050.20241</t>
  </si>
  <si>
    <t>050.20243</t>
  </si>
  <si>
    <t>050.18959</t>
  </si>
  <si>
    <t>050.18842</t>
  </si>
  <si>
    <t>050.19315</t>
  </si>
  <si>
    <t>050.19316</t>
  </si>
  <si>
    <t>050.18529</t>
  </si>
  <si>
    <t>050.19176</t>
  </si>
  <si>
    <t>050.19175</t>
  </si>
  <si>
    <t>050.19620</t>
  </si>
  <si>
    <t>050.18693</t>
  </si>
  <si>
    <t>050.19475</t>
  </si>
  <si>
    <t>050.19478</t>
  </si>
  <si>
    <t>050.19480</t>
  </si>
  <si>
    <t>050.19466</t>
  </si>
  <si>
    <t>050.19459</t>
  </si>
  <si>
    <t>050.19463</t>
  </si>
  <si>
    <t>050.19453</t>
  </si>
  <si>
    <t>050.19491</t>
  </si>
  <si>
    <t>040.12408</t>
  </si>
  <si>
    <t>040.10040</t>
  </si>
  <si>
    <t>040.10051</t>
  </si>
  <si>
    <t>040.10328</t>
  </si>
  <si>
    <t>040.11357</t>
  </si>
  <si>
    <t>040.10816</t>
  </si>
  <si>
    <t>040.11572</t>
  </si>
  <si>
    <t>040.11571</t>
  </si>
  <si>
    <t>040.11825</t>
  </si>
  <si>
    <t>050.21066</t>
  </si>
  <si>
    <t>050.21084</t>
  </si>
  <si>
    <t>050.19702</t>
  </si>
  <si>
    <t>050.18342</t>
  </si>
  <si>
    <t>040.12370</t>
  </si>
  <si>
    <t>040.13094</t>
  </si>
  <si>
    <t>040.11419</t>
  </si>
  <si>
    <t>040.10923</t>
  </si>
  <si>
    <t>040.11076</t>
  </si>
  <si>
    <t>040.11077</t>
  </si>
  <si>
    <t>040.11081</t>
  </si>
  <si>
    <t>040.10551</t>
  </si>
  <si>
    <t>040.12292</t>
  </si>
  <si>
    <t>040.10091</t>
  </si>
  <si>
    <t>040.12429</t>
  </si>
  <si>
    <t>040.12262</t>
  </si>
  <si>
    <t>050.19597</t>
  </si>
  <si>
    <t>050.19269</t>
  </si>
  <si>
    <t>050.19207</t>
  </si>
  <si>
    <t>050.18872</t>
  </si>
  <si>
    <t>050.20664</t>
  </si>
  <si>
    <t>050.19294</t>
  </si>
  <si>
    <t>050.20608</t>
  </si>
  <si>
    <t>040.12551</t>
  </si>
  <si>
    <t>040.13034</t>
  </si>
  <si>
    <t>040.13070</t>
  </si>
  <si>
    <t>040.13114</t>
  </si>
  <si>
    <t>040.12993</t>
  </si>
  <si>
    <t>040.12910</t>
  </si>
  <si>
    <t>040.13116</t>
  </si>
  <si>
    <t>040.13115</t>
  </si>
  <si>
    <t>040.12805</t>
  </si>
  <si>
    <t>040.13089</t>
  </si>
  <si>
    <t>040.12952</t>
  </si>
  <si>
    <t>040.12918</t>
  </si>
  <si>
    <t>040.12662</t>
  </si>
  <si>
    <t>040.12375</t>
  </si>
  <si>
    <t>040.12534</t>
  </si>
  <si>
    <t>040.12966</t>
  </si>
  <si>
    <t>040.12968</t>
  </si>
  <si>
    <t>040.11208</t>
  </si>
  <si>
    <t>040.11018</t>
  </si>
  <si>
    <t>040.11289</t>
  </si>
  <si>
    <t>040.10651</t>
  </si>
  <si>
    <t>040.10786</t>
  </si>
  <si>
    <t>040.11803</t>
  </si>
  <si>
    <t>040.11833</t>
  </si>
  <si>
    <t>040.12816</t>
  </si>
  <si>
    <t>040.11013</t>
  </si>
  <si>
    <t>040.11711</t>
  </si>
  <si>
    <t>040.11742</t>
  </si>
  <si>
    <t>040.11794</t>
  </si>
  <si>
    <t>040.11843</t>
  </si>
  <si>
    <t>040.11773</t>
  </si>
  <si>
    <t>040.11885</t>
  </si>
  <si>
    <t>040.11601</t>
  </si>
  <si>
    <t>040.11783</t>
  </si>
  <si>
    <t>040.11650</t>
  </si>
  <si>
    <t>040.11676</t>
  </si>
  <si>
    <t>040.11418</t>
  </si>
  <si>
    <t>040.11430</t>
  </si>
  <si>
    <t>040.10048</t>
  </si>
  <si>
    <t>040.10066</t>
  </si>
  <si>
    <t>040.11426</t>
  </si>
  <si>
    <t>040.12346</t>
  </si>
  <si>
    <t>040.12264</t>
  </si>
  <si>
    <t>040.12056</t>
  </si>
  <si>
    <t>040.11974</t>
  </si>
  <si>
    <t>040.11734</t>
  </si>
  <si>
    <t>040.12323</t>
  </si>
  <si>
    <t>040.11050</t>
  </si>
  <si>
    <t>040.11328</t>
  </si>
  <si>
    <t>040.11360</t>
  </si>
  <si>
    <t>040.11190</t>
  </si>
  <si>
    <t>040.11021</t>
  </si>
  <si>
    <t>040.10788</t>
  </si>
  <si>
    <t>040.10857</t>
  </si>
  <si>
    <t>040.10878</t>
  </si>
  <si>
    <t>040.10903</t>
  </si>
  <si>
    <t>040.10939</t>
  </si>
  <si>
    <t>040.10947</t>
  </si>
  <si>
    <t>040.10948</t>
  </si>
  <si>
    <t>040.11002</t>
  </si>
  <si>
    <t>040.11040</t>
  </si>
  <si>
    <t>040.11042</t>
  </si>
  <si>
    <t>040.12221</t>
  </si>
  <si>
    <t>040.12146</t>
  </si>
  <si>
    <t>040.12079</t>
  </si>
  <si>
    <t>040.12125</t>
  </si>
  <si>
    <t>040.11799</t>
  </si>
  <si>
    <t>040.11893</t>
  </si>
  <si>
    <t>040.12072</t>
  </si>
  <si>
    <t>040.11768</t>
  </si>
  <si>
    <t>040.10106</t>
  </si>
  <si>
    <t>040.10835</t>
  </si>
  <si>
    <t>040.10905</t>
  </si>
  <si>
    <t>040.11229</t>
  </si>
  <si>
    <t>040.11269</t>
  </si>
  <si>
    <t>040.10831</t>
  </si>
  <si>
    <t>040.10973</t>
  </si>
  <si>
    <t>040.11126</t>
  </si>
  <si>
    <t>040.10937</t>
  </si>
  <si>
    <t>040.10990</t>
  </si>
  <si>
    <t>040.11454</t>
  </si>
  <si>
    <t>040.11135</t>
  </si>
  <si>
    <t>040.12179</t>
  </si>
  <si>
    <t>040.12191</t>
  </si>
  <si>
    <t>040.12242</t>
  </si>
  <si>
    <t>040.12293</t>
  </si>
  <si>
    <t>040.11339</t>
  </si>
  <si>
    <t>040.11366</t>
  </si>
  <si>
    <t>040.11373</t>
  </si>
  <si>
    <t>040.11387</t>
  </si>
  <si>
    <t>040.10500</t>
  </si>
  <si>
    <t>040.12226</t>
  </si>
  <si>
    <t>040.12171</t>
  </si>
  <si>
    <t>040.12381</t>
  </si>
  <si>
    <t>040.12341</t>
  </si>
  <si>
    <t>040.12431</t>
  </si>
  <si>
    <t>050.11650</t>
  </si>
  <si>
    <t>040.10637</t>
  </si>
  <si>
    <t>040.10592</t>
  </si>
  <si>
    <t>040.10665</t>
  </si>
  <si>
    <t>040.10780</t>
  </si>
  <si>
    <t>040.10413</t>
  </si>
  <si>
    <t>040.10334</t>
  </si>
  <si>
    <t>040.10726</t>
  </si>
  <si>
    <t>040.10956</t>
  </si>
  <si>
    <t>040.10728</t>
  </si>
  <si>
    <t>040.10864</t>
  </si>
  <si>
    <t>040.10734</t>
  </si>
  <si>
    <t>040.10455</t>
  </si>
  <si>
    <t>040.10461</t>
  </si>
  <si>
    <t>040.10394</t>
  </si>
  <si>
    <t>040.10053</t>
  </si>
  <si>
    <t>040.10085</t>
  </si>
  <si>
    <t>040.10907</t>
  </si>
  <si>
    <t>040.10910</t>
  </si>
  <si>
    <t>040.10945</t>
  </si>
  <si>
    <t>040.10957</t>
  </si>
  <si>
    <t>040.10416</t>
  </si>
  <si>
    <t>040.10062</t>
  </si>
  <si>
    <t>040.10147</t>
  </si>
  <si>
    <t>040.10024</t>
  </si>
  <si>
    <t>040.10123</t>
  </si>
  <si>
    <t>040.10352</t>
  </si>
  <si>
    <t>040.10101</t>
  </si>
  <si>
    <t>040.10206</t>
  </si>
  <si>
    <t>040.10646</t>
  </si>
  <si>
    <t>040.10189</t>
  </si>
  <si>
    <t>040.10745</t>
  </si>
  <si>
    <t>040.10670</t>
  </si>
  <si>
    <t>040.10339</t>
  </si>
  <si>
    <t>040.10538</t>
  </si>
  <si>
    <t>040.10553</t>
  </si>
  <si>
    <t>040.10615</t>
  </si>
  <si>
    <t>040.10056</t>
  </si>
  <si>
    <t>040.10098</t>
  </si>
  <si>
    <t>040.12338</t>
  </si>
  <si>
    <t>040.13038</t>
  </si>
  <si>
    <t>040.13120</t>
  </si>
  <si>
    <t>040.12360</t>
  </si>
  <si>
    <t>040.12548</t>
  </si>
  <si>
    <t>040.12384</t>
  </si>
  <si>
    <t>040.12504</t>
  </si>
  <si>
    <t>040.12412</t>
  </si>
  <si>
    <t>040.12627</t>
  </si>
  <si>
    <t>040.12149</t>
  </si>
  <si>
    <t>040.12655</t>
  </si>
  <si>
    <t>040.12182</t>
  </si>
  <si>
    <t>040.12682</t>
  </si>
  <si>
    <t>040.12695</t>
  </si>
  <si>
    <t>040.12696</t>
  </si>
  <si>
    <t>040.12697</t>
  </si>
  <si>
    <t>040.12723</t>
  </si>
  <si>
    <t>040.12558</t>
  </si>
  <si>
    <t>040.12974</t>
  </si>
  <si>
    <t>040.13071</t>
  </si>
  <si>
    <t>040.12290</t>
  </si>
  <si>
    <t>050.18578</t>
  </si>
  <si>
    <t>050.18577</t>
  </si>
  <si>
    <t>050.20386</t>
  </si>
  <si>
    <t>050.20496</t>
  </si>
  <si>
    <t>050.20332</t>
  </si>
  <si>
    <t>050.20489</t>
  </si>
  <si>
    <t>050.21607</t>
  </si>
  <si>
    <t>050.21092</t>
  </si>
  <si>
    <t>050.21598</t>
  </si>
  <si>
    <t>050.21634</t>
  </si>
  <si>
    <t>050.21721</t>
  </si>
  <si>
    <t>050.21609</t>
  </si>
  <si>
    <t>050.20894</t>
  </si>
  <si>
    <t>050.20741</t>
  </si>
  <si>
    <t>050.20772</t>
  </si>
  <si>
    <t>050.20770</t>
  </si>
  <si>
    <t>050.20660</t>
  </si>
  <si>
    <t>050.20239</t>
  </si>
  <si>
    <t>050.18606</t>
  </si>
  <si>
    <t>050.18345</t>
  </si>
  <si>
    <t>050.19397</t>
  </si>
  <si>
    <t>050.19398</t>
  </si>
  <si>
    <t>050.19381</t>
  </si>
  <si>
    <t>050.18642</t>
  </si>
  <si>
    <t>050.19276</t>
  </si>
  <si>
    <t>050.21569</t>
  </si>
  <si>
    <t>050.21636</t>
  </si>
  <si>
    <t>050.21635</t>
  </si>
  <si>
    <t>050.19498</t>
  </si>
  <si>
    <t>050.19216</t>
  </si>
  <si>
    <t>050.20240</t>
  </si>
  <si>
    <t>050.19074</t>
  </si>
  <si>
    <t>050.19619</t>
  </si>
  <si>
    <t>050.19180</t>
  </si>
  <si>
    <t>050.18530</t>
  </si>
  <si>
    <t>050.19388</t>
  </si>
  <si>
    <t>050.19302</t>
  </si>
  <si>
    <t>050.19389</t>
  </si>
  <si>
    <t>050.19614</t>
  </si>
  <si>
    <t>050.19473</t>
  </si>
  <si>
    <t>050.19492</t>
  </si>
  <si>
    <t>050.19489</t>
  </si>
  <si>
    <t>050.19484</t>
  </si>
  <si>
    <t>050.19452</t>
  </si>
  <si>
    <t>050.19460</t>
  </si>
  <si>
    <t>050.19615</t>
  </si>
  <si>
    <t>050.19467</t>
  </si>
  <si>
    <t>050.19464</t>
  </si>
  <si>
    <t>040.10041</t>
  </si>
  <si>
    <t>040.10331</t>
  </si>
  <si>
    <t>040.10605</t>
  </si>
  <si>
    <t>040.10601</t>
  </si>
  <si>
    <t>040.11870</t>
  </si>
  <si>
    <t>040.12308</t>
  </si>
  <si>
    <t>040.11973</t>
  </si>
  <si>
    <t>040.11976</t>
  </si>
  <si>
    <t>050.19700</t>
  </si>
  <si>
    <t>050.21064</t>
  </si>
  <si>
    <t>040.12986</t>
  </si>
  <si>
    <t>040.12927</t>
  </si>
  <si>
    <t>040.10191</t>
  </si>
  <si>
    <t>040.12919</t>
  </si>
  <si>
    <t>040.11164</t>
  </si>
  <si>
    <t>040.11078</t>
  </si>
  <si>
    <t>040.10938</t>
  </si>
  <si>
    <t>040.12040</t>
  </si>
  <si>
    <t>040.12100</t>
  </si>
  <si>
    <t>040.12156</t>
  </si>
  <si>
    <t>040.11752</t>
  </si>
  <si>
    <t>040.12313</t>
  </si>
  <si>
    <t>040.10186</t>
  </si>
  <si>
    <t>040.10354</t>
  </si>
  <si>
    <t>040.10364</t>
  </si>
  <si>
    <t>040.12785</t>
  </si>
  <si>
    <t>040.12784</t>
  </si>
  <si>
    <t>050.18720</t>
  </si>
  <si>
    <t>050.19062</t>
  </si>
  <si>
    <t>050.18355</t>
  </si>
  <si>
    <t>040.12983</t>
  </si>
  <si>
    <t>040.12263</t>
  </si>
  <si>
    <t>040.13015</t>
  </si>
  <si>
    <t>040.12999</t>
  </si>
  <si>
    <t>040.13144</t>
  </si>
  <si>
    <t>040.12995</t>
  </si>
  <si>
    <t>040.13019</t>
  </si>
  <si>
    <t>040.12900</t>
  </si>
  <si>
    <t>040.12676</t>
  </si>
  <si>
    <t>040.12841</t>
  </si>
  <si>
    <t>040.13090</t>
  </si>
  <si>
    <t>040.12836</t>
  </si>
  <si>
    <t>040.12364</t>
  </si>
  <si>
    <t>040.12806</t>
  </si>
  <si>
    <t>040.12796</t>
  </si>
  <si>
    <t>040.12610</t>
  </si>
  <si>
    <t>040.12808</t>
  </si>
  <si>
    <t>040.13091</t>
  </si>
  <si>
    <t>040.12963</t>
  </si>
  <si>
    <t>040.12977</t>
  </si>
  <si>
    <t>040.13103</t>
  </si>
  <si>
    <t>040.12962</t>
  </si>
  <si>
    <t>040.11017</t>
  </si>
  <si>
    <t>040.11056</t>
  </si>
  <si>
    <t>040.11797</t>
  </si>
  <si>
    <t>040.10963</t>
  </si>
  <si>
    <t>040.10966</t>
  </si>
  <si>
    <t>040.11621</t>
  </si>
  <si>
    <t>040.11690</t>
  </si>
  <si>
    <t>040.11740</t>
  </si>
  <si>
    <t>040.11844</t>
  </si>
  <si>
    <t>040.11719</t>
  </si>
  <si>
    <t>040.11735</t>
  </si>
  <si>
    <t>040.11750</t>
  </si>
  <si>
    <t>040.11559</t>
  </si>
  <si>
    <t>040.10168</t>
  </si>
  <si>
    <t>040.11396</t>
  </si>
  <si>
    <t>040.10209</t>
  </si>
  <si>
    <t>040.10224</t>
  </si>
  <si>
    <t>040.10360</t>
  </si>
  <si>
    <t>040.10375</t>
  </si>
  <si>
    <t>040.10105</t>
  </si>
  <si>
    <t>040.10197</t>
  </si>
  <si>
    <t>040.10096</t>
  </si>
  <si>
    <t>040.12265</t>
  </si>
  <si>
    <t>040.12051</t>
  </si>
  <si>
    <t>040.12120</t>
  </si>
  <si>
    <t>040.10925</t>
  </si>
  <si>
    <t>040.10978</t>
  </si>
  <si>
    <t>040.11178</t>
  </si>
  <si>
    <t>040.11300</t>
  </si>
  <si>
    <t>040.11322</t>
  </si>
  <si>
    <t>040.11361</t>
  </si>
  <si>
    <t>040.11167</t>
  </si>
  <si>
    <t>040.10574</t>
  </si>
  <si>
    <t>040.10742</t>
  </si>
  <si>
    <t>040.10812</t>
  </si>
  <si>
    <t>040.10839</t>
  </si>
  <si>
    <t>040.10850</t>
  </si>
  <si>
    <t>040.10901</t>
  </si>
  <si>
    <t>040.11846</t>
  </si>
  <si>
    <t>040.12219</t>
  </si>
  <si>
    <t>040.11981</t>
  </si>
  <si>
    <t>040.12124</t>
  </si>
  <si>
    <t>040.12030</t>
  </si>
  <si>
    <t>040.11922</t>
  </si>
  <si>
    <t>040.11962</t>
  </si>
  <si>
    <t>040.12065</t>
  </si>
  <si>
    <t>040.11963</t>
  </si>
  <si>
    <t>040.11223</t>
  </si>
  <si>
    <t>040.11277</t>
  </si>
  <si>
    <t>040.11159</t>
  </si>
  <si>
    <t>040.10662</t>
  </si>
  <si>
    <t>040.11446</t>
  </si>
  <si>
    <t>040.12078</t>
  </si>
  <si>
    <t>040.12180</t>
  </si>
  <si>
    <t>040.12181</t>
  </si>
  <si>
    <t>040.12244</t>
  </si>
  <si>
    <t>040.12247</t>
  </si>
  <si>
    <t>040.11378</t>
  </si>
  <si>
    <t>040.11049</t>
  </si>
  <si>
    <t>040.12281</t>
  </si>
  <si>
    <t>040.11615</t>
  </si>
  <si>
    <t>040.11368</t>
  </si>
  <si>
    <t>040.11395</t>
  </si>
  <si>
    <t>040.12432</t>
  </si>
  <si>
    <t>040.12535</t>
  </si>
  <si>
    <t>040.12519</t>
  </si>
  <si>
    <t>040.12404</t>
  </si>
  <si>
    <t>040.10673</t>
  </si>
  <si>
    <t>040.10363</t>
  </si>
  <si>
    <t>040.10733</t>
  </si>
  <si>
    <t>040.10762</t>
  </si>
  <si>
    <t>040.10414</t>
  </si>
  <si>
    <t>040.10177</t>
  </si>
  <si>
    <t>040.10858</t>
  </si>
  <si>
    <t>040.10672</t>
  </si>
  <si>
    <t>040.10757</t>
  </si>
  <si>
    <t>040.10767</t>
  </si>
  <si>
    <t>040.10453</t>
  </si>
  <si>
    <t>040.10462</t>
  </si>
  <si>
    <t>040.10127</t>
  </si>
  <si>
    <t>040.10204</t>
  </si>
  <si>
    <t>040.10074</t>
  </si>
  <si>
    <t>040.10820</t>
  </si>
  <si>
    <t>040.10342</t>
  </si>
  <si>
    <t>040.10402</t>
  </si>
  <si>
    <t>040.10520</t>
  </si>
  <si>
    <t>040.10026</t>
  </si>
  <si>
    <t>040.10210</t>
  </si>
  <si>
    <t>040.10743</t>
  </si>
  <si>
    <t>040.10777</t>
  </si>
  <si>
    <t>040.10795</t>
  </si>
  <si>
    <t>040.10735</t>
  </si>
  <si>
    <t>040.10669</t>
  </si>
  <si>
    <t>040.10338</t>
  </si>
  <si>
    <t>040.10496</t>
  </si>
  <si>
    <t>040.10596</t>
  </si>
  <si>
    <t>040.10653</t>
  </si>
  <si>
    <t>040.10103</t>
  </si>
  <si>
    <t>040.10550</t>
  </si>
  <si>
    <t>040.10162</t>
  </si>
  <si>
    <t>040.10172</t>
  </si>
  <si>
    <t>040.10035</t>
  </si>
  <si>
    <t>040.10660</t>
  </si>
  <si>
    <t>040.10753</t>
  </si>
  <si>
    <t>040.10533</t>
  </si>
  <si>
    <t>040.10464</t>
  </si>
  <si>
    <t>040.10626</t>
  </si>
  <si>
    <t>040.13102</t>
  </si>
  <si>
    <t>040.12415</t>
  </si>
  <si>
    <t>040.12405</t>
  </si>
  <si>
    <t>040.12406</t>
  </si>
  <si>
    <t>040.12619</t>
  </si>
  <si>
    <t>040.12647</t>
  </si>
  <si>
    <t>040.12743</t>
  </si>
  <si>
    <t>040.12736</t>
  </si>
  <si>
    <t>040.12648</t>
  </si>
  <si>
    <t>040.12690</t>
  </si>
  <si>
    <t>040.12698</t>
  </si>
  <si>
    <t>040.12753</t>
  </si>
  <si>
    <t>040.12734</t>
  </si>
  <si>
    <t>040.13006</t>
  </si>
  <si>
    <t>040.13136</t>
  </si>
  <si>
    <t>040.12761</t>
  </si>
  <si>
    <t>040.12414</t>
  </si>
  <si>
    <t>040.12300</t>
  </si>
  <si>
    <t>050.18571</t>
  </si>
  <si>
    <t>050.21101</t>
  </si>
  <si>
    <t>050.21090</t>
  </si>
  <si>
    <t>050.21102</t>
  </si>
  <si>
    <t>050.20941</t>
  </si>
  <si>
    <t>050.21997</t>
  </si>
  <si>
    <t>050.20936</t>
  </si>
  <si>
    <t>050.20328</t>
  </si>
  <si>
    <t>050.21602</t>
  </si>
  <si>
    <t>050.21672</t>
  </si>
  <si>
    <t>050.21678</t>
  </si>
  <si>
    <t>050.21656</t>
  </si>
  <si>
    <t>050.21640</t>
  </si>
  <si>
    <t>050.21652</t>
  </si>
  <si>
    <t>050.21574</t>
  </si>
  <si>
    <t>050.21560</t>
  </si>
  <si>
    <t>050.21568</t>
  </si>
  <si>
    <t>050.21565</t>
  </si>
  <si>
    <t>050.21095</t>
  </si>
  <si>
    <t>050.20390</t>
  </si>
  <si>
    <t>050.20774</t>
  </si>
  <si>
    <t>050.21611</t>
  </si>
  <si>
    <t>050.20848</t>
  </si>
  <si>
    <t>050.20324</t>
  </si>
  <si>
    <t>050.19432</t>
  </si>
  <si>
    <t>050.19356</t>
  </si>
  <si>
    <t>050.18747</t>
  </si>
  <si>
    <t>050.18605</t>
  </si>
  <si>
    <t>050.19394</t>
  </si>
  <si>
    <t>050.18922</t>
  </si>
  <si>
    <t>050.19532</t>
  </si>
  <si>
    <t>050.20460</t>
  </si>
  <si>
    <t>050.19041</t>
  </si>
  <si>
    <t>050.19030</t>
  </si>
  <si>
    <t>050.19692</t>
  </si>
  <si>
    <t>050.19308</t>
  </si>
  <si>
    <t>050.19392</t>
  </si>
  <si>
    <t>050.19396</t>
  </si>
  <si>
    <t>050.19449</t>
  </si>
  <si>
    <t>050.19485</t>
  </si>
  <si>
    <t>050.19476</t>
  </si>
  <si>
    <t>050.19474</t>
  </si>
  <si>
    <t>050.19486</t>
  </si>
  <si>
    <t>050.19493</t>
  </si>
  <si>
    <t>050.19477</t>
  </si>
  <si>
    <t>050.18886</t>
  </si>
  <si>
    <t>040.12913</t>
  </si>
  <si>
    <t>040.11570</t>
  </si>
  <si>
    <t>040.12309</t>
  </si>
  <si>
    <t>050.21078</t>
  </si>
  <si>
    <t>050.21082</t>
  </si>
  <si>
    <t>050.21080</t>
  </si>
  <si>
    <t>040.12358</t>
  </si>
  <si>
    <t>040.10419</t>
  </si>
  <si>
    <t>040.11140</t>
  </si>
  <si>
    <t>040.10984</t>
  </si>
  <si>
    <t>040.10993</t>
  </si>
  <si>
    <t>040.11582</t>
  </si>
  <si>
    <t>040.11265</t>
  </si>
  <si>
    <t>040.12260</t>
  </si>
  <si>
    <t>040.10965</t>
  </si>
  <si>
    <t>040.10748</t>
  </si>
  <si>
    <t>040.10755</t>
  </si>
  <si>
    <t>040.11982</t>
  </si>
  <si>
    <t>040.12132</t>
  </si>
  <si>
    <t>040.12077</t>
  </si>
  <si>
    <t>040.12312</t>
  </si>
  <si>
    <t>040.11936</t>
  </si>
  <si>
    <t>050.19098</t>
  </si>
  <si>
    <t>040.12613</t>
  </si>
  <si>
    <t>040.12654</t>
  </si>
  <si>
    <t>040.13029</t>
  </si>
  <si>
    <t>040.12643</t>
  </si>
  <si>
    <t>040.13025</t>
  </si>
  <si>
    <t>040.13076</t>
  </si>
  <si>
    <t>040.12996</t>
  </si>
  <si>
    <t>040.12935</t>
  </si>
  <si>
    <t>040.13033</t>
  </si>
  <si>
    <t>040.13031</t>
  </si>
  <si>
    <t>040.12925</t>
  </si>
  <si>
    <t>040.12650</t>
  </si>
  <si>
    <t>040.13111</t>
  </si>
  <si>
    <t>040.12980</t>
  </si>
  <si>
    <t>040.12967</t>
  </si>
  <si>
    <t>040.12964</t>
  </si>
  <si>
    <t>040.13147</t>
  </si>
  <si>
    <t>040.10888</t>
  </si>
  <si>
    <t>040.10754</t>
  </si>
  <si>
    <t>040.11796</t>
  </si>
  <si>
    <t>040.11802</t>
  </si>
  <si>
    <t>040.10811</t>
  </si>
  <si>
    <t>040.10869</t>
  </si>
  <si>
    <t>040.10970</t>
  </si>
  <si>
    <t>040.11725</t>
  </si>
  <si>
    <t>040.11737</t>
  </si>
  <si>
    <t>040.11766</t>
  </si>
  <si>
    <t>040.11461</t>
  </si>
  <si>
    <t>040.11574</t>
  </si>
  <si>
    <t>040.10233</t>
  </si>
  <si>
    <t>040.12368</t>
  </si>
  <si>
    <t>040.10155</t>
  </si>
  <si>
    <t>040.10214</t>
  </si>
  <si>
    <t>040.10300</t>
  </si>
  <si>
    <t>040.10063</t>
  </si>
  <si>
    <t>040.10193</t>
  </si>
  <si>
    <t>040.10359</t>
  </si>
  <si>
    <t>040.11668</t>
  </si>
  <si>
    <t>040.11781</t>
  </si>
  <si>
    <t>040.10369</t>
  </si>
  <si>
    <t>040.12256</t>
  </si>
  <si>
    <t>040.12150</t>
  </si>
  <si>
    <t>040.11951</t>
  </si>
  <si>
    <t>040.12082</t>
  </si>
  <si>
    <t>040.10914</t>
  </si>
  <si>
    <t>040.10739</t>
  </si>
  <si>
    <t>040.11297</t>
  </si>
  <si>
    <t>040.11192</t>
  </si>
  <si>
    <t>040.10949</t>
  </si>
  <si>
    <t>040.11004</t>
  </si>
  <si>
    <t>040.11230</t>
  </si>
  <si>
    <t>040.10087</t>
  </si>
  <si>
    <t>040.11990</t>
  </si>
  <si>
    <t>040.12136</t>
  </si>
  <si>
    <t>040.12097</t>
  </si>
  <si>
    <t>040.11631</t>
  </si>
  <si>
    <t>040.11720</t>
  </si>
  <si>
    <t>040.11739</t>
  </si>
  <si>
    <t>040.11826</t>
  </si>
  <si>
    <t>040.12048</t>
  </si>
  <si>
    <t>040.11871</t>
  </si>
  <si>
    <t>040.11872</t>
  </si>
  <si>
    <t>040.11913</t>
  </si>
  <si>
    <t>040.11920</t>
  </si>
  <si>
    <t>040.11727</t>
  </si>
  <si>
    <t>040.12060</t>
  </si>
  <si>
    <t>040.10108</t>
  </si>
  <si>
    <t>040.10124</t>
  </si>
  <si>
    <t>040.10894</t>
  </si>
  <si>
    <t>040.11064</t>
  </si>
  <si>
    <t>040.10911</t>
  </si>
  <si>
    <t>040.10807</t>
  </si>
  <si>
    <t>040.10936</t>
  </si>
  <si>
    <t>040.12063</t>
  </si>
  <si>
    <t>040.12140</t>
  </si>
  <si>
    <t>040.12143</t>
  </si>
  <si>
    <t>040.11367</t>
  </si>
  <si>
    <t>040.11402</t>
  </si>
  <si>
    <t>040.12169</t>
  </si>
  <si>
    <t>040.12340</t>
  </si>
  <si>
    <t>040.12342</t>
  </si>
  <si>
    <t>040.12493</t>
  </si>
  <si>
    <t>040.12436</t>
  </si>
  <si>
    <t>040.10016</t>
  </si>
  <si>
    <t>040.10663</t>
  </si>
  <si>
    <t>040.10494</t>
  </si>
  <si>
    <t>040.10627</t>
  </si>
  <si>
    <t>040.10422</t>
  </si>
  <si>
    <t>040.10433</t>
  </si>
  <si>
    <t>040.10357</t>
  </si>
  <si>
    <t>040.10517</t>
  </si>
  <si>
    <t>040.10846</t>
  </si>
  <si>
    <t>040.10758</t>
  </si>
  <si>
    <t>040.10368</t>
  </si>
  <si>
    <t>040.10532</t>
  </si>
  <si>
    <t>040.10505</t>
  </si>
  <si>
    <t>040.10861</t>
  </si>
  <si>
    <t>040.10946</t>
  </si>
  <si>
    <t>040.10950</t>
  </si>
  <si>
    <t>040.10150</t>
  </si>
  <si>
    <t>040.10180</t>
  </si>
  <si>
    <t>040.10401</t>
  </si>
  <si>
    <t>040.10395</t>
  </si>
  <si>
    <t>040.10347</t>
  </si>
  <si>
    <t>040.10372</t>
  </si>
  <si>
    <t>040.10218</t>
  </si>
  <si>
    <t>040.10582</t>
  </si>
  <si>
    <t>040.10171</t>
  </si>
  <si>
    <t>040.10054</t>
  </si>
  <si>
    <t>040.10336</t>
  </si>
  <si>
    <t>040.10353</t>
  </si>
  <si>
    <t>040.10448</t>
  </si>
  <si>
    <t>040.10420</t>
  </si>
  <si>
    <t>040.10088</t>
  </si>
  <si>
    <t>040.13063</t>
  </si>
  <si>
    <t>040.12820</t>
  </si>
  <si>
    <t>040.13083</t>
  </si>
  <si>
    <t>040.12799</t>
  </si>
  <si>
    <t>040.13045</t>
  </si>
  <si>
    <t>040.12413</t>
  </si>
  <si>
    <t>040.12409</t>
  </si>
  <si>
    <t>040.12298</t>
  </si>
  <si>
    <t>040.12503</t>
  </si>
  <si>
    <t>040.12344</t>
  </si>
  <si>
    <t>040.12603</t>
  </si>
  <si>
    <t>040.12689</t>
  </si>
  <si>
    <t>040.12706</t>
  </si>
  <si>
    <t>040.12693</t>
  </si>
  <si>
    <t>040.12633</t>
  </si>
  <si>
    <t>040.12721</t>
  </si>
  <si>
    <t>040.12731</t>
  </si>
  <si>
    <t>040.12732</t>
  </si>
  <si>
    <t>040.12726</t>
  </si>
  <si>
    <t>040.12719</t>
  </si>
  <si>
    <t>040.12683</t>
  </si>
  <si>
    <t>040.12746</t>
  </si>
  <si>
    <t>040.12708</t>
  </si>
  <si>
    <t>040.12733</t>
  </si>
  <si>
    <t>040.12684</t>
  </si>
  <si>
    <t>040.13085</t>
  </si>
  <si>
    <t>040.12778</t>
  </si>
  <si>
    <t>040.12334</t>
  </si>
  <si>
    <t>040.12333</t>
  </si>
  <si>
    <t>040.12253</t>
  </si>
  <si>
    <t>050.18723</t>
  </si>
  <si>
    <t>050.20216</t>
  </si>
  <si>
    <t>050.21103</t>
  </si>
  <si>
    <t>050.21537</t>
  </si>
  <si>
    <t>050.20888</t>
  </si>
  <si>
    <t>050.20851</t>
  </si>
  <si>
    <t>050.20554</t>
  </si>
  <si>
    <t>050.20457</t>
  </si>
  <si>
    <t>050.21606</t>
  </si>
  <si>
    <t>050.21104</t>
  </si>
  <si>
    <t>050.21098</t>
  </si>
  <si>
    <t>050.21647</t>
  </si>
  <si>
    <t>050.21637</t>
  </si>
  <si>
    <t>050.21686</t>
  </si>
  <si>
    <t>050.21674</t>
  </si>
  <si>
    <t>050.21653</t>
  </si>
  <si>
    <t>050.21549</t>
  </si>
  <si>
    <t>050.21638</t>
  </si>
  <si>
    <t>050.21559</t>
  </si>
  <si>
    <t>050.21605</t>
  </si>
  <si>
    <t>050.21639</t>
  </si>
  <si>
    <t>050.20354</t>
  </si>
  <si>
    <t>050.19503</t>
  </si>
  <si>
    <t>050.20378</t>
  </si>
  <si>
    <t>050.18905</t>
  </si>
  <si>
    <t>050.19031</t>
  </si>
  <si>
    <t>050.18895</t>
  </si>
  <si>
    <t>050.18582</t>
  </si>
  <si>
    <t>050.18584</t>
  </si>
  <si>
    <t>050.18788</t>
  </si>
  <si>
    <t>050.19287</t>
  </si>
  <si>
    <t>050.19295</t>
  </si>
  <si>
    <t>050.19717</t>
  </si>
  <si>
    <t>050.21575</t>
  </si>
  <si>
    <t>050.19349</t>
  </si>
  <si>
    <t>050.19399</t>
  </si>
  <si>
    <t>050.19626</t>
  </si>
  <si>
    <t>050.18904</t>
  </si>
  <si>
    <t>050.19457</t>
  </si>
  <si>
    <t>050.19488</t>
  </si>
  <si>
    <t>050.19613</t>
  </si>
  <si>
    <t>050.19446</t>
  </si>
  <si>
    <t>050.19461</t>
  </si>
  <si>
    <t>050.19447</t>
  </si>
  <si>
    <t>050.19469</t>
  </si>
  <si>
    <t>050.19490</t>
  </si>
  <si>
    <t>040.11144</t>
  </si>
  <si>
    <t>040.11319</t>
  </si>
  <si>
    <t>040.11342</t>
  </si>
  <si>
    <t>050.21074</t>
  </si>
  <si>
    <t>050.20382</t>
  </si>
  <si>
    <t>Data</t>
  </si>
  <si>
    <t>quantity</t>
  </si>
  <si>
    <t>cost</t>
  </si>
  <si>
    <t>Grand Total</t>
  </si>
  <si>
    <t>37601-Mains - Steel Total</t>
  </si>
  <si>
    <t>37602-Mains - Plastic Total</t>
  </si>
  <si>
    <t>38100-Meters Total</t>
  </si>
  <si>
    <t>Atmos Energy Corp.</t>
  </si>
  <si>
    <t>Kentucky Class Cost of Service Support</t>
  </si>
  <si>
    <t>Mains / Meters as of June 30, 2009</t>
  </si>
  <si>
    <t>Note:  Non Unitized Retirement Unit is in 1060 - Completed, but not Classified.  The units default to 1 per occurrence - amounts displayed are understated.</t>
  </si>
  <si>
    <t>Check</t>
  </si>
  <si>
    <t>Meters</t>
  </si>
  <si>
    <t>Customers</t>
  </si>
  <si>
    <t>Residential</t>
  </si>
  <si>
    <t>Firm Industrial</t>
  </si>
  <si>
    <t>Meter Cost</t>
  </si>
  <si>
    <t>Commercial &amp; Public Authority:</t>
  </si>
  <si>
    <t>Group A Meters</t>
  </si>
  <si>
    <t>Group B Meters</t>
  </si>
  <si>
    <t>Group C Meters</t>
  </si>
  <si>
    <t>Group</t>
  </si>
  <si>
    <t>A</t>
  </si>
  <si>
    <t>B</t>
  </si>
  <si>
    <t>C</t>
  </si>
  <si>
    <t>Cost</t>
  </si>
  <si>
    <t>DISTRIBUTION MAINS STUDY</t>
  </si>
  <si>
    <t>(1)</t>
  </si>
  <si>
    <t>(2)</t>
  </si>
  <si>
    <t>(3)</t>
  </si>
  <si>
    <t>(4)</t>
  </si>
  <si>
    <t>(5)</t>
  </si>
  <si>
    <t>Line</t>
  </si>
  <si>
    <t>Discription</t>
  </si>
  <si>
    <t>X</t>
  </si>
  <si>
    <t>W</t>
  </si>
  <si>
    <t>W*Y</t>
  </si>
  <si>
    <t xml:space="preserve">Y </t>
  </si>
  <si>
    <t xml:space="preserve"> No.</t>
  </si>
  <si>
    <t>Feet</t>
  </si>
  <si>
    <t>Gross Cost of Plant</t>
  </si>
  <si>
    <t>Unit Cost</t>
  </si>
  <si>
    <t>Volume</t>
  </si>
  <si>
    <t>Fitted</t>
  </si>
  <si>
    <t>Est Y</t>
  </si>
  <si>
    <t>Steel</t>
  </si>
  <si>
    <t>Distribution Main Pipe, Steel, X&lt;=1in.</t>
  </si>
  <si>
    <t>Distribution Main Pipe, Steel, 1 in&lt;X&lt;=2 in</t>
  </si>
  <si>
    <t>Distribution Main Pipe, Steel, 2 in&lt;X&lt;=3 in</t>
  </si>
  <si>
    <t>Distribution Main Pipe, Steel, 3 in&lt;X&lt;=4 in</t>
  </si>
  <si>
    <t>Distribution Main Pipe, Steel, 4 in&lt;X&lt;=6 in</t>
  </si>
  <si>
    <t>Distribution Main Pipe, Steel, 6 in&lt;X&lt;=8 in</t>
  </si>
  <si>
    <t>Distribution Main Pipe, Steel, 8 in&lt;X&lt;=12 in</t>
  </si>
  <si>
    <t>Distribution Main Pipe, PE, X&lt;=1 in</t>
  </si>
  <si>
    <t>Distribution Main Pipe, PE, 1in&lt;X&lt;=2 in</t>
  </si>
  <si>
    <t>Distribution Main Pipe, PE, 2 in&lt;X&lt;=3 in</t>
  </si>
  <si>
    <t>Distribution Main Pipe, PE, 3 in&lt;X&lt;=4 in</t>
  </si>
  <si>
    <t>Distribution Main Pipe, PE, 4 in&lt;X&lt;=6 in</t>
  </si>
  <si>
    <t>Total</t>
  </si>
  <si>
    <t>PE</t>
  </si>
  <si>
    <t>Minimum System</t>
  </si>
  <si>
    <t>Total Cost</t>
  </si>
  <si>
    <t>Customer-Related</t>
  </si>
  <si>
    <t>Demand-Related</t>
  </si>
  <si>
    <t>Regression</t>
  </si>
  <si>
    <t>Method: Least Squares</t>
  </si>
  <si>
    <t>Included observations: 5 after adjusting endpoints</t>
  </si>
  <si>
    <t>Variable</t>
  </si>
  <si>
    <t>Coefficient</t>
  </si>
  <si>
    <t>Std. Error</t>
  </si>
  <si>
    <t>t-Statistic</t>
  </si>
  <si>
    <t xml:space="preserve">Prob.  </t>
  </si>
  <si>
    <t>NEWX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</si>
  <si>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</si>
  <si>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</si>
  <si>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</si>
  <si>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</si>
  <si>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</si>
  <si>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</si>
  <si>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</si>
  <si>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</si>
  <si>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</si>
  <si>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F-statistic</t>
  </si>
  <si>
    <t>Durbin-Watson stat</t>
  </si>
  <si>
    <t xml:space="preserve">    Prob(F-statistic)</t>
  </si>
  <si>
    <t>Included observations: 7 after adjusting endpoints</t>
  </si>
  <si>
    <t>Sample: 1 12</t>
  </si>
  <si>
    <t>Included observations: 12</t>
  </si>
  <si>
    <t>Dependent Variable: NEWY</t>
  </si>
  <si>
    <t>Date: 11/01/15   Time: 13:06</t>
  </si>
  <si>
    <t>Date: 11/01/15   Time: 13:08</t>
  </si>
  <si>
    <t>Sample(adjusted): 1 7 IF  STEEL=1</t>
  </si>
  <si>
    <t>Sample(adjusted): 8 12 IF  STEEL=0</t>
  </si>
  <si>
    <t>NEWY</t>
  </si>
  <si>
    <t>volume</t>
  </si>
  <si>
    <t>diameter</t>
  </si>
  <si>
    <t>min system</t>
  </si>
  <si>
    <t>demand %</t>
  </si>
  <si>
    <t>Special Contract</t>
  </si>
  <si>
    <t>Non-Residential Firm</t>
  </si>
  <si>
    <t>Non-Residential Interruptible</t>
  </si>
  <si>
    <t>Firm Transport</t>
  </si>
  <si>
    <t>Interruptible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</si>
</sst>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0_);_(* \(#,##0.000000\);_(* &quot;-&quot;??_);_(@_)"/>
    <numFmt numFmtId="167" formatCode="_(* #,##0.0000000_);_(* \(#,##0.0000000\);_(* &quot;-&quot;??_);_(@_)"/>
    <numFmt numFmtId="168" formatCode="#,##0.0000000_);\(#,##0.0000000\)"/>
    <numFmt numFmtId="169" formatCode="_(&quot;$&quot;* #,##0.0000_);_(&quot;$&quot;* \(#,##0.0000\);_(&quot;$&quot;* &quot;-&quot;????_);_(@_)"/>
    <numFmt numFmtId="170" formatCode="#,##0.000000_);\(#,##0.000000\)"/>
    <numFmt numFmtId="171" formatCode="#,##0.0000_);\(#,##0.0000\)"/>
    <numFmt numFmtId="172" formatCode="_(&quot;$&quot;* #,##0.00_);_(&quot;$&quot;* \(#,##0.00\);_(&quot;$&quot;* &quot;-&quot;????_);_(@_)"/>
    <numFmt numFmtId="173" formatCode="_(&quot;$&quot;* #,##0.0000_);_(&quot;$&quot;* \(#,##0.0000\);_(&quot;$&quot;* &quot;-&quot;??_);_(@_)"/>
    <numFmt numFmtId="174" formatCode="#,##0.000000000_);\(#,##0.000000000\)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104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1" fontId="0" fillId="0" borderId="1" xfId="0" applyNumberFormat="1" applyBorder="1"/>
    <xf numFmtId="43" fontId="0" fillId="0" borderId="8" xfId="0" applyNumberFormat="1" applyBorder="1"/>
    <xf numFmtId="41" fontId="0" fillId="0" borderId="3" xfId="0" applyNumberFormat="1" applyBorder="1"/>
    <xf numFmtId="43" fontId="0" fillId="0" borderId="9" xfId="0" applyNumberFormat="1" applyBorder="1"/>
    <xf numFmtId="41" fontId="0" fillId="0" borderId="5" xfId="0" applyNumberFormat="1" applyBorder="1"/>
    <xf numFmtId="43" fontId="0" fillId="0" borderId="10" xfId="0" applyNumberFormat="1" applyBorder="1"/>
    <xf numFmtId="0" fontId="0" fillId="2" borderId="3" xfId="0" applyFill="1" applyBorder="1"/>
    <xf numFmtId="41" fontId="0" fillId="2" borderId="3" xfId="0" applyNumberFormat="1" applyFill="1" applyBorder="1"/>
    <xf numFmtId="43" fontId="0" fillId="2" borderId="9" xfId="0" applyNumberFormat="1" applyFill="1" applyBorder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41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1" applyNumberFormat="1" applyFont="1"/>
    <xf numFmtId="165" fontId="0" fillId="0" borderId="0" xfId="0" applyNumberFormat="1"/>
    <xf numFmtId="44" fontId="0" fillId="0" borderId="0" xfId="1" applyFont="1"/>
    <xf numFmtId="0" fontId="0" fillId="0" borderId="0" xfId="0" quotePrefix="1" applyAlignment="1">
      <alignment horizontal="right"/>
    </xf>
    <xf numFmtId="0" fontId="4" fillId="0" borderId="0" xfId="0" applyFont="1"/>
    <xf numFmtId="41" fontId="4" fillId="0" borderId="0" xfId="0" applyNumberFormat="1" applyFont="1"/>
    <xf numFmtId="165" fontId="0" fillId="0" borderId="0" xfId="2" applyNumberFormat="1" applyFont="1"/>
    <xf numFmtId="166" fontId="0" fillId="0" borderId="0" xfId="2" applyNumberFormat="1" applyFont="1"/>
    <xf numFmtId="0" fontId="4" fillId="0" borderId="0" xfId="0" applyFont="1" applyFill="1" applyBorder="1"/>
    <xf numFmtId="43" fontId="4" fillId="0" borderId="0" xfId="0" applyNumberFormat="1" applyFont="1"/>
    <xf numFmtId="165" fontId="4" fillId="0" borderId="0" xfId="0" applyNumberFormat="1" applyFont="1" applyAlignment="1">
      <alignment horizontal="center"/>
    </xf>
    <xf numFmtId="44" fontId="0" fillId="0" borderId="0" xfId="0" applyNumberFormat="1"/>
    <xf numFmtId="0" fontId="4" fillId="3" borderId="0" xfId="4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wrapText="1"/>
    </xf>
    <xf numFmtId="0" fontId="4" fillId="3" borderId="12" xfId="0" applyFont="1" applyFill="1" applyBorder="1"/>
    <xf numFmtId="167" fontId="4" fillId="3" borderId="0" xfId="2" quotePrefix="1" applyNumberFormat="1" applyFont="1" applyFill="1" applyAlignment="1">
      <alignment horizontal="right"/>
    </xf>
    <xf numFmtId="168" fontId="4" fillId="3" borderId="0" xfId="0" applyNumberFormat="1" applyFont="1" applyFill="1" applyProtection="1"/>
    <xf numFmtId="0" fontId="4" fillId="4" borderId="0" xfId="4" applyFont="1" applyFill="1"/>
    <xf numFmtId="0" fontId="4" fillId="3" borderId="0" xfId="0" applyFont="1" applyFill="1" applyAlignment="1">
      <alignment horizontal="left"/>
    </xf>
    <xf numFmtId="37" fontId="4" fillId="3" borderId="0" xfId="0" applyNumberFormat="1" applyFont="1" applyFill="1" applyBorder="1" applyAlignment="1" applyProtection="1">
      <alignment horizontal="right"/>
    </xf>
    <xf numFmtId="42" fontId="4" fillId="3" borderId="0" xfId="0" applyNumberFormat="1" applyFont="1" applyFill="1" applyBorder="1" applyProtection="1"/>
    <xf numFmtId="169" fontId="4" fillId="3" borderId="0" xfId="0" applyNumberFormat="1" applyFont="1" applyFill="1" applyBorder="1" applyProtection="1"/>
    <xf numFmtId="170" fontId="4" fillId="3" borderId="0" xfId="0" applyNumberFormat="1" applyFont="1" applyFill="1" applyProtection="1"/>
    <xf numFmtId="44" fontId="4" fillId="3" borderId="0" xfId="1" applyFont="1" applyFill="1"/>
    <xf numFmtId="0" fontId="4" fillId="3" borderId="13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/>
    </xf>
    <xf numFmtId="37" fontId="4" fillId="3" borderId="13" xfId="0" applyNumberFormat="1" applyFont="1" applyFill="1" applyBorder="1" applyAlignment="1" applyProtection="1">
      <alignment horizontal="right"/>
    </xf>
    <xf numFmtId="42" fontId="4" fillId="3" borderId="13" xfId="0" applyNumberFormat="1" applyFont="1" applyFill="1" applyBorder="1" applyProtection="1"/>
    <xf numFmtId="169" fontId="4" fillId="3" borderId="13" xfId="0" applyNumberFormat="1" applyFont="1" applyFill="1" applyBorder="1" applyProtection="1"/>
    <xf numFmtId="0" fontId="1" fillId="3" borderId="14" xfId="0" applyFont="1" applyFill="1" applyBorder="1" applyAlignment="1">
      <alignment horizontal="left"/>
    </xf>
    <xf numFmtId="39" fontId="4" fillId="3" borderId="14" xfId="0" applyNumberFormat="1" applyFont="1" applyFill="1" applyBorder="1" applyProtection="1"/>
    <xf numFmtId="37" fontId="4" fillId="3" borderId="14" xfId="0" applyNumberFormat="1" applyFont="1" applyFill="1" applyBorder="1" applyProtection="1"/>
    <xf numFmtId="42" fontId="4" fillId="3" borderId="14" xfId="0" applyNumberFormat="1" applyFont="1" applyFill="1" applyBorder="1" applyProtection="1"/>
    <xf numFmtId="37" fontId="4" fillId="3" borderId="0" xfId="0" applyNumberFormat="1" applyFont="1" applyFill="1" applyBorder="1" applyProtection="1"/>
    <xf numFmtId="37" fontId="4" fillId="3" borderId="0" xfId="0" applyNumberFormat="1" applyFont="1" applyFill="1" applyProtection="1"/>
    <xf numFmtId="171" fontId="4" fillId="3" borderId="0" xfId="0" applyNumberFormat="1" applyFont="1" applyFill="1" applyProtection="1"/>
    <xf numFmtId="165" fontId="4" fillId="3" borderId="0" xfId="2" applyNumberFormat="1" applyFont="1" applyFill="1" applyProtection="1"/>
    <xf numFmtId="44" fontId="4" fillId="3" borderId="0" xfId="1" applyFont="1" applyFill="1" applyProtection="1"/>
    <xf numFmtId="169" fontId="4" fillId="4" borderId="0" xfId="0" applyNumberFormat="1" applyFont="1" applyFill="1" applyBorder="1" applyProtection="1"/>
    <xf numFmtId="37" fontId="4" fillId="4" borderId="0" xfId="0" applyNumberFormat="1" applyFont="1" applyFill="1" applyProtection="1"/>
    <xf numFmtId="0" fontId="4" fillId="3" borderId="0" xfId="0" applyFont="1" applyFill="1" applyBorder="1" applyAlignment="1">
      <alignment horizontal="left"/>
    </xf>
    <xf numFmtId="165" fontId="4" fillId="3" borderId="0" xfId="2" applyNumberFormat="1" applyFont="1" applyFill="1" applyBorder="1" applyProtection="1"/>
    <xf numFmtId="172" fontId="4" fillId="3" borderId="0" xfId="0" applyNumberFormat="1" applyFont="1" applyFill="1" applyBorder="1" applyProtection="1"/>
    <xf numFmtId="37" fontId="4" fillId="3" borderId="0" xfId="0" applyNumberFormat="1" applyFont="1" applyFill="1" applyBorder="1"/>
    <xf numFmtId="44" fontId="4" fillId="3" borderId="0" xfId="1" applyFont="1" applyFill="1" applyAlignment="1">
      <alignment horizontal="right"/>
    </xf>
    <xf numFmtId="44" fontId="4" fillId="3" borderId="0" xfId="4" applyNumberFormat="1" applyFont="1" applyFill="1"/>
    <xf numFmtId="10" fontId="4" fillId="3" borderId="0" xfId="3" applyNumberFormat="1" applyFont="1" applyFill="1"/>
    <xf numFmtId="44" fontId="4" fillId="3" borderId="13" xfId="1" applyFont="1" applyFill="1" applyBorder="1"/>
    <xf numFmtId="44" fontId="4" fillId="3" borderId="13" xfId="4" applyNumberFormat="1" applyFont="1" applyFill="1" applyBorder="1"/>
    <xf numFmtId="10" fontId="4" fillId="3" borderId="13" xfId="3" applyNumberFormat="1" applyFont="1" applyFill="1" applyBorder="1"/>
    <xf numFmtId="165" fontId="4" fillId="3" borderId="0" xfId="2" applyNumberFormat="1" applyFont="1" applyFill="1"/>
    <xf numFmtId="173" fontId="4" fillId="4" borderId="0" xfId="1" applyNumberFormat="1" applyFont="1" applyFill="1"/>
    <xf numFmtId="10" fontId="4" fillId="3" borderId="0" xfId="3" applyNumberFormat="1" applyFont="1" applyFill="1" applyBorder="1"/>
    <xf numFmtId="10" fontId="4" fillId="3" borderId="15" xfId="3" applyNumberFormat="1" applyFont="1" applyFill="1" applyBorder="1"/>
    <xf numFmtId="10" fontId="4" fillId="3" borderId="16" xfId="3" applyNumberFormat="1" applyFont="1" applyFill="1" applyBorder="1"/>
    <xf numFmtId="37" fontId="4" fillId="3" borderId="0" xfId="4" applyNumberFormat="1" applyFont="1" applyFill="1"/>
    <xf numFmtId="0" fontId="4" fillId="3" borderId="0" xfId="0" applyFont="1" applyFill="1" applyBorder="1" applyAlignment="1"/>
    <xf numFmtId="5" fontId="4" fillId="3" borderId="0" xfId="0" applyNumberFormat="1" applyFont="1" applyFill="1" applyBorder="1" applyProtection="1"/>
    <xf numFmtId="10" fontId="4" fillId="3" borderId="0" xfId="0" applyNumberFormat="1" applyFont="1" applyFill="1" applyBorder="1" applyProtection="1"/>
    <xf numFmtId="174" fontId="4" fillId="3" borderId="0" xfId="0" applyNumberFormat="1" applyFont="1" applyFill="1" applyBorder="1" applyProtection="1"/>
    <xf numFmtId="171" fontId="4" fillId="3" borderId="0" xfId="0" applyNumberFormat="1" applyFont="1" applyFill="1" applyBorder="1" applyProtection="1"/>
    <xf numFmtId="165" fontId="5" fillId="0" borderId="0" xfId="2" applyNumberFormat="1" applyFont="1"/>
    <xf numFmtId="0" fontId="5" fillId="0" borderId="0" xfId="0" applyFont="1"/>
    <xf numFmtId="168" fontId="4" fillId="5" borderId="0" xfId="4" applyNumberFormat="1" applyFont="1" applyFill="1"/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9" fontId="4" fillId="0" borderId="0" xfId="0" applyNumberFormat="1" applyFont="1" applyFill="1" applyProtection="1"/>
    <xf numFmtId="39" fontId="0" fillId="0" borderId="0" xfId="0" applyNumberFormat="1"/>
    <xf numFmtId="10" fontId="0" fillId="0" borderId="0" xfId="3" applyNumberFormat="1" applyFo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/>
  </cellXfs>
  <cellStyles count="5">
    <cellStyle name="Comma" xfId="2" builtinId="3"/>
    <cellStyle name="Currency" xfId="1" builtinId="4"/>
    <cellStyle name="Normal" xfId="0" builtinId="0"/>
    <cellStyle name="Normal_SHEET" xfId="4"/>
    <cellStyle name="Percent" xfId="3" builtinId="5"/>
  </cellStyles>
  <dxfs count="2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chneid" refreshedDate="40067.639065625001" createdVersion="1" refreshedVersion="2" recordCount="2490" upgradeOnRefresh="1">
  <cacheSource type="worksheet">
    <worksheetSource ref="A1:H2491" sheet="jj-ky"/>
  </cacheSource>
  <cacheFields count="8">
    <cacheField name="business_segment" numFmtId="0">
      <sharedItems count="1">
        <s v="009 - WKG Division"/>
      </sharedItems>
    </cacheField>
    <cacheField name="utility_account" numFmtId="0">
      <sharedItems count="3">
        <s v="37601-Mains - Steel"/>
        <s v="37602-Mains - Plastic"/>
        <s v="38100-Meters"/>
      </sharedItems>
    </cacheField>
    <cacheField name="retirement_unit" numFmtId="0">
      <sharedItems count="37">
        <s v="DIS-37601-Main, Steel, 4 in."/>
        <s v="DIS-37601-Main, Steel, 6 in."/>
        <s v="DIS-37601-Clamp - Small &lt;= 2 in"/>
        <s v="DIS-37601-Miscellaneous Equip"/>
        <s v="DIS-37601-Clamp - Large &gt; 2 in"/>
        <s v="DIS-37601-Main, Steel, 8 in."/>
        <s v="DIS-37601-Main, Steel, 12 in."/>
        <s v="DIS-37601-Main, Steel, 2 in."/>
        <s v="DIS-37601-Anode"/>
        <s v="DIS-37601-Main, Steel, 3 in."/>
        <s v="DIS-37601-Main, Cast Iron, 4 in."/>
        <s v="Non Unitized Retirement Unit"/>
        <s v="DIS-37601-Main Ext Contract Forfeit"/>
        <s v="DIS-37602-Main, PE, 2 in."/>
        <s v="DIS-37602-Main Ext Contract Forfeit"/>
        <s v="DIS-37602-Main, PE, 4 in."/>
        <s v="DIS-37602-Main, PE, 6 in."/>
        <s v="DIS-37602-Main, PE, 3 in."/>
        <s v="DIS-37602-Main, PE, X&lt;=1in"/>
        <s v="DIS-38100-Meter, Class 9 Meter"/>
        <s v="DIS-38100-Meter, Class 2 Meter"/>
        <s v="DIS-38100-Meter, Class 3 Meter"/>
        <s v="DIS-38100-Pressure Recorder"/>
        <s v="DIS-38100-Meter, Class 1 Meter"/>
        <s v="DIS-38100-Meter Gas, Gen"/>
        <s v="DIS-38100-Meter, Class 6 Meter"/>
        <s v="DIS-38100-Meter, Class 4 Meter"/>
        <s v="DIS-38100-Meter &amp; Reg Install, Gen"/>
        <s v="DIS-37601-Main, Steel, X&lt;=1in."/>
        <s v="DIS-37602-Miscellaneous Equip"/>
        <s v="DIS-38100-Miscellaneous Equip"/>
        <s v="DIS-37602-Anode"/>
        <s v="DIS-37602-Casing, 6 in"/>
        <s v="DIS-38100-Meter, Class 8 Meter"/>
        <s v="DIS-38100-Meter, Class 5 Meter"/>
        <s v="DIS-37601-Valve"/>
        <s v="DIS-37602-Valve"/>
      </sharedItems>
    </cacheField>
    <cacheField name="gl_account" numFmtId="0">
      <sharedItems count="2">
        <s v="1010 - Gas Plant in Service"/>
        <s v="1060 - Completed construction not c"/>
      </sharedItems>
    </cacheField>
    <cacheField name="act_work_order_number" numFmtId="0">
      <sharedItems/>
    </cacheField>
    <cacheField name="activity_quantity" numFmtId="0">
      <sharedItems containsSemiMixedTypes="0" containsString="0" containsNumber="1" containsInteger="1" minValue="-8584520" maxValue="8597218"/>
    </cacheField>
    <cacheField name="activity_cost" numFmtId="0">
      <sharedItems containsSemiMixedTypes="0" containsString="0" containsNumber="1" minValue="-22892072.41" maxValue="22892072.41"/>
    </cacheField>
    <cacheField name="average_cost" numFmtId="0">
      <sharedItems containsSemiMixedTypes="0" containsString="0" containsNumber="1" minValue="-346710.6" maxValue="221958.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0">
  <r>
    <x v="0"/>
    <x v="0"/>
    <x v="0"/>
    <x v="0"/>
    <s v="040.12037"/>
    <n v="0"/>
    <n v="2215.71"/>
    <n v="0"/>
  </r>
  <r>
    <x v="0"/>
    <x v="0"/>
    <x v="0"/>
    <x v="0"/>
    <s v="ADMIN 040"/>
    <n v="-2939088"/>
    <n v="-18661608.579999998"/>
    <n v="6.34945553858884"/>
  </r>
  <r>
    <x v="0"/>
    <x v="0"/>
    <x v="1"/>
    <x v="0"/>
    <s v="040.12793"/>
    <n v="536"/>
    <n v="99319.360000000001"/>
    <n v="185.29731343283601"/>
  </r>
  <r>
    <x v="0"/>
    <x v="0"/>
    <x v="2"/>
    <x v="0"/>
    <s v="040.12359"/>
    <n v="56"/>
    <n v="12352.06"/>
    <n v="220.57249999999999"/>
  </r>
  <r>
    <x v="0"/>
    <x v="0"/>
    <x v="3"/>
    <x v="0"/>
    <s v="ADMIN 040"/>
    <n v="-243"/>
    <n v="500697.39"/>
    <n v="-2060.4830864197502"/>
  </r>
  <r>
    <x v="0"/>
    <x v="0"/>
    <x v="4"/>
    <x v="0"/>
    <s v="Conversion"/>
    <n v="256"/>
    <n v="433288.02"/>
    <n v="1692.5313281250001"/>
  </r>
  <r>
    <x v="0"/>
    <x v="0"/>
    <x v="5"/>
    <x v="0"/>
    <s v="Conversion"/>
    <n v="844250"/>
    <n v="8315998.25"/>
    <n v="9.8501607936037896"/>
  </r>
  <r>
    <x v="0"/>
    <x v="0"/>
    <x v="5"/>
    <x v="0"/>
    <s v="ADMIN 040"/>
    <n v="-844677"/>
    <n v="-8572563.2899999991"/>
    <n v="10.1489247250724"/>
  </r>
  <r>
    <x v="0"/>
    <x v="0"/>
    <x v="4"/>
    <x v="0"/>
    <s v="040.13044"/>
    <n v="-43"/>
    <n v="-294050.17"/>
    <n v="6838.3760465116302"/>
  </r>
  <r>
    <x v="0"/>
    <x v="0"/>
    <x v="4"/>
    <x v="0"/>
    <s v="040.12270"/>
    <n v="-21"/>
    <n v="-62037.2"/>
    <n v="2954.1523809523801"/>
  </r>
  <r>
    <x v="0"/>
    <x v="0"/>
    <x v="0"/>
    <x v="0"/>
    <s v="040.11960"/>
    <n v="2265"/>
    <n v="145292.42000000001"/>
    <n v="64.146763796909497"/>
  </r>
  <r>
    <x v="0"/>
    <x v="0"/>
    <x v="0"/>
    <x v="0"/>
    <s v="040.11384"/>
    <n v="2"/>
    <n v="9738.64"/>
    <n v="4869.32"/>
  </r>
  <r>
    <x v="0"/>
    <x v="0"/>
    <x v="1"/>
    <x v="0"/>
    <s v="040.11019"/>
    <n v="1391"/>
    <n v="48503.040000000001"/>
    <n v="34.869187634795097"/>
  </r>
  <r>
    <x v="0"/>
    <x v="0"/>
    <x v="1"/>
    <x v="0"/>
    <s v="040.11199"/>
    <n v="7200"/>
    <n v="69979.839999999997"/>
    <n v="9.7194222222222209"/>
  </r>
  <r>
    <x v="0"/>
    <x v="0"/>
    <x v="0"/>
    <x v="0"/>
    <s v="040.11398"/>
    <n v="230"/>
    <n v="3820.16"/>
    <n v="16.609391304347799"/>
  </r>
  <r>
    <x v="0"/>
    <x v="0"/>
    <x v="0"/>
    <x v="0"/>
    <s v="040.12602"/>
    <n v="-2309"/>
    <n v="-51321.65"/>
    <n v="22.226786487657002"/>
  </r>
  <r>
    <x v="0"/>
    <x v="0"/>
    <x v="0"/>
    <x v="0"/>
    <s v="040.11673"/>
    <n v="1"/>
    <n v="4935"/>
    <n v="4935"/>
  </r>
  <r>
    <x v="0"/>
    <x v="0"/>
    <x v="1"/>
    <x v="0"/>
    <s v="040.12984"/>
    <n v="-76"/>
    <n v="-63.28"/>
    <n v="0.83263157894736795"/>
  </r>
  <r>
    <x v="0"/>
    <x v="0"/>
    <x v="4"/>
    <x v="0"/>
    <s v="040.11119"/>
    <n v="77"/>
    <n v="781396.15"/>
    <n v="10148.0019480519"/>
  </r>
  <r>
    <x v="0"/>
    <x v="0"/>
    <x v="2"/>
    <x v="0"/>
    <s v="040.13043"/>
    <n v="-6"/>
    <n v="-175670.45"/>
    <n v="29278.4083333333"/>
  </r>
  <r>
    <x v="0"/>
    <x v="0"/>
    <x v="4"/>
    <x v="0"/>
    <s v="040.11122"/>
    <n v="5"/>
    <n v="421880.48"/>
    <n v="84376.096000000005"/>
  </r>
  <r>
    <x v="0"/>
    <x v="0"/>
    <x v="0"/>
    <x v="0"/>
    <s v="040.12987"/>
    <n v="-435"/>
    <n v="-2938.77"/>
    <n v="6.7557931034482799"/>
  </r>
  <r>
    <x v="0"/>
    <x v="0"/>
    <x v="6"/>
    <x v="0"/>
    <s v="040.11080"/>
    <n v="139"/>
    <n v="35806.800000000003"/>
    <n v="257.60287769784202"/>
  </r>
  <r>
    <x v="0"/>
    <x v="0"/>
    <x v="5"/>
    <x v="0"/>
    <s v="040.10890"/>
    <n v="185"/>
    <n v="38138.559999999998"/>
    <n v="206.154378378378"/>
  </r>
  <r>
    <x v="0"/>
    <x v="0"/>
    <x v="2"/>
    <x v="0"/>
    <s v="040.11134"/>
    <n v="4"/>
    <n v="8656.6299999999992"/>
    <n v="2164.1574999999998"/>
  </r>
  <r>
    <x v="0"/>
    <x v="0"/>
    <x v="4"/>
    <x v="0"/>
    <s v="040.12928"/>
    <n v="-2"/>
    <n v="-4663.0200000000004"/>
    <n v="2331.5100000000002"/>
  </r>
  <r>
    <x v="0"/>
    <x v="0"/>
    <x v="7"/>
    <x v="0"/>
    <s v="040.10898"/>
    <n v="7"/>
    <n v="789.27"/>
    <n v="112.752857142857"/>
  </r>
  <r>
    <x v="0"/>
    <x v="0"/>
    <x v="0"/>
    <x v="0"/>
    <s v="040.10723"/>
    <n v="6"/>
    <n v="213.34"/>
    <n v="35.5566666666667"/>
  </r>
  <r>
    <x v="0"/>
    <x v="0"/>
    <x v="4"/>
    <x v="0"/>
    <s v="040.11134"/>
    <n v="7"/>
    <n v="26511.360000000001"/>
    <n v="3787.33714285714"/>
  </r>
  <r>
    <x v="0"/>
    <x v="0"/>
    <x v="7"/>
    <x v="0"/>
    <s v="040.10315"/>
    <n v="38"/>
    <n v="917.36"/>
    <n v="24.141052631578901"/>
  </r>
  <r>
    <x v="0"/>
    <x v="0"/>
    <x v="4"/>
    <x v="0"/>
    <s v="040.10014"/>
    <n v="2"/>
    <n v="34254.42"/>
    <n v="17127.21"/>
  </r>
  <r>
    <x v="0"/>
    <x v="0"/>
    <x v="8"/>
    <x v="0"/>
    <s v="040.10019"/>
    <n v="144"/>
    <n v="56192.76"/>
    <n v="390.22750000000002"/>
  </r>
  <r>
    <x v="0"/>
    <x v="0"/>
    <x v="9"/>
    <x v="0"/>
    <s v="040.10185"/>
    <n v="78"/>
    <n v="19953.3"/>
    <n v="255.81153846153799"/>
  </r>
  <r>
    <x v="0"/>
    <x v="0"/>
    <x v="7"/>
    <x v="0"/>
    <s v="040.12767"/>
    <n v="-40"/>
    <n v="-89.62"/>
    <n v="2.2404999999999999"/>
  </r>
  <r>
    <x v="0"/>
    <x v="0"/>
    <x v="6"/>
    <x v="0"/>
    <s v="040.11664"/>
    <n v="1"/>
    <n v="12168.61"/>
    <n v="12168.61"/>
  </r>
  <r>
    <x v="0"/>
    <x v="0"/>
    <x v="7"/>
    <x v="0"/>
    <s v="040.11724"/>
    <n v="222"/>
    <n v="1793.19"/>
    <n v="8.0774324324324294"/>
  </r>
  <r>
    <x v="0"/>
    <x v="0"/>
    <x v="0"/>
    <x v="0"/>
    <s v="040.10821"/>
    <n v="10"/>
    <n v="11171.41"/>
    <n v="1117.1410000000001"/>
  </r>
  <r>
    <x v="0"/>
    <x v="0"/>
    <x v="0"/>
    <x v="0"/>
    <s v="040.10318"/>
    <n v="10"/>
    <n v="4025.53"/>
    <n v="402.553"/>
  </r>
  <r>
    <x v="0"/>
    <x v="0"/>
    <x v="7"/>
    <x v="0"/>
    <s v="040.10640"/>
    <n v="1"/>
    <n v="-0.01"/>
    <n v="-0.01"/>
  </r>
  <r>
    <x v="0"/>
    <x v="0"/>
    <x v="4"/>
    <x v="0"/>
    <s v="040.10439"/>
    <n v="2"/>
    <n v="17643.990000000002"/>
    <n v="8821.9950000000008"/>
  </r>
  <r>
    <x v="0"/>
    <x v="0"/>
    <x v="10"/>
    <x v="0"/>
    <s v="ADMIN 040"/>
    <n v="-3000"/>
    <n v="-78955.72"/>
    <n v="26.318573333333301"/>
  </r>
  <r>
    <x v="0"/>
    <x v="0"/>
    <x v="9"/>
    <x v="0"/>
    <s v="040.12624"/>
    <n v="-440"/>
    <n v="-540.80999999999995"/>
    <n v="1.2291136363636399"/>
  </r>
  <r>
    <x v="0"/>
    <x v="0"/>
    <x v="9"/>
    <x v="0"/>
    <s v="040.12373"/>
    <n v="-103"/>
    <n v="-197.62"/>
    <n v="1.9186407766990301"/>
  </r>
  <r>
    <x v="0"/>
    <x v="0"/>
    <x v="0"/>
    <x v="0"/>
    <s v="040.12606"/>
    <n v="2120"/>
    <n v="162063.91"/>
    <n v="76.445240566037697"/>
  </r>
  <r>
    <x v="0"/>
    <x v="0"/>
    <x v="0"/>
    <x v="0"/>
    <s v="050.20640"/>
    <n v="-172"/>
    <n v="-8856.35"/>
    <n v="51.490406976744197"/>
  </r>
  <r>
    <x v="0"/>
    <x v="0"/>
    <x v="1"/>
    <x v="0"/>
    <s v="ADMIN 050"/>
    <n v="52633"/>
    <n v="1806288.35"/>
    <n v="34.318552049094698"/>
  </r>
  <r>
    <x v="0"/>
    <x v="0"/>
    <x v="9"/>
    <x v="0"/>
    <s v="ADMIN 050"/>
    <n v="419213"/>
    <n v="782681.92"/>
    <n v="1.86702683361442"/>
  </r>
  <r>
    <x v="0"/>
    <x v="0"/>
    <x v="11"/>
    <x v="1"/>
    <s v="050.19599"/>
    <n v="78"/>
    <n v="67857.83"/>
    <n v="869.97217948717901"/>
  </r>
  <r>
    <x v="0"/>
    <x v="0"/>
    <x v="7"/>
    <x v="0"/>
    <s v="050.20334"/>
    <n v="-89"/>
    <n v="16056.05"/>
    <n v="-180.40505617977499"/>
  </r>
  <r>
    <x v="0"/>
    <x v="0"/>
    <x v="1"/>
    <x v="0"/>
    <s v="050.20641"/>
    <n v="427"/>
    <n v="-6953.17"/>
    <n v="-16.283770491803299"/>
  </r>
  <r>
    <x v="0"/>
    <x v="0"/>
    <x v="11"/>
    <x v="1"/>
    <s v="050.21073"/>
    <n v="57"/>
    <n v="134059.82"/>
    <n v="2351.9266666666699"/>
  </r>
  <r>
    <x v="0"/>
    <x v="0"/>
    <x v="0"/>
    <x v="0"/>
    <s v="050.18870"/>
    <n v="280"/>
    <n v="38657.42"/>
    <n v="138.06221428571399"/>
  </r>
  <r>
    <x v="0"/>
    <x v="0"/>
    <x v="11"/>
    <x v="1"/>
    <s v="050.18343"/>
    <n v="82"/>
    <n v="157121.96"/>
    <n v="1916.1214634146299"/>
  </r>
  <r>
    <x v="0"/>
    <x v="0"/>
    <x v="12"/>
    <x v="0"/>
    <s v="ADMIN 050"/>
    <n v="17"/>
    <n v="-475217.1"/>
    <n v="-27953.947058823502"/>
  </r>
  <r>
    <x v="0"/>
    <x v="0"/>
    <x v="9"/>
    <x v="0"/>
    <s v="050.19344"/>
    <n v="-380"/>
    <n v="-436.12"/>
    <n v="1.1476842105263201"/>
  </r>
  <r>
    <x v="0"/>
    <x v="0"/>
    <x v="9"/>
    <x v="0"/>
    <s v="050.20884"/>
    <n v="-63"/>
    <n v="-99.27"/>
    <n v="1.5757142857142901"/>
  </r>
  <r>
    <x v="0"/>
    <x v="0"/>
    <x v="7"/>
    <x v="0"/>
    <s v="050.21585"/>
    <n v="-95"/>
    <n v="-306.7"/>
    <n v="3.22842105263158"/>
  </r>
  <r>
    <x v="0"/>
    <x v="0"/>
    <x v="7"/>
    <x v="0"/>
    <s v="050.20714"/>
    <n v="-280"/>
    <n v="-1071.8800000000001"/>
    <n v="3.82814285714286"/>
  </r>
  <r>
    <x v="0"/>
    <x v="0"/>
    <x v="2"/>
    <x v="0"/>
    <s v="050.19599"/>
    <n v="-2"/>
    <n v="-7866.88"/>
    <n v="3933.44"/>
  </r>
  <r>
    <x v="0"/>
    <x v="0"/>
    <x v="2"/>
    <x v="0"/>
    <s v="050.21585"/>
    <n v="-4"/>
    <n v="-51728.73"/>
    <n v="12932.182500000001"/>
  </r>
  <r>
    <x v="0"/>
    <x v="1"/>
    <x v="13"/>
    <x v="0"/>
    <s v="040.12562"/>
    <n v="200"/>
    <n v="5661.31"/>
    <n v="28.306550000000001"/>
  </r>
  <r>
    <x v="0"/>
    <x v="1"/>
    <x v="13"/>
    <x v="0"/>
    <s v="040.12760"/>
    <n v="900"/>
    <n v="4231.2700000000004"/>
    <n v="4.7014111111111099"/>
  </r>
  <r>
    <x v="0"/>
    <x v="1"/>
    <x v="13"/>
    <x v="0"/>
    <s v="040.12788"/>
    <n v="100"/>
    <n v="1026.3399999999999"/>
    <n v="10.263400000000001"/>
  </r>
  <r>
    <x v="0"/>
    <x v="1"/>
    <x v="13"/>
    <x v="0"/>
    <s v="040.12926"/>
    <n v="145"/>
    <n v="1918.2"/>
    <n v="13.2289655172414"/>
  </r>
  <r>
    <x v="0"/>
    <x v="1"/>
    <x v="13"/>
    <x v="0"/>
    <s v="040.12958"/>
    <n v="520"/>
    <n v="1873.59"/>
    <n v="3.60305769230769"/>
  </r>
  <r>
    <x v="0"/>
    <x v="1"/>
    <x v="13"/>
    <x v="0"/>
    <s v="040.12612"/>
    <n v="3200"/>
    <n v="9996.0400000000009"/>
    <n v="3.1237625000000002"/>
  </r>
  <r>
    <x v="0"/>
    <x v="1"/>
    <x v="13"/>
    <x v="0"/>
    <s v="040.12634"/>
    <n v="2916"/>
    <n v="7537.32"/>
    <n v="2.58481481481481"/>
  </r>
  <r>
    <x v="0"/>
    <x v="1"/>
    <x v="13"/>
    <x v="0"/>
    <s v="040.13013"/>
    <n v="1290"/>
    <n v="3452.75"/>
    <n v="2.6765503875969001"/>
  </r>
  <r>
    <x v="0"/>
    <x v="1"/>
    <x v="13"/>
    <x v="0"/>
    <s v="040.12769"/>
    <n v="11"/>
    <n v="61586.41"/>
    <n v="5598.76454545455"/>
  </r>
  <r>
    <x v="0"/>
    <x v="1"/>
    <x v="14"/>
    <x v="0"/>
    <s v="040.13069"/>
    <n v="1"/>
    <n v="-65938.52"/>
    <n v="-65938.52"/>
  </r>
  <r>
    <x v="0"/>
    <x v="1"/>
    <x v="14"/>
    <x v="0"/>
    <s v="040.13080"/>
    <n v="1"/>
    <n v="-553"/>
    <n v="-553"/>
  </r>
  <r>
    <x v="0"/>
    <x v="1"/>
    <x v="14"/>
    <x v="0"/>
    <s v="040.13079"/>
    <n v="1"/>
    <n v="-126"/>
    <n v="-126"/>
  </r>
  <r>
    <x v="0"/>
    <x v="1"/>
    <x v="13"/>
    <x v="0"/>
    <s v="040.12632"/>
    <n v="7195"/>
    <n v="28520.66"/>
    <n v="3.9639555246699101"/>
  </r>
  <r>
    <x v="0"/>
    <x v="1"/>
    <x v="15"/>
    <x v="0"/>
    <s v="040.12382"/>
    <n v="335"/>
    <n v="6112.83"/>
    <n v="18.247253731343299"/>
  </r>
  <r>
    <x v="0"/>
    <x v="1"/>
    <x v="14"/>
    <x v="0"/>
    <s v="040.12998"/>
    <n v="1"/>
    <n v="-1844"/>
    <n v="-1844"/>
  </r>
  <r>
    <x v="0"/>
    <x v="1"/>
    <x v="14"/>
    <x v="0"/>
    <s v="040.12991"/>
    <n v="1"/>
    <n v="-1488"/>
    <n v="-1488"/>
  </r>
  <r>
    <x v="0"/>
    <x v="1"/>
    <x v="13"/>
    <x v="0"/>
    <s v="040.12783"/>
    <n v="0"/>
    <n v="2920.79"/>
    <n v="0"/>
  </r>
  <r>
    <x v="0"/>
    <x v="1"/>
    <x v="13"/>
    <x v="0"/>
    <s v="040.12807"/>
    <n v="3288"/>
    <n v="7129.46"/>
    <n v="2.1683272506082698"/>
  </r>
  <r>
    <x v="0"/>
    <x v="1"/>
    <x v="13"/>
    <x v="0"/>
    <s v="040.13043"/>
    <n v="425"/>
    <n v="-30680.1"/>
    <n v="-72.188470588235305"/>
  </r>
  <r>
    <x v="0"/>
    <x v="1"/>
    <x v="13"/>
    <x v="0"/>
    <s v="040.12904"/>
    <n v="250"/>
    <n v="4956.67"/>
    <n v="19.82668"/>
  </r>
  <r>
    <x v="0"/>
    <x v="1"/>
    <x v="14"/>
    <x v="0"/>
    <s v="040.13052"/>
    <n v="1"/>
    <n v="-493"/>
    <n v="-493"/>
  </r>
  <r>
    <x v="0"/>
    <x v="1"/>
    <x v="15"/>
    <x v="0"/>
    <s v="040.12359"/>
    <n v="138"/>
    <n v="6770.63"/>
    <n v="49.062536231884103"/>
  </r>
  <r>
    <x v="0"/>
    <x v="1"/>
    <x v="13"/>
    <x v="0"/>
    <s v="040.12377"/>
    <n v="0"/>
    <n v="-186.33"/>
    <n v="0"/>
  </r>
  <r>
    <x v="0"/>
    <x v="1"/>
    <x v="15"/>
    <x v="0"/>
    <s v="040.12812"/>
    <n v="2675"/>
    <n v="49525.33"/>
    <n v="18.5141420560748"/>
  </r>
  <r>
    <x v="0"/>
    <x v="1"/>
    <x v="16"/>
    <x v="0"/>
    <s v="ADMIN 040"/>
    <n v="-25583"/>
    <n v="-1028847.25"/>
    <n v="40.216051674940402"/>
  </r>
  <r>
    <x v="0"/>
    <x v="1"/>
    <x v="14"/>
    <x v="0"/>
    <s v="040.13135"/>
    <n v="1"/>
    <n v="-1065"/>
    <n v="-1065"/>
  </r>
  <r>
    <x v="0"/>
    <x v="1"/>
    <x v="14"/>
    <x v="0"/>
    <s v="040.13139"/>
    <n v="1"/>
    <n v="-1185"/>
    <n v="-1185"/>
  </r>
  <r>
    <x v="0"/>
    <x v="1"/>
    <x v="14"/>
    <x v="0"/>
    <s v="040.12972"/>
    <n v="1"/>
    <n v="-3082"/>
    <n v="-3082"/>
  </r>
  <r>
    <x v="0"/>
    <x v="1"/>
    <x v="14"/>
    <x v="0"/>
    <s v="040.12981"/>
    <n v="1"/>
    <n v="-1395"/>
    <n v="-1395"/>
  </r>
  <r>
    <x v="0"/>
    <x v="1"/>
    <x v="14"/>
    <x v="0"/>
    <s v="040.12979"/>
    <n v="1"/>
    <n v="-1148"/>
    <n v="-1148"/>
  </r>
  <r>
    <x v="0"/>
    <x v="1"/>
    <x v="13"/>
    <x v="0"/>
    <s v="040.11338"/>
    <n v="1"/>
    <n v="3155.96"/>
    <n v="3155.96"/>
  </r>
  <r>
    <x v="0"/>
    <x v="1"/>
    <x v="13"/>
    <x v="0"/>
    <s v="040.11267"/>
    <n v="62"/>
    <n v="808.37"/>
    <n v="13.038225806451599"/>
  </r>
  <r>
    <x v="0"/>
    <x v="1"/>
    <x v="13"/>
    <x v="0"/>
    <s v="040.11937"/>
    <n v="1440"/>
    <n v="235743.74"/>
    <n v="163.71093055555599"/>
  </r>
  <r>
    <x v="0"/>
    <x v="1"/>
    <x v="13"/>
    <x v="0"/>
    <s v="040.11790"/>
    <n v="1400"/>
    <n v="5832.94"/>
    <n v="4.1663857142857097"/>
  </r>
  <r>
    <x v="0"/>
    <x v="1"/>
    <x v="15"/>
    <x v="0"/>
    <s v="040.11793"/>
    <n v="1408"/>
    <n v="7341.19"/>
    <n v="5.2139133522727299"/>
  </r>
  <r>
    <x v="0"/>
    <x v="1"/>
    <x v="13"/>
    <x v="0"/>
    <s v="040.11829"/>
    <n v="560"/>
    <n v="2427.27"/>
    <n v="4.3344107142857098"/>
  </r>
  <r>
    <x v="0"/>
    <x v="1"/>
    <x v="13"/>
    <x v="0"/>
    <s v="040.11881"/>
    <n v="1556"/>
    <n v="7989.49"/>
    <n v="5.1346336760925402"/>
  </r>
  <r>
    <x v="0"/>
    <x v="1"/>
    <x v="13"/>
    <x v="0"/>
    <s v="040.11555"/>
    <n v="844"/>
    <n v="18902.73"/>
    <n v="22.396599526066399"/>
  </r>
  <r>
    <x v="0"/>
    <x v="1"/>
    <x v="16"/>
    <x v="0"/>
    <s v="040.11652"/>
    <n v="167"/>
    <n v="7842.43"/>
    <n v="46.960658682634701"/>
  </r>
  <r>
    <x v="0"/>
    <x v="1"/>
    <x v="13"/>
    <x v="0"/>
    <s v="040.10849"/>
    <n v="1100"/>
    <n v="5317.74"/>
    <n v="4.8343090909090902"/>
  </r>
  <r>
    <x v="0"/>
    <x v="1"/>
    <x v="13"/>
    <x v="0"/>
    <s v="040.10977"/>
    <n v="1036"/>
    <n v="5474.74"/>
    <n v="5.2844980694980697"/>
  </r>
  <r>
    <x v="0"/>
    <x v="1"/>
    <x v="13"/>
    <x v="0"/>
    <s v="040.11581"/>
    <n v="550"/>
    <n v="2959.24"/>
    <n v="5.3804363636363597"/>
  </r>
  <r>
    <x v="0"/>
    <x v="1"/>
    <x v="16"/>
    <x v="0"/>
    <s v="040.11583"/>
    <n v="560"/>
    <n v="23881.83"/>
    <n v="42.646124999999998"/>
  </r>
  <r>
    <x v="0"/>
    <x v="1"/>
    <x v="16"/>
    <x v="0"/>
    <s v="040.11715"/>
    <n v="596"/>
    <n v="9052.1"/>
    <n v="15.1880872483221"/>
  </r>
  <r>
    <x v="0"/>
    <x v="1"/>
    <x v="15"/>
    <x v="0"/>
    <s v="040.11721"/>
    <n v="1140"/>
    <n v="37.79"/>
    <n v="3.3149122807017498E-2"/>
  </r>
  <r>
    <x v="0"/>
    <x v="1"/>
    <x v="15"/>
    <x v="0"/>
    <s v="040.11836"/>
    <n v="742"/>
    <n v="10032.290000000001"/>
    <n v="13.520606469002701"/>
  </r>
  <r>
    <x v="0"/>
    <x v="1"/>
    <x v="15"/>
    <x v="0"/>
    <s v="040.12584"/>
    <n v="3179"/>
    <n v="20046.07"/>
    <n v="6.3057785467127996"/>
  </r>
  <r>
    <x v="0"/>
    <x v="1"/>
    <x v="13"/>
    <x v="0"/>
    <s v="040.11847"/>
    <n v="800"/>
    <n v="4327.6499999999996"/>
    <n v="5.4095624999999998"/>
  </r>
  <r>
    <x v="0"/>
    <x v="1"/>
    <x v="13"/>
    <x v="0"/>
    <s v="040.11851"/>
    <n v="1171"/>
    <n v="6335.5"/>
    <n v="5.4103330486763497"/>
  </r>
  <r>
    <x v="0"/>
    <x v="1"/>
    <x v="15"/>
    <x v="0"/>
    <s v="040.11849"/>
    <n v="940"/>
    <n v="10423.18"/>
    <n v="11.0884893617021"/>
  </r>
  <r>
    <x v="0"/>
    <x v="1"/>
    <x v="13"/>
    <x v="0"/>
    <s v="040.11696"/>
    <n v="393"/>
    <n v="1588.73"/>
    <n v="4.0425699745547101"/>
  </r>
  <r>
    <x v="0"/>
    <x v="1"/>
    <x v="13"/>
    <x v="0"/>
    <s v="040.11456"/>
    <n v="1170"/>
    <n v="3309.01"/>
    <n v="2.8282136752136799"/>
  </r>
  <r>
    <x v="0"/>
    <x v="1"/>
    <x v="13"/>
    <x v="0"/>
    <s v="040.10238"/>
    <n v="130"/>
    <n v="275.49"/>
    <n v="2.1191538461538499"/>
  </r>
  <r>
    <x v="0"/>
    <x v="1"/>
    <x v="13"/>
    <x v="0"/>
    <s v="040.10247"/>
    <n v="184"/>
    <n v="683.62"/>
    <n v="3.7153260869565199"/>
  </r>
  <r>
    <x v="0"/>
    <x v="1"/>
    <x v="13"/>
    <x v="0"/>
    <s v="040.10175"/>
    <n v="350"/>
    <n v="1384.69"/>
    <n v="3.9562571428571398"/>
  </r>
  <r>
    <x v="0"/>
    <x v="1"/>
    <x v="13"/>
    <x v="0"/>
    <s v="040.11568"/>
    <n v="653"/>
    <n v="4066.3"/>
    <n v="6.2271056661562003"/>
  </r>
  <r>
    <x v="0"/>
    <x v="1"/>
    <x v="13"/>
    <x v="0"/>
    <s v="040.11647"/>
    <n v="2020"/>
    <n v="10410.08"/>
    <n v="5.1535049504950496"/>
  </r>
  <r>
    <x v="0"/>
    <x v="1"/>
    <x v="16"/>
    <x v="0"/>
    <s v="Conversion"/>
    <n v="4149"/>
    <n v="147968.15"/>
    <n v="35.663569534827701"/>
  </r>
  <r>
    <x v="0"/>
    <x v="1"/>
    <x v="17"/>
    <x v="0"/>
    <s v="040.12144"/>
    <n v="1"/>
    <n v="22048.79"/>
    <n v="22048.79"/>
  </r>
  <r>
    <x v="0"/>
    <x v="1"/>
    <x v="13"/>
    <x v="0"/>
    <s v="040.12053"/>
    <n v="1480"/>
    <n v="5407.39"/>
    <n v="3.65364189189189"/>
  </r>
  <r>
    <x v="0"/>
    <x v="1"/>
    <x v="17"/>
    <x v="0"/>
    <s v="040.12104"/>
    <n v="1640"/>
    <n v="8700.86"/>
    <n v="5.3054024390243901"/>
  </r>
  <r>
    <x v="0"/>
    <x v="1"/>
    <x v="17"/>
    <x v="0"/>
    <s v="040.12105"/>
    <n v="250"/>
    <n v="1607.15"/>
    <n v="6.4286000000000003"/>
  </r>
  <r>
    <x v="0"/>
    <x v="1"/>
    <x v="17"/>
    <x v="0"/>
    <s v="040.11986"/>
    <n v="175"/>
    <n v="813.2"/>
    <n v="4.6468571428571401"/>
  </r>
  <r>
    <x v="0"/>
    <x v="1"/>
    <x v="13"/>
    <x v="0"/>
    <s v="040.11717"/>
    <n v="1420"/>
    <n v="9459.11"/>
    <n v="6.6613450704225396"/>
  </r>
  <r>
    <x v="0"/>
    <x v="1"/>
    <x v="13"/>
    <x v="0"/>
    <s v="040.11967"/>
    <n v="400"/>
    <n v="724.97"/>
    <n v="1.812425"/>
  </r>
  <r>
    <x v="0"/>
    <x v="1"/>
    <x v="15"/>
    <x v="0"/>
    <s v="040.11980"/>
    <n v="120"/>
    <n v="4813.74"/>
    <n v="40.1145"/>
  </r>
  <r>
    <x v="0"/>
    <x v="1"/>
    <x v="17"/>
    <x v="0"/>
    <s v="040.11966"/>
    <n v="2870"/>
    <n v="3016.01"/>
    <n v="1.05087456445993"/>
  </r>
  <r>
    <x v="0"/>
    <x v="1"/>
    <x v="13"/>
    <x v="0"/>
    <s v="040.11051"/>
    <n v="1400"/>
    <n v="1468.17"/>
    <n v="1.04869285714286"/>
  </r>
  <r>
    <x v="0"/>
    <x v="1"/>
    <x v="13"/>
    <x v="0"/>
    <s v="040.11371"/>
    <n v="224"/>
    <n v="8793.24"/>
    <n v="39.255535714285699"/>
  </r>
  <r>
    <x v="0"/>
    <x v="1"/>
    <x v="13"/>
    <x v="0"/>
    <s v="040.10997"/>
    <n v="484"/>
    <n v="895.43"/>
    <n v="1.8500619834710701"/>
  </r>
  <r>
    <x v="0"/>
    <x v="1"/>
    <x v="13"/>
    <x v="0"/>
    <s v="040.11179"/>
    <n v="1180"/>
    <n v="5136.7700000000004"/>
    <n v="4.3531949152542397"/>
  </r>
  <r>
    <x v="0"/>
    <x v="1"/>
    <x v="15"/>
    <x v="0"/>
    <s v="040.11071"/>
    <n v="1233"/>
    <n v="19046.68"/>
    <n v="15.4474290348743"/>
  </r>
  <r>
    <x v="0"/>
    <x v="1"/>
    <x v="15"/>
    <x v="0"/>
    <s v="040.11125"/>
    <n v="6"/>
    <n v="3.41"/>
    <n v="0.56833333333333302"/>
  </r>
  <r>
    <x v="0"/>
    <x v="1"/>
    <x v="13"/>
    <x v="0"/>
    <s v="040.11952"/>
    <n v="110"/>
    <n v="5690.81"/>
    <n v="51.734636363636398"/>
  </r>
  <r>
    <x v="0"/>
    <x v="1"/>
    <x v="13"/>
    <x v="0"/>
    <s v="040.10810"/>
    <n v="669"/>
    <n v="3457.32"/>
    <n v="5.1678923766816096"/>
  </r>
  <r>
    <x v="0"/>
    <x v="1"/>
    <x v="15"/>
    <x v="0"/>
    <s v="040.10902"/>
    <n v="1423"/>
    <n v="7649.74"/>
    <n v="5.3757835558678799"/>
  </r>
  <r>
    <x v="0"/>
    <x v="1"/>
    <x v="13"/>
    <x v="0"/>
    <s v="040.10921"/>
    <n v="404"/>
    <n v="1053.18"/>
    <n v="2.6068811881188099"/>
  </r>
  <r>
    <x v="0"/>
    <x v="1"/>
    <x v="13"/>
    <x v="0"/>
    <s v="040.11023"/>
    <n v="269"/>
    <n v="7869.35"/>
    <n v="29.254089219330901"/>
  </r>
  <r>
    <x v="0"/>
    <x v="1"/>
    <x v="13"/>
    <x v="0"/>
    <s v="040.10989"/>
    <n v="4500"/>
    <n v="69051.820000000007"/>
    <n v="15.344848888888899"/>
  </r>
  <r>
    <x v="0"/>
    <x v="1"/>
    <x v="15"/>
    <x v="0"/>
    <s v="040.10989"/>
    <n v="1800"/>
    <n v="15549.59"/>
    <n v="8.6386611111111105"/>
  </r>
  <r>
    <x v="0"/>
    <x v="1"/>
    <x v="13"/>
    <x v="0"/>
    <s v="040.12186"/>
    <n v="983"/>
    <n v="22275.8"/>
    <n v="22.6610376398779"/>
  </r>
  <r>
    <x v="0"/>
    <x v="1"/>
    <x v="15"/>
    <x v="0"/>
    <s v="040.11949"/>
    <n v="120"/>
    <n v="14404.58"/>
    <n v="120.038166666667"/>
  </r>
  <r>
    <x v="0"/>
    <x v="1"/>
    <x v="13"/>
    <x v="0"/>
    <s v="040.11965"/>
    <n v="3412"/>
    <n v="26094.38"/>
    <n v="7.6478253223915598"/>
  </r>
  <r>
    <x v="0"/>
    <x v="1"/>
    <x v="17"/>
    <x v="0"/>
    <s v="040.12118"/>
    <n v="800"/>
    <n v="3538.57"/>
    <n v="4.4232125"/>
  </r>
  <r>
    <x v="0"/>
    <x v="1"/>
    <x v="13"/>
    <x v="0"/>
    <s v="040.11830"/>
    <n v="1130"/>
    <n v="4821.8599999999997"/>
    <n v="4.2671327433628301"/>
  </r>
  <r>
    <x v="0"/>
    <x v="1"/>
    <x v="16"/>
    <x v="0"/>
    <s v="040.12026"/>
    <n v="659"/>
    <n v="91715"/>
    <n v="139.172989377845"/>
  </r>
  <r>
    <x v="0"/>
    <x v="1"/>
    <x v="15"/>
    <x v="0"/>
    <s v="040.11724"/>
    <n v="525"/>
    <n v="18458.419999999998"/>
    <n v="35.158895238095198"/>
  </r>
  <r>
    <x v="0"/>
    <x v="1"/>
    <x v="13"/>
    <x v="0"/>
    <s v="040.11059"/>
    <n v="625"/>
    <n v="1544.69"/>
    <n v="2.4715039999999999"/>
  </r>
  <r>
    <x v="0"/>
    <x v="1"/>
    <x v="14"/>
    <x v="0"/>
    <s v="040.10089"/>
    <n v="1"/>
    <n v="-3698.56"/>
    <n v="-3698.56"/>
  </r>
  <r>
    <x v="0"/>
    <x v="1"/>
    <x v="15"/>
    <x v="0"/>
    <s v="040.11180"/>
    <n v="4617"/>
    <n v="16795.11"/>
    <n v="3.6376673164392499"/>
  </r>
  <r>
    <x v="0"/>
    <x v="1"/>
    <x v="13"/>
    <x v="0"/>
    <s v="040.11906"/>
    <n v="390"/>
    <n v="594.71"/>
    <n v="1.5248974358974401"/>
  </r>
  <r>
    <x v="0"/>
    <x v="1"/>
    <x v="15"/>
    <x v="0"/>
    <s v="040.12057"/>
    <n v="1615"/>
    <n v="28392.59"/>
    <n v="17.580551083591299"/>
  </r>
  <r>
    <x v="0"/>
    <x v="1"/>
    <x v="13"/>
    <x v="0"/>
    <s v="040.12178"/>
    <n v="4390"/>
    <n v="16385.55"/>
    <n v="3.7324715261959001"/>
  </r>
  <r>
    <x v="0"/>
    <x v="1"/>
    <x v="13"/>
    <x v="0"/>
    <s v="040.12201"/>
    <n v="521"/>
    <n v="38170.49"/>
    <n v="73.263896353166999"/>
  </r>
  <r>
    <x v="0"/>
    <x v="1"/>
    <x v="13"/>
    <x v="0"/>
    <s v="040.12240"/>
    <n v="660"/>
    <n v="30104.06"/>
    <n v="45.612212121212103"/>
  </r>
  <r>
    <x v="0"/>
    <x v="1"/>
    <x v="13"/>
    <x v="0"/>
    <s v="040.12280"/>
    <n v="2106"/>
    <n v="12040.33"/>
    <n v="5.7171557454890802"/>
  </r>
  <r>
    <x v="0"/>
    <x v="1"/>
    <x v="13"/>
    <x v="0"/>
    <s v="040.11370"/>
    <n v="517"/>
    <n v="1223.95"/>
    <n v="2.3674081237911002"/>
  </r>
  <r>
    <x v="0"/>
    <x v="1"/>
    <x v="13"/>
    <x v="0"/>
    <s v="040.11374"/>
    <n v="295"/>
    <n v="258.14999999999998"/>
    <n v="0.875084745762712"/>
  </r>
  <r>
    <x v="0"/>
    <x v="1"/>
    <x v="13"/>
    <x v="0"/>
    <s v="040.11400"/>
    <n v="250"/>
    <n v="1791.12"/>
    <n v="7.1644800000000002"/>
  </r>
  <r>
    <x v="0"/>
    <x v="1"/>
    <x v="13"/>
    <x v="0"/>
    <s v="040.12757"/>
    <n v="403"/>
    <n v="1764.68"/>
    <n v="4.3788585607940398"/>
  </r>
  <r>
    <x v="0"/>
    <x v="1"/>
    <x v="13"/>
    <x v="0"/>
    <s v="040.12789"/>
    <n v="790"/>
    <n v="4450.8599999999997"/>
    <n v="5.6340000000000003"/>
  </r>
  <r>
    <x v="0"/>
    <x v="1"/>
    <x v="13"/>
    <x v="0"/>
    <s v="040.12518"/>
    <n v="2182"/>
    <n v="41103.11"/>
    <n v="18.8373556370302"/>
  </r>
  <r>
    <x v="0"/>
    <x v="1"/>
    <x v="13"/>
    <x v="0"/>
    <s v="040.12382"/>
    <n v="1426"/>
    <n v="8808.61"/>
    <n v="6.1771458625525897"/>
  </r>
  <r>
    <x v="0"/>
    <x v="1"/>
    <x v="13"/>
    <x v="0"/>
    <s v="040.12492"/>
    <n v="1011"/>
    <n v="5599.61"/>
    <n v="5.5386844708209697"/>
  </r>
  <r>
    <x v="0"/>
    <x v="1"/>
    <x v="13"/>
    <x v="0"/>
    <s v="040.10575"/>
    <n v="800"/>
    <n v="1728.56"/>
    <n v="2.1606999999999998"/>
  </r>
  <r>
    <x v="0"/>
    <x v="1"/>
    <x v="13"/>
    <x v="0"/>
    <s v="040.10628"/>
    <n v="100"/>
    <n v="735.86"/>
    <n v="7.3586"/>
  </r>
  <r>
    <x v="0"/>
    <x v="1"/>
    <x v="13"/>
    <x v="0"/>
    <s v="040.10638"/>
    <n v="3043"/>
    <n v="6215.33"/>
    <n v="2.0425008215576699"/>
  </r>
  <r>
    <x v="0"/>
    <x v="1"/>
    <x v="13"/>
    <x v="0"/>
    <s v="040.10583"/>
    <n v="6960"/>
    <n v="9730.89"/>
    <n v="1.3981163793103399"/>
  </r>
  <r>
    <x v="0"/>
    <x v="1"/>
    <x v="15"/>
    <x v="0"/>
    <s v="040.10593"/>
    <n v="3892"/>
    <n v="-7581.16"/>
    <n v="-1.94788283658787"/>
  </r>
  <r>
    <x v="0"/>
    <x v="1"/>
    <x v="13"/>
    <x v="0"/>
    <s v="040.10919"/>
    <n v="435"/>
    <n v="9154.7000000000007"/>
    <n v="21.045287356321801"/>
  </r>
  <r>
    <x v="0"/>
    <x v="1"/>
    <x v="13"/>
    <x v="0"/>
    <s v="040.10616"/>
    <n v="1632"/>
    <n v="314.38"/>
    <n v="0.19263480392156901"/>
  </r>
  <r>
    <x v="0"/>
    <x v="1"/>
    <x v="13"/>
    <x v="0"/>
    <s v="040.10634"/>
    <n v="610"/>
    <n v="3562.75"/>
    <n v="5.8405737704918002"/>
  </r>
  <r>
    <x v="0"/>
    <x v="1"/>
    <x v="13"/>
    <x v="0"/>
    <s v="040.10382"/>
    <n v="989"/>
    <n v="869.63"/>
    <n v="0.87930232558139498"/>
  </r>
  <r>
    <x v="0"/>
    <x v="1"/>
    <x v="13"/>
    <x v="0"/>
    <s v="040.10469"/>
    <n v="318"/>
    <n v="1084.28"/>
    <n v="3.4096855345911901"/>
  </r>
  <r>
    <x v="0"/>
    <x v="1"/>
    <x v="13"/>
    <x v="0"/>
    <s v="040.10392"/>
    <n v="1088"/>
    <n v="11369"/>
    <n v="10.4494485294118"/>
  </r>
  <r>
    <x v="0"/>
    <x v="1"/>
    <x v="13"/>
    <x v="0"/>
    <s v="040.10495"/>
    <n v="90"/>
    <n v="995.63"/>
    <n v="11.062555555555599"/>
  </r>
  <r>
    <x v="0"/>
    <x v="1"/>
    <x v="13"/>
    <x v="0"/>
    <s v="040.10071"/>
    <n v="1750"/>
    <n v="4902.22"/>
    <n v="2.8012685714285701"/>
  </r>
  <r>
    <x v="0"/>
    <x v="1"/>
    <x v="13"/>
    <x v="0"/>
    <s v="040.10504"/>
    <n v="100"/>
    <n v="2071.59"/>
    <n v="20.715900000000001"/>
  </r>
  <r>
    <x v="0"/>
    <x v="1"/>
    <x v="13"/>
    <x v="0"/>
    <s v="040.10086"/>
    <n v="125"/>
    <n v="970.94"/>
    <n v="7.7675200000000002"/>
  </r>
  <r>
    <x v="0"/>
    <x v="1"/>
    <x v="13"/>
    <x v="0"/>
    <s v="040.10832"/>
    <n v="956"/>
    <n v="5772.08"/>
    <n v="6.0377405857740598"/>
  </r>
  <r>
    <x v="0"/>
    <x v="1"/>
    <x v="18"/>
    <x v="0"/>
    <s v="040.10314"/>
    <n v="123"/>
    <n v="3979.42"/>
    <n v="32.353008130081299"/>
  </r>
  <r>
    <x v="0"/>
    <x v="1"/>
    <x v="13"/>
    <x v="0"/>
    <s v="040.10385"/>
    <n v="1000"/>
    <n v="3095.1"/>
    <n v="3.0951"/>
  </r>
  <r>
    <x v="0"/>
    <x v="1"/>
    <x v="13"/>
    <x v="0"/>
    <s v="040.10340"/>
    <n v="349"/>
    <n v="2499.14"/>
    <n v="7.1608595988538699"/>
  </r>
  <r>
    <x v="0"/>
    <x v="1"/>
    <x v="13"/>
    <x v="0"/>
    <s v="040.10374"/>
    <n v="190"/>
    <n v="963.92"/>
    <n v="5.0732631578947398"/>
  </r>
  <r>
    <x v="0"/>
    <x v="1"/>
    <x v="13"/>
    <x v="0"/>
    <s v="040.10425"/>
    <n v="125"/>
    <n v="635.45000000000005"/>
    <n v="5.0835999999999997"/>
  </r>
  <r>
    <x v="0"/>
    <x v="1"/>
    <x v="13"/>
    <x v="0"/>
    <s v="040.10061"/>
    <n v="407"/>
    <n v="1362.46"/>
    <n v="3.34756756756757"/>
  </r>
  <r>
    <x v="0"/>
    <x v="1"/>
    <x v="13"/>
    <x v="0"/>
    <s v="040.10164"/>
    <n v="466"/>
    <n v="3624.91"/>
    <n v="7.7787768240343302"/>
  </r>
  <r>
    <x v="0"/>
    <x v="1"/>
    <x v="13"/>
    <x v="0"/>
    <s v="040.10561"/>
    <n v="500"/>
    <n v="259.88"/>
    <n v="0.51976"/>
  </r>
  <r>
    <x v="0"/>
    <x v="1"/>
    <x v="13"/>
    <x v="0"/>
    <s v="040.10797"/>
    <n v="1391"/>
    <n v="6257.36"/>
    <n v="4.4984615384615401"/>
  </r>
  <r>
    <x v="0"/>
    <x v="1"/>
    <x v="13"/>
    <x v="0"/>
    <s v="040.10213"/>
    <n v="432"/>
    <n v="2481.16"/>
    <n v="5.7434259259259299"/>
  </r>
  <r>
    <x v="0"/>
    <x v="1"/>
    <x v="13"/>
    <x v="0"/>
    <s v="040.10343"/>
    <n v="400"/>
    <n v="1384.64"/>
    <n v="3.4615999999999998"/>
  </r>
  <r>
    <x v="0"/>
    <x v="1"/>
    <x v="13"/>
    <x v="0"/>
    <s v="040.10104"/>
    <n v="260"/>
    <n v="1875.05"/>
    <n v="7.2117307692307699"/>
  </r>
  <r>
    <x v="0"/>
    <x v="1"/>
    <x v="13"/>
    <x v="0"/>
    <s v="040.10137"/>
    <n v="185"/>
    <n v="444.74"/>
    <n v="2.4039999999999999"/>
  </r>
  <r>
    <x v="0"/>
    <x v="1"/>
    <x v="13"/>
    <x v="0"/>
    <s v="040.10195"/>
    <n v="90"/>
    <n v="395.99"/>
    <n v="4.3998888888888903"/>
  </r>
  <r>
    <x v="0"/>
    <x v="1"/>
    <x v="13"/>
    <x v="0"/>
    <s v="040.10198"/>
    <n v="2000"/>
    <n v="6204.95"/>
    <n v="3.1024750000000001"/>
  </r>
  <r>
    <x v="0"/>
    <x v="1"/>
    <x v="15"/>
    <x v="0"/>
    <s v="040.10452"/>
    <n v="3740"/>
    <n v="31099.05"/>
    <n v="8.31525401069519"/>
  </r>
  <r>
    <x v="0"/>
    <x v="1"/>
    <x v="15"/>
    <x v="0"/>
    <s v="040.10450"/>
    <n v="293"/>
    <n v="428.72"/>
    <n v="1.46320819112628"/>
  </r>
  <r>
    <x v="0"/>
    <x v="1"/>
    <x v="15"/>
    <x v="0"/>
    <s v="040.10196"/>
    <n v="1500"/>
    <n v="-1914.52"/>
    <n v="-1.2763466666666701"/>
  </r>
  <r>
    <x v="0"/>
    <x v="1"/>
    <x v="13"/>
    <x v="0"/>
    <s v="040.10078"/>
    <n v="650"/>
    <n v="1972.81"/>
    <n v="3.03509230769231"/>
  </r>
  <r>
    <x v="0"/>
    <x v="1"/>
    <x v="13"/>
    <x v="0"/>
    <s v="040.10080"/>
    <n v="665"/>
    <n v="3184.62"/>
    <n v="4.7889022556391003"/>
  </r>
  <r>
    <x v="0"/>
    <x v="1"/>
    <x v="13"/>
    <x v="0"/>
    <s v="040.10092"/>
    <n v="230"/>
    <n v="977.87"/>
    <n v="4.2516086956521697"/>
  </r>
  <r>
    <x v="0"/>
    <x v="1"/>
    <x v="13"/>
    <x v="0"/>
    <s v="040.13095"/>
    <n v="0"/>
    <n v="1421.15"/>
    <n v="0"/>
  </r>
  <r>
    <x v="0"/>
    <x v="1"/>
    <x v="13"/>
    <x v="0"/>
    <s v="040.13048"/>
    <n v="0"/>
    <n v="8142.15"/>
    <n v="0"/>
  </r>
  <r>
    <x v="0"/>
    <x v="1"/>
    <x v="16"/>
    <x v="0"/>
    <s v="040.12433"/>
    <n v="1"/>
    <n v="94053.78"/>
    <n v="94053.78"/>
  </r>
  <r>
    <x v="0"/>
    <x v="1"/>
    <x v="14"/>
    <x v="0"/>
    <s v="040.12730"/>
    <n v="1"/>
    <n v="-1272"/>
    <n v="-1272"/>
  </r>
  <r>
    <x v="0"/>
    <x v="1"/>
    <x v="14"/>
    <x v="0"/>
    <s v="040.12722"/>
    <n v="1"/>
    <n v="-285"/>
    <n v="-285"/>
  </r>
  <r>
    <x v="0"/>
    <x v="1"/>
    <x v="15"/>
    <x v="0"/>
    <s v="040.12617"/>
    <n v="1000"/>
    <n v="14746.78"/>
    <n v="14.746779999999999"/>
  </r>
  <r>
    <x v="0"/>
    <x v="1"/>
    <x v="14"/>
    <x v="0"/>
    <s v="040.12700"/>
    <n v="1"/>
    <n v="-12203"/>
    <n v="-12203"/>
  </r>
  <r>
    <x v="0"/>
    <x v="1"/>
    <x v="15"/>
    <x v="0"/>
    <s v="040.12512"/>
    <n v="16"/>
    <n v="1573.56"/>
    <n v="98.347499999999997"/>
  </r>
  <r>
    <x v="0"/>
    <x v="1"/>
    <x v="13"/>
    <x v="0"/>
    <s v="040.12530"/>
    <n v="3500"/>
    <n v="8011.56"/>
    <n v="2.2890171428571402"/>
  </r>
  <r>
    <x v="0"/>
    <x v="1"/>
    <x v="14"/>
    <x v="0"/>
    <s v="040.12713"/>
    <n v="1"/>
    <n v="-5321"/>
    <n v="-5321"/>
  </r>
  <r>
    <x v="0"/>
    <x v="1"/>
    <x v="14"/>
    <x v="0"/>
    <s v="040.12688"/>
    <n v="1"/>
    <n v="-3770.52"/>
    <n v="-3770.52"/>
  </r>
  <r>
    <x v="0"/>
    <x v="1"/>
    <x v="14"/>
    <x v="0"/>
    <s v="040.12710"/>
    <n v="1"/>
    <n v="-1219"/>
    <n v="-1219"/>
  </r>
  <r>
    <x v="0"/>
    <x v="1"/>
    <x v="14"/>
    <x v="0"/>
    <s v="040.13007"/>
    <n v="1"/>
    <n v="-1216"/>
    <n v="-1216"/>
  </r>
  <r>
    <x v="0"/>
    <x v="1"/>
    <x v="14"/>
    <x v="0"/>
    <s v="040.13005"/>
    <n v="1"/>
    <n v="-956"/>
    <n v="-956"/>
  </r>
  <r>
    <x v="0"/>
    <x v="1"/>
    <x v="14"/>
    <x v="0"/>
    <s v="040.13117"/>
    <n v="1"/>
    <n v="-2151.36"/>
    <n v="-2151.36"/>
  </r>
  <r>
    <x v="0"/>
    <x v="1"/>
    <x v="14"/>
    <x v="0"/>
    <s v="040.12937"/>
    <n v="1"/>
    <n v="-449"/>
    <n v="-449"/>
  </r>
  <r>
    <x v="0"/>
    <x v="1"/>
    <x v="14"/>
    <x v="0"/>
    <s v="040.12944"/>
    <n v="1"/>
    <n v="-52"/>
    <n v="-52"/>
  </r>
  <r>
    <x v="0"/>
    <x v="1"/>
    <x v="13"/>
    <x v="0"/>
    <s v="040.12801"/>
    <n v="387"/>
    <n v="4400.76"/>
    <n v="11.371472868217101"/>
  </r>
  <r>
    <x v="0"/>
    <x v="1"/>
    <x v="13"/>
    <x v="0"/>
    <s v="040.12838"/>
    <n v="890"/>
    <n v="416.23"/>
    <n v="0.46767415730337097"/>
  </r>
  <r>
    <x v="0"/>
    <x v="1"/>
    <x v="13"/>
    <x v="0"/>
    <s v="040.13024"/>
    <n v="746"/>
    <n v="4319.1099999999997"/>
    <n v="5.7896916890080403"/>
  </r>
  <r>
    <x v="0"/>
    <x v="1"/>
    <x v="13"/>
    <x v="0"/>
    <s v="040.13058"/>
    <n v="100"/>
    <n v="1394.03"/>
    <n v="13.940300000000001"/>
  </r>
  <r>
    <x v="0"/>
    <x v="1"/>
    <x v="14"/>
    <x v="0"/>
    <s v="050.21089"/>
    <n v="1"/>
    <n v="-19085"/>
    <n v="-19085"/>
  </r>
  <r>
    <x v="0"/>
    <x v="1"/>
    <x v="14"/>
    <x v="0"/>
    <s v="050.20559"/>
    <n v="1"/>
    <n v="-750"/>
    <n v="-750"/>
  </r>
  <r>
    <x v="0"/>
    <x v="1"/>
    <x v="14"/>
    <x v="0"/>
    <s v="050.21547"/>
    <n v="1"/>
    <n v="-8146"/>
    <n v="-8146"/>
  </r>
  <r>
    <x v="0"/>
    <x v="1"/>
    <x v="11"/>
    <x v="1"/>
    <s v="050.21079"/>
    <n v="17"/>
    <n v="1815.75"/>
    <n v="106.808823529412"/>
  </r>
  <r>
    <x v="0"/>
    <x v="1"/>
    <x v="11"/>
    <x v="1"/>
    <s v="050.19607"/>
    <n v="70"/>
    <n v="104959.67"/>
    <n v="1499.42385714286"/>
  </r>
  <r>
    <x v="0"/>
    <x v="1"/>
    <x v="11"/>
    <x v="1"/>
    <s v="050.21067"/>
    <n v="1"/>
    <n v="155.32"/>
    <n v="155.32"/>
  </r>
  <r>
    <x v="0"/>
    <x v="1"/>
    <x v="13"/>
    <x v="0"/>
    <s v="050.20756"/>
    <n v="1580"/>
    <n v="32754.63"/>
    <n v="20.730778481012699"/>
  </r>
  <r>
    <x v="0"/>
    <x v="1"/>
    <x v="13"/>
    <x v="0"/>
    <s v="050.21556"/>
    <n v="1002"/>
    <n v="7098.01"/>
    <n v="7.0838423153692602"/>
  </r>
  <r>
    <x v="0"/>
    <x v="1"/>
    <x v="14"/>
    <x v="0"/>
    <s v="050.21097"/>
    <n v="1"/>
    <n v="-23410"/>
    <n v="-23410"/>
  </r>
  <r>
    <x v="0"/>
    <x v="1"/>
    <x v="14"/>
    <x v="0"/>
    <s v="050.21600"/>
    <n v="1"/>
    <n v="-1907"/>
    <n v="-1907"/>
  </r>
  <r>
    <x v="0"/>
    <x v="1"/>
    <x v="14"/>
    <x v="0"/>
    <s v="050.21596"/>
    <n v="1"/>
    <n v="-570"/>
    <n v="-570"/>
  </r>
  <r>
    <x v="0"/>
    <x v="1"/>
    <x v="14"/>
    <x v="0"/>
    <s v="050.21681"/>
    <n v="1"/>
    <n v="-856"/>
    <n v="-856"/>
  </r>
  <r>
    <x v="0"/>
    <x v="1"/>
    <x v="14"/>
    <x v="0"/>
    <s v="050.21564"/>
    <n v="1"/>
    <n v="-2209"/>
    <n v="-2209"/>
  </r>
  <r>
    <x v="0"/>
    <x v="1"/>
    <x v="14"/>
    <x v="0"/>
    <s v="050.21563"/>
    <n v="1"/>
    <n v="-2436"/>
    <n v="-2436"/>
  </r>
  <r>
    <x v="0"/>
    <x v="1"/>
    <x v="14"/>
    <x v="0"/>
    <s v="050.21660"/>
    <n v="1"/>
    <n v="-684"/>
    <n v="-684"/>
  </r>
  <r>
    <x v="0"/>
    <x v="1"/>
    <x v="14"/>
    <x v="0"/>
    <s v="050.21091"/>
    <n v="1"/>
    <n v="-27785.5"/>
    <n v="-27785.5"/>
  </r>
  <r>
    <x v="0"/>
    <x v="1"/>
    <x v="13"/>
    <x v="0"/>
    <s v="050.19033"/>
    <n v="5200"/>
    <n v="34933.089999999997"/>
    <n v="6.7179019230769201"/>
  </r>
  <r>
    <x v="0"/>
    <x v="1"/>
    <x v="13"/>
    <x v="0"/>
    <s v="050.20535"/>
    <n v="1474"/>
    <n v="1899"/>
    <n v="1.28833107191316"/>
  </r>
  <r>
    <x v="0"/>
    <x v="1"/>
    <x v="14"/>
    <x v="0"/>
    <s v="050.21592"/>
    <n v="1"/>
    <n v="-678"/>
    <n v="-678"/>
  </r>
  <r>
    <x v="0"/>
    <x v="1"/>
    <x v="14"/>
    <x v="0"/>
    <s v="050.21644"/>
    <n v="1"/>
    <n v="-544"/>
    <n v="-544"/>
  </r>
  <r>
    <x v="0"/>
    <x v="1"/>
    <x v="13"/>
    <x v="0"/>
    <s v="050.21536"/>
    <n v="270"/>
    <n v="641.65"/>
    <n v="2.3764814814814801"/>
  </r>
  <r>
    <x v="0"/>
    <x v="1"/>
    <x v="13"/>
    <x v="0"/>
    <s v="050.21722"/>
    <n v="340"/>
    <n v="1304"/>
    <n v="3.8352941176470599"/>
  </r>
  <r>
    <x v="0"/>
    <x v="1"/>
    <x v="13"/>
    <x v="0"/>
    <s v="050.20350"/>
    <n v="260"/>
    <n v="1281.78"/>
    <n v="4.92992307692308"/>
  </r>
  <r>
    <x v="0"/>
    <x v="1"/>
    <x v="13"/>
    <x v="0"/>
    <s v="050.20442"/>
    <n v="612"/>
    <n v="1060.6300000000001"/>
    <n v="1.73305555555556"/>
  </r>
  <r>
    <x v="0"/>
    <x v="1"/>
    <x v="13"/>
    <x v="0"/>
    <s v="050.20525"/>
    <n v="332"/>
    <n v="-270.8"/>
    <n v="-0.81566265060241006"/>
  </r>
  <r>
    <x v="0"/>
    <x v="1"/>
    <x v="13"/>
    <x v="0"/>
    <s v="050.19366"/>
    <n v="953"/>
    <n v="4738.2"/>
    <n v="4.9718782791185703"/>
  </r>
  <r>
    <x v="0"/>
    <x v="1"/>
    <x v="17"/>
    <x v="0"/>
    <s v="050.20971"/>
    <n v="-1026"/>
    <n v="-15138.2"/>
    <n v="14.7545808966862"/>
  </r>
  <r>
    <x v="0"/>
    <x v="1"/>
    <x v="15"/>
    <x v="0"/>
    <s v="050.19593"/>
    <n v="-85"/>
    <n v="-1104.1300000000001"/>
    <n v="12.989764705882401"/>
  </r>
  <r>
    <x v="0"/>
    <x v="1"/>
    <x v="13"/>
    <x v="0"/>
    <s v="050.18969"/>
    <n v="562"/>
    <n v="1413.26"/>
    <n v="2.5146975088968002"/>
  </r>
  <r>
    <x v="0"/>
    <x v="1"/>
    <x v="13"/>
    <x v="0"/>
    <s v="050.18714"/>
    <n v="435"/>
    <n v="2358.7600000000002"/>
    <n v="5.4224367816091998"/>
  </r>
  <r>
    <x v="0"/>
    <x v="1"/>
    <x v="13"/>
    <x v="0"/>
    <s v="050.19153"/>
    <n v="500"/>
    <n v="196.15"/>
    <n v="0.39229999999999998"/>
  </r>
  <r>
    <x v="0"/>
    <x v="1"/>
    <x v="14"/>
    <x v="0"/>
    <s v="050.19095"/>
    <n v="1"/>
    <n v="-15852"/>
    <n v="-15852"/>
  </r>
  <r>
    <x v="0"/>
    <x v="1"/>
    <x v="11"/>
    <x v="1"/>
    <s v="050.18353"/>
    <n v="63"/>
    <n v="29940.35"/>
    <n v="475.243650793651"/>
  </r>
  <r>
    <x v="0"/>
    <x v="1"/>
    <x v="13"/>
    <x v="0"/>
    <s v="050.19015"/>
    <n v="0"/>
    <n v="3879.97"/>
    <n v="0"/>
  </r>
  <r>
    <x v="0"/>
    <x v="1"/>
    <x v="13"/>
    <x v="0"/>
    <s v="050.18848"/>
    <n v="2229"/>
    <n v="19333.53"/>
    <n v="8.6736339165545093"/>
  </r>
  <r>
    <x v="0"/>
    <x v="1"/>
    <x v="13"/>
    <x v="0"/>
    <s v="050.19599"/>
    <n v="-48"/>
    <n v="-271.55"/>
    <n v="5.6572916666666702"/>
  </r>
  <r>
    <x v="0"/>
    <x v="1"/>
    <x v="14"/>
    <x v="0"/>
    <s v="050.18823"/>
    <n v="1"/>
    <n v="-506"/>
    <n v="-506"/>
  </r>
  <r>
    <x v="0"/>
    <x v="1"/>
    <x v="13"/>
    <x v="0"/>
    <s v="050.19339"/>
    <n v="910"/>
    <n v="-191.85"/>
    <n v="-0.21082417582417601"/>
  </r>
  <r>
    <x v="0"/>
    <x v="1"/>
    <x v="13"/>
    <x v="0"/>
    <s v="050.18789"/>
    <n v="1247"/>
    <n v="11982.15"/>
    <n v="9.6087810745789906"/>
  </r>
  <r>
    <x v="0"/>
    <x v="1"/>
    <x v="13"/>
    <x v="0"/>
    <s v="050.20236"/>
    <n v="1365"/>
    <n v="6525.48"/>
    <n v="4.78057142857143"/>
  </r>
  <r>
    <x v="0"/>
    <x v="1"/>
    <x v="13"/>
    <x v="0"/>
    <s v="050.20929"/>
    <n v="315"/>
    <n v="2130.04"/>
    <n v="6.7620317460317496"/>
  </r>
  <r>
    <x v="0"/>
    <x v="1"/>
    <x v="13"/>
    <x v="0"/>
    <s v="050.20318"/>
    <n v="1891"/>
    <n v="4196.38"/>
    <n v="2.2191327340031699"/>
  </r>
  <r>
    <x v="0"/>
    <x v="1"/>
    <x v="13"/>
    <x v="0"/>
    <s v="050.19008"/>
    <n v="670"/>
    <n v="3132.01"/>
    <n v="4.6746417910447802"/>
  </r>
  <r>
    <x v="0"/>
    <x v="1"/>
    <x v="14"/>
    <x v="0"/>
    <s v="050.19182"/>
    <n v="1"/>
    <n v="-1899.95"/>
    <n v="-1899.95"/>
  </r>
  <r>
    <x v="0"/>
    <x v="1"/>
    <x v="14"/>
    <x v="0"/>
    <s v="050.19387"/>
    <n v="1"/>
    <n v="-653"/>
    <n v="-653"/>
  </r>
  <r>
    <x v="0"/>
    <x v="1"/>
    <x v="14"/>
    <x v="0"/>
    <s v="050.19393"/>
    <n v="1"/>
    <n v="-3622.53"/>
    <n v="-3622.53"/>
  </r>
  <r>
    <x v="0"/>
    <x v="1"/>
    <x v="14"/>
    <x v="0"/>
    <s v="050.19391"/>
    <n v="1"/>
    <n v="-748"/>
    <n v="-748"/>
  </r>
  <r>
    <x v="0"/>
    <x v="1"/>
    <x v="13"/>
    <x v="0"/>
    <s v="050.19322"/>
    <n v="178"/>
    <n v="440.84"/>
    <n v="2.4766292134831498"/>
  </r>
  <r>
    <x v="0"/>
    <x v="1"/>
    <x v="14"/>
    <x v="0"/>
    <s v="050.19616"/>
    <n v="1"/>
    <n v="-4066"/>
    <n v="-4066"/>
  </r>
  <r>
    <x v="0"/>
    <x v="1"/>
    <x v="14"/>
    <x v="0"/>
    <s v="050.19472"/>
    <n v="1"/>
    <n v="-240"/>
    <n v="-240"/>
  </r>
  <r>
    <x v="0"/>
    <x v="1"/>
    <x v="14"/>
    <x v="0"/>
    <s v="050.19465"/>
    <n v="1"/>
    <n v="-690"/>
    <n v="-690"/>
  </r>
  <r>
    <x v="0"/>
    <x v="1"/>
    <x v="14"/>
    <x v="0"/>
    <s v="050.19468"/>
    <n v="1"/>
    <n v="-170"/>
    <n v="-170"/>
  </r>
  <r>
    <x v="0"/>
    <x v="1"/>
    <x v="13"/>
    <x v="0"/>
    <s v="050.18988"/>
    <n v="3000"/>
    <n v="22699.88"/>
    <n v="7.5666266666666697"/>
  </r>
  <r>
    <x v="0"/>
    <x v="2"/>
    <x v="19"/>
    <x v="0"/>
    <s v="040.12842"/>
    <n v="6"/>
    <n v="24751.02"/>
    <n v="4125.17"/>
  </r>
  <r>
    <x v="0"/>
    <x v="2"/>
    <x v="20"/>
    <x v="0"/>
    <s v="040.12830"/>
    <n v="9"/>
    <n v="1855.5"/>
    <n v="206.166666666667"/>
  </r>
  <r>
    <x v="0"/>
    <x v="2"/>
    <x v="20"/>
    <x v="0"/>
    <s v="ADMIN 040"/>
    <n v="-5292"/>
    <n v="-760199.38"/>
    <n v="143.650676492819"/>
  </r>
  <r>
    <x v="0"/>
    <x v="2"/>
    <x v="20"/>
    <x v="0"/>
    <s v="040.12831"/>
    <n v="21"/>
    <n v="4368.72"/>
    <n v="208.034285714286"/>
  </r>
  <r>
    <x v="0"/>
    <x v="2"/>
    <x v="21"/>
    <x v="0"/>
    <s v="ADMIN 040"/>
    <n v="-1317"/>
    <n v="-591079.85"/>
    <n v="448.80778283978702"/>
  </r>
  <r>
    <x v="0"/>
    <x v="2"/>
    <x v="20"/>
    <x v="0"/>
    <s v="040.12835"/>
    <n v="18"/>
    <n v="1605.82"/>
    <n v="89.212222222222195"/>
  </r>
  <r>
    <x v="0"/>
    <x v="2"/>
    <x v="22"/>
    <x v="0"/>
    <s v="Conversion"/>
    <n v="30"/>
    <n v="24689.97"/>
    <n v="822.99900000000002"/>
  </r>
  <r>
    <x v="0"/>
    <x v="2"/>
    <x v="20"/>
    <x v="0"/>
    <s v="040.10759"/>
    <n v="250"/>
    <n v="15579.56"/>
    <n v="62.318240000000003"/>
  </r>
  <r>
    <x v="0"/>
    <x v="2"/>
    <x v="23"/>
    <x v="0"/>
    <s v="040.11320"/>
    <n v="2500"/>
    <n v="115495.24"/>
    <n v="46.198096"/>
  </r>
  <r>
    <x v="0"/>
    <x v="2"/>
    <x v="24"/>
    <x v="0"/>
    <s v="040.11666"/>
    <n v="1500"/>
    <n v="148058.54"/>
    <n v="98.705693333333301"/>
  </r>
  <r>
    <x v="0"/>
    <x v="2"/>
    <x v="24"/>
    <x v="0"/>
    <s v="040.11892"/>
    <n v="500"/>
    <n v="141659.07999999999"/>
    <n v="283.31815999999998"/>
  </r>
  <r>
    <x v="0"/>
    <x v="2"/>
    <x v="24"/>
    <x v="0"/>
    <s v="040.11977"/>
    <n v="5500"/>
    <n v="128766.9"/>
    <n v="23.412163636363601"/>
  </r>
  <r>
    <x v="0"/>
    <x v="2"/>
    <x v="24"/>
    <x v="0"/>
    <s v="040.12347"/>
    <n v="2500"/>
    <n v="73596.33"/>
    <n v="29.438531999999999"/>
  </r>
  <r>
    <x v="0"/>
    <x v="2"/>
    <x v="25"/>
    <x v="0"/>
    <s v="ADMIN 040"/>
    <n v="-326"/>
    <n v="-385849.04"/>
    <n v="1183.5860122699401"/>
  </r>
  <r>
    <x v="0"/>
    <x v="2"/>
    <x v="11"/>
    <x v="1"/>
    <s v="050.21069"/>
    <n v="47"/>
    <n v="20746.62"/>
    <n v="441.41744680851099"/>
  </r>
  <r>
    <x v="0"/>
    <x v="2"/>
    <x v="26"/>
    <x v="0"/>
    <s v="050.19708"/>
    <n v="2"/>
    <n v="416.96"/>
    <n v="208.48"/>
  </r>
  <r>
    <x v="0"/>
    <x v="2"/>
    <x v="27"/>
    <x v="0"/>
    <s v="050.19708"/>
    <n v="36"/>
    <n v="7505.79"/>
    <n v="208.49416666666701"/>
  </r>
  <r>
    <x v="0"/>
    <x v="2"/>
    <x v="26"/>
    <x v="0"/>
    <s v="050.19706"/>
    <n v="11"/>
    <n v="767.39"/>
    <n v="69.762727272727304"/>
  </r>
  <r>
    <x v="0"/>
    <x v="2"/>
    <x v="26"/>
    <x v="0"/>
    <s v="050.18653"/>
    <n v="21"/>
    <n v="1995.42"/>
    <n v="95.02"/>
  </r>
  <r>
    <x v="0"/>
    <x v="2"/>
    <x v="27"/>
    <x v="0"/>
    <s v="050.19706"/>
    <n v="212"/>
    <n v="14790.05"/>
    <n v="69.764386792452797"/>
  </r>
  <r>
    <x v="0"/>
    <x v="2"/>
    <x v="11"/>
    <x v="1"/>
    <s v="050.20452"/>
    <n v="3"/>
    <n v="414.36"/>
    <n v="138.12"/>
  </r>
  <r>
    <x v="0"/>
    <x v="0"/>
    <x v="1"/>
    <x v="0"/>
    <s v="040.12794"/>
    <n v="3961"/>
    <n v="288618.74"/>
    <n v="72.865119919212304"/>
  </r>
  <r>
    <x v="0"/>
    <x v="0"/>
    <x v="2"/>
    <x v="0"/>
    <s v="040.12365"/>
    <n v="96"/>
    <n v="117762.18"/>
    <n v="1226.6893749999999"/>
  </r>
  <r>
    <x v="0"/>
    <x v="0"/>
    <x v="7"/>
    <x v="0"/>
    <s v="040.12390"/>
    <n v="100"/>
    <n v="1058.1600000000001"/>
    <n v="10.5816"/>
  </r>
  <r>
    <x v="0"/>
    <x v="0"/>
    <x v="4"/>
    <x v="0"/>
    <s v="040.10316"/>
    <n v="136"/>
    <n v="384448.61"/>
    <n v="2826.8280147058799"/>
  </r>
  <r>
    <x v="0"/>
    <x v="0"/>
    <x v="2"/>
    <x v="0"/>
    <s v="Conversion"/>
    <n v="177"/>
    <n v="305572.84000000003"/>
    <n v="1726.4002259887"/>
  </r>
  <r>
    <x v="0"/>
    <x v="0"/>
    <x v="0"/>
    <x v="0"/>
    <s v="040.12337"/>
    <n v="-785"/>
    <n v="-3306.74"/>
    <n v="4.2124076433121003"/>
  </r>
  <r>
    <x v="0"/>
    <x v="0"/>
    <x v="7"/>
    <x v="0"/>
    <s v="040.12791"/>
    <n v="-698"/>
    <n v="-6048.73"/>
    <n v="8.66580229226361"/>
  </r>
  <r>
    <x v="0"/>
    <x v="0"/>
    <x v="0"/>
    <x v="0"/>
    <s v="040.12513"/>
    <n v="-1165"/>
    <n v="-18620.009999999998"/>
    <n v="15.982841201716701"/>
  </r>
  <r>
    <x v="0"/>
    <x v="0"/>
    <x v="28"/>
    <x v="0"/>
    <s v="040.12330"/>
    <n v="-3"/>
    <n v="-1276.23"/>
    <n v="425.41"/>
  </r>
  <r>
    <x v="0"/>
    <x v="0"/>
    <x v="0"/>
    <x v="0"/>
    <s v="040.11953"/>
    <n v="5"/>
    <n v="1699.79"/>
    <n v="339.95800000000003"/>
  </r>
  <r>
    <x v="0"/>
    <x v="0"/>
    <x v="0"/>
    <x v="0"/>
    <s v="040.12038"/>
    <n v="1"/>
    <n v="14475.58"/>
    <n v="14475.58"/>
  </r>
  <r>
    <x v="0"/>
    <x v="0"/>
    <x v="2"/>
    <x v="0"/>
    <s v="040.11138"/>
    <n v="5"/>
    <n v="65634.16"/>
    <n v="13126.832"/>
  </r>
  <r>
    <x v="0"/>
    <x v="0"/>
    <x v="2"/>
    <x v="0"/>
    <s v="040.11141"/>
    <n v="4"/>
    <n v="2471.81"/>
    <n v="617.95249999999999"/>
  </r>
  <r>
    <x v="0"/>
    <x v="0"/>
    <x v="5"/>
    <x v="0"/>
    <s v="040.10809"/>
    <n v="1"/>
    <n v="6.75"/>
    <n v="6.75"/>
  </r>
  <r>
    <x v="0"/>
    <x v="0"/>
    <x v="7"/>
    <x v="0"/>
    <s v="040.12635"/>
    <n v="-49"/>
    <n v="-14876.36"/>
    <n v="303.59918367346899"/>
  </r>
  <r>
    <x v="0"/>
    <x v="0"/>
    <x v="0"/>
    <x v="0"/>
    <s v="040.13011"/>
    <n v="-110"/>
    <n v="-1188.76"/>
    <n v="10.8069090909091"/>
  </r>
  <r>
    <x v="0"/>
    <x v="0"/>
    <x v="1"/>
    <x v="0"/>
    <s v="Conversion"/>
    <n v="6030"/>
    <n v="6010.08"/>
    <n v="0.99669651741293497"/>
  </r>
  <r>
    <x v="0"/>
    <x v="0"/>
    <x v="0"/>
    <x v="0"/>
    <s v="040.13041"/>
    <n v="-72"/>
    <n v="-529.15"/>
    <n v="7.34930555555556"/>
  </r>
  <r>
    <x v="0"/>
    <x v="0"/>
    <x v="0"/>
    <x v="0"/>
    <s v="040.13109"/>
    <n v="-675"/>
    <n v="-2849.79"/>
    <n v="4.2219111111111101"/>
  </r>
  <r>
    <x v="0"/>
    <x v="0"/>
    <x v="6"/>
    <x v="0"/>
    <s v="040.11079"/>
    <n v="77"/>
    <n v="19711.82"/>
    <n v="255.99766233766201"/>
  </r>
  <r>
    <x v="0"/>
    <x v="0"/>
    <x v="8"/>
    <x v="0"/>
    <s v="040.11119"/>
    <n v="1"/>
    <n v="65710.92"/>
    <n v="65710.92"/>
  </r>
  <r>
    <x v="0"/>
    <x v="0"/>
    <x v="7"/>
    <x v="0"/>
    <s v="040.11128"/>
    <n v="10"/>
    <n v="1596.71"/>
    <n v="159.67099999999999"/>
  </r>
  <r>
    <x v="0"/>
    <x v="0"/>
    <x v="0"/>
    <x v="0"/>
    <s v="040.10314"/>
    <n v="58"/>
    <n v="23392.05"/>
    <n v="403.31120689655199"/>
  </r>
  <r>
    <x v="0"/>
    <x v="0"/>
    <x v="2"/>
    <x v="0"/>
    <s v="040.13065"/>
    <n v="-1"/>
    <n v="-40137.01"/>
    <n v="40137.01"/>
  </r>
  <r>
    <x v="0"/>
    <x v="0"/>
    <x v="0"/>
    <x v="0"/>
    <s v="040.11131"/>
    <n v="110"/>
    <n v="4023.11"/>
    <n v="36.573727272727297"/>
  </r>
  <r>
    <x v="0"/>
    <x v="0"/>
    <x v="0"/>
    <x v="0"/>
    <s v="040.10867"/>
    <n v="211"/>
    <n v="15103.73"/>
    <n v="71.581658767772495"/>
  </r>
  <r>
    <x v="0"/>
    <x v="0"/>
    <x v="7"/>
    <x v="0"/>
    <s v="040.11955"/>
    <n v="25"/>
    <n v="31433.17"/>
    <n v="1257.3268"/>
  </r>
  <r>
    <x v="0"/>
    <x v="0"/>
    <x v="4"/>
    <x v="0"/>
    <s v="040.10012"/>
    <n v="3"/>
    <n v="799"/>
    <n v="266.33333333333297"/>
  </r>
  <r>
    <x v="0"/>
    <x v="0"/>
    <x v="7"/>
    <x v="0"/>
    <s v="040.10019"/>
    <n v="309"/>
    <n v="23060.18"/>
    <n v="74.628414239482197"/>
  </r>
  <r>
    <x v="0"/>
    <x v="0"/>
    <x v="1"/>
    <x v="0"/>
    <s v="040.11759"/>
    <n v="1"/>
    <n v="11240.71"/>
    <n v="11240.71"/>
  </r>
  <r>
    <x v="0"/>
    <x v="0"/>
    <x v="9"/>
    <x v="0"/>
    <s v="040.11431"/>
    <n v="30"/>
    <n v="-26017.02"/>
    <n v="-867.23400000000004"/>
  </r>
  <r>
    <x v="0"/>
    <x v="0"/>
    <x v="0"/>
    <x v="0"/>
    <s v="040.10355"/>
    <n v="2345"/>
    <n v="12780.34"/>
    <n v="5.4500383795309197"/>
  </r>
  <r>
    <x v="0"/>
    <x v="0"/>
    <x v="7"/>
    <x v="0"/>
    <s v="040.12402"/>
    <n v="-446"/>
    <n v="-2332.13"/>
    <n v="5.2289910313901302"/>
  </r>
  <r>
    <x v="0"/>
    <x v="0"/>
    <x v="1"/>
    <x v="0"/>
    <s v="040.13108"/>
    <n v="1030"/>
    <n v="42652.75"/>
    <n v="41.410436893203901"/>
  </r>
  <r>
    <x v="0"/>
    <x v="0"/>
    <x v="9"/>
    <x v="0"/>
    <s v="040.13043"/>
    <n v="-1"/>
    <n v="-1.36"/>
    <n v="1.36"/>
  </r>
  <r>
    <x v="0"/>
    <x v="0"/>
    <x v="9"/>
    <x v="0"/>
    <s v="040.13064"/>
    <n v="-3918"/>
    <n v="-7646.18"/>
    <n v="1.95155181214906"/>
  </r>
  <r>
    <x v="0"/>
    <x v="0"/>
    <x v="9"/>
    <x v="0"/>
    <s v="040.12538"/>
    <n v="-304"/>
    <n v="-583.27"/>
    <n v="1.91865131578947"/>
  </r>
  <r>
    <x v="0"/>
    <x v="0"/>
    <x v="7"/>
    <x v="0"/>
    <s v="040.13064"/>
    <n v="-2"/>
    <n v="-4.16"/>
    <n v="2.08"/>
  </r>
  <r>
    <x v="0"/>
    <x v="0"/>
    <x v="11"/>
    <x v="1"/>
    <s v="050.21069"/>
    <n v="59"/>
    <n v="60830.84"/>
    <n v="1031.0311864406799"/>
  </r>
  <r>
    <x v="0"/>
    <x v="0"/>
    <x v="0"/>
    <x v="0"/>
    <s v="ADMIN 050"/>
    <n v="2939088"/>
    <n v="18661608.579999998"/>
    <n v="6.34945553858884"/>
  </r>
  <r>
    <x v="0"/>
    <x v="0"/>
    <x v="11"/>
    <x v="1"/>
    <s v="050.19601"/>
    <n v="100"/>
    <n v="67802.350000000006"/>
    <n v="678.02350000000001"/>
  </r>
  <r>
    <x v="0"/>
    <x v="0"/>
    <x v="11"/>
    <x v="1"/>
    <s v="050.19591"/>
    <n v="53"/>
    <n v="54493.61"/>
    <n v="1028.18132075472"/>
  </r>
  <r>
    <x v="0"/>
    <x v="0"/>
    <x v="11"/>
    <x v="1"/>
    <s v="050.19607"/>
    <n v="98"/>
    <n v="163020.48000000001"/>
    <n v="1663.4742857142901"/>
  </r>
  <r>
    <x v="0"/>
    <x v="0"/>
    <x v="1"/>
    <x v="0"/>
    <s v="050.19209"/>
    <n v="-1289"/>
    <n v="-44229.15"/>
    <n v="34.312761830876603"/>
  </r>
  <r>
    <x v="0"/>
    <x v="0"/>
    <x v="5"/>
    <x v="0"/>
    <s v="050.19508"/>
    <n v="0"/>
    <n v="-17182.23"/>
    <n v="0"/>
  </r>
  <r>
    <x v="0"/>
    <x v="0"/>
    <x v="0"/>
    <x v="0"/>
    <s v="050.20287"/>
    <n v="2648"/>
    <n v="-45766.47"/>
    <n v="-17.2834101208459"/>
  </r>
  <r>
    <x v="0"/>
    <x v="0"/>
    <x v="11"/>
    <x v="1"/>
    <s v="050.18353"/>
    <n v="87"/>
    <n v="226943.41"/>
    <n v="2608.5449425287402"/>
  </r>
  <r>
    <x v="0"/>
    <x v="0"/>
    <x v="5"/>
    <x v="0"/>
    <s v="ADMIN 050"/>
    <n v="844677"/>
    <n v="8572563.2899999991"/>
    <n v="10.1489247250724"/>
  </r>
  <r>
    <x v="0"/>
    <x v="0"/>
    <x v="5"/>
    <x v="0"/>
    <s v="050.19209"/>
    <n v="-165"/>
    <n v="-34015.47"/>
    <n v="206.154363636364"/>
  </r>
  <r>
    <x v="0"/>
    <x v="0"/>
    <x v="7"/>
    <x v="0"/>
    <s v="050.19264"/>
    <n v="-10"/>
    <n v="-975.88"/>
    <n v="97.587999999999994"/>
  </r>
  <r>
    <x v="0"/>
    <x v="0"/>
    <x v="0"/>
    <x v="0"/>
    <s v="050.19065"/>
    <n v="-486"/>
    <n v="-4431.2299999999996"/>
    <n v="9.1177572016460893"/>
  </r>
  <r>
    <x v="0"/>
    <x v="0"/>
    <x v="11"/>
    <x v="1"/>
    <s v="050.18351"/>
    <n v="85"/>
    <n v="62885.26"/>
    <n v="739.82658823529403"/>
  </r>
  <r>
    <x v="0"/>
    <x v="0"/>
    <x v="11"/>
    <x v="1"/>
    <s v="050.18347"/>
    <n v="67"/>
    <n v="101964.65"/>
    <n v="1521.86044776119"/>
  </r>
  <r>
    <x v="0"/>
    <x v="0"/>
    <x v="7"/>
    <x v="0"/>
    <s v="050.21065"/>
    <n v="-1"/>
    <n v="-6.7"/>
    <n v="6.7"/>
  </r>
  <r>
    <x v="0"/>
    <x v="0"/>
    <x v="7"/>
    <x v="0"/>
    <s v="050.20525"/>
    <n v="-318"/>
    <n v="-876.67"/>
    <n v="2.7568238993710699"/>
  </r>
  <r>
    <x v="0"/>
    <x v="0"/>
    <x v="10"/>
    <x v="0"/>
    <s v="ADMIN 050"/>
    <n v="3000"/>
    <n v="78955.72"/>
    <n v="26.318573333333301"/>
  </r>
  <r>
    <x v="0"/>
    <x v="0"/>
    <x v="4"/>
    <x v="0"/>
    <s v="050.19264"/>
    <n v="-8"/>
    <n v="-11105"/>
    <n v="1388.125"/>
  </r>
  <r>
    <x v="0"/>
    <x v="1"/>
    <x v="13"/>
    <x v="0"/>
    <s v="040.12144"/>
    <n v="-538"/>
    <n v="-2667.02"/>
    <n v="4.9572862453531599"/>
  </r>
  <r>
    <x v="0"/>
    <x v="1"/>
    <x v="17"/>
    <x v="0"/>
    <s v="040.12653"/>
    <n v="200"/>
    <n v="160.41"/>
    <n v="0.80205000000000004"/>
  </r>
  <r>
    <x v="0"/>
    <x v="1"/>
    <x v="13"/>
    <x v="0"/>
    <s v="040.12608"/>
    <n v="45"/>
    <n v="453.58"/>
    <n v="10.079555555555601"/>
  </r>
  <r>
    <x v="0"/>
    <x v="1"/>
    <x v="13"/>
    <x v="0"/>
    <s v="040.13027"/>
    <n v="1275"/>
    <n v="3199.48"/>
    <n v="2.50939607843137"/>
  </r>
  <r>
    <x v="0"/>
    <x v="1"/>
    <x v="14"/>
    <x v="0"/>
    <s v="ADMIN 040"/>
    <n v="-874"/>
    <n v="2693358.29"/>
    <n v="-3081.6456407322698"/>
  </r>
  <r>
    <x v="0"/>
    <x v="1"/>
    <x v="13"/>
    <x v="0"/>
    <s v="040.12775"/>
    <n v="5"/>
    <n v="6026.07"/>
    <n v="1205.2139999999999"/>
  </r>
  <r>
    <x v="0"/>
    <x v="1"/>
    <x v="14"/>
    <x v="0"/>
    <s v="040.13003"/>
    <n v="1"/>
    <n v="-14737"/>
    <n v="-14737"/>
  </r>
  <r>
    <x v="0"/>
    <x v="1"/>
    <x v="14"/>
    <x v="0"/>
    <s v="040.13113"/>
    <n v="1"/>
    <n v="-3417"/>
    <n v="-3417"/>
  </r>
  <r>
    <x v="0"/>
    <x v="1"/>
    <x v="15"/>
    <x v="0"/>
    <s v="040.12909"/>
    <n v="1050"/>
    <n v="6649.03"/>
    <n v="6.3324095238095204"/>
  </r>
  <r>
    <x v="0"/>
    <x v="1"/>
    <x v="13"/>
    <x v="0"/>
    <s v="040.12639"/>
    <n v="1500"/>
    <n v="6063.09"/>
    <n v="4.0420600000000002"/>
  </r>
  <r>
    <x v="0"/>
    <x v="1"/>
    <x v="13"/>
    <x v="0"/>
    <s v="040.12798"/>
    <n v="6500"/>
    <n v="26897.72"/>
    <n v="4.1381107692307699"/>
  </r>
  <r>
    <x v="0"/>
    <x v="1"/>
    <x v="13"/>
    <x v="0"/>
    <s v="040.13020"/>
    <n v="670"/>
    <n v="1666.81"/>
    <n v="2.4877761194029899"/>
  </r>
  <r>
    <x v="0"/>
    <x v="1"/>
    <x v="13"/>
    <x v="0"/>
    <s v="040.12771"/>
    <n v="490"/>
    <n v="65678.94"/>
    <n v="134.03865306122401"/>
  </r>
  <r>
    <x v="0"/>
    <x v="1"/>
    <x v="14"/>
    <x v="0"/>
    <s v="040.13054"/>
    <n v="1"/>
    <n v="-278"/>
    <n v="-278"/>
  </r>
  <r>
    <x v="0"/>
    <x v="1"/>
    <x v="13"/>
    <x v="0"/>
    <s v="040.12810"/>
    <n v="1280"/>
    <n v="4707.1099999999997"/>
    <n v="3.6774296875000001"/>
  </r>
  <r>
    <x v="0"/>
    <x v="1"/>
    <x v="14"/>
    <x v="0"/>
    <s v="040.13146"/>
    <n v="1"/>
    <n v="-6957.6"/>
    <n v="-6957.6"/>
  </r>
  <r>
    <x v="0"/>
    <x v="1"/>
    <x v="14"/>
    <x v="0"/>
    <s v="040.12975"/>
    <n v="1"/>
    <n v="-9745"/>
    <n v="-9745"/>
  </r>
  <r>
    <x v="0"/>
    <x v="1"/>
    <x v="14"/>
    <x v="0"/>
    <s v="040.12961"/>
    <n v="1"/>
    <n v="-3174"/>
    <n v="-3174"/>
  </r>
  <r>
    <x v="0"/>
    <x v="1"/>
    <x v="14"/>
    <x v="0"/>
    <s v="040.12982"/>
    <n v="1"/>
    <n v="-2410"/>
    <n v="-2410"/>
  </r>
  <r>
    <x v="0"/>
    <x v="1"/>
    <x v="14"/>
    <x v="0"/>
    <s v="040.13134"/>
    <n v="1"/>
    <n v="-2052"/>
    <n v="-2052"/>
  </r>
  <r>
    <x v="0"/>
    <x v="1"/>
    <x v="13"/>
    <x v="0"/>
    <s v="040.10992"/>
    <n v="300"/>
    <n v="1782.42"/>
    <n v="5.9413999999999998"/>
  </r>
  <r>
    <x v="0"/>
    <x v="1"/>
    <x v="13"/>
    <x v="0"/>
    <s v="040.11318"/>
    <n v="875"/>
    <n v="877.02"/>
    <n v="1.00230857142857"/>
  </r>
  <r>
    <x v="0"/>
    <x v="1"/>
    <x v="13"/>
    <x v="0"/>
    <s v="040.10756"/>
    <n v="600"/>
    <n v="7335.07"/>
    <n v="12.2251166666667"/>
  </r>
  <r>
    <x v="0"/>
    <x v="1"/>
    <x v="15"/>
    <x v="0"/>
    <s v="040.11806"/>
    <n v="702"/>
    <n v="37830.46"/>
    <n v="53.889544159544201"/>
  </r>
  <r>
    <x v="0"/>
    <x v="1"/>
    <x v="17"/>
    <x v="0"/>
    <s v="040.11820"/>
    <n v="2750"/>
    <n v="11784.44"/>
    <n v="4.2852509090909097"/>
  </r>
  <r>
    <x v="0"/>
    <x v="1"/>
    <x v="15"/>
    <x v="0"/>
    <s v="040.11555"/>
    <n v="187"/>
    <n v="2122.23"/>
    <n v="11.348823529411799"/>
  </r>
  <r>
    <x v="0"/>
    <x v="1"/>
    <x v="13"/>
    <x v="0"/>
    <s v="040.11560"/>
    <n v="556"/>
    <n v="11625.73"/>
    <n v="20.909586330935301"/>
  </r>
  <r>
    <x v="0"/>
    <x v="1"/>
    <x v="15"/>
    <x v="0"/>
    <s v="040.11562"/>
    <n v="8"/>
    <n v="2364.61"/>
    <n v="295.57625000000002"/>
  </r>
  <r>
    <x v="0"/>
    <x v="1"/>
    <x v="13"/>
    <x v="0"/>
    <s v="040.11652"/>
    <n v="1512"/>
    <n v="93047.23"/>
    <n v="61.539173280423299"/>
  </r>
  <r>
    <x v="0"/>
    <x v="1"/>
    <x v="13"/>
    <x v="0"/>
    <s v="040.11945"/>
    <n v="111"/>
    <n v="14785.09"/>
    <n v="133.19900900900899"/>
  </r>
  <r>
    <x v="0"/>
    <x v="1"/>
    <x v="13"/>
    <x v="0"/>
    <s v="040.11953"/>
    <n v="1152"/>
    <n v="78128.639999999999"/>
    <n v="67.819999999999993"/>
  </r>
  <r>
    <x v="0"/>
    <x v="1"/>
    <x v="13"/>
    <x v="0"/>
    <s v="040.10785"/>
    <n v="709"/>
    <n v="3904.29"/>
    <n v="5.50675599435825"/>
  </r>
  <r>
    <x v="0"/>
    <x v="1"/>
    <x v="13"/>
    <x v="0"/>
    <s v="040.10942"/>
    <n v="670"/>
    <n v="5378.56"/>
    <n v="8.0277014925373091"/>
  </r>
  <r>
    <x v="0"/>
    <x v="1"/>
    <x v="17"/>
    <x v="0"/>
    <s v="040.11600"/>
    <n v="925"/>
    <n v="13380.79"/>
    <n v="14.465718918918901"/>
  </r>
  <r>
    <x v="0"/>
    <x v="1"/>
    <x v="15"/>
    <x v="0"/>
    <s v="040.12791"/>
    <n v="674"/>
    <n v="23098.42"/>
    <n v="34.270652818991103"/>
  </r>
  <r>
    <x v="0"/>
    <x v="1"/>
    <x v="15"/>
    <x v="0"/>
    <s v="040.11754"/>
    <n v="3700"/>
    <n v="82240.53"/>
    <n v="22.2271702702703"/>
  </r>
  <r>
    <x v="0"/>
    <x v="1"/>
    <x v="13"/>
    <x v="0"/>
    <s v="040.11755"/>
    <n v="1"/>
    <n v="3250.3"/>
    <n v="3250.3"/>
  </r>
  <r>
    <x v="0"/>
    <x v="1"/>
    <x v="13"/>
    <x v="0"/>
    <s v="040.11757"/>
    <n v="2812"/>
    <n v="27491.07"/>
    <n v="9.7763406827880495"/>
  </r>
  <r>
    <x v="0"/>
    <x v="1"/>
    <x v="13"/>
    <x v="0"/>
    <s v="040.11724"/>
    <n v="7114"/>
    <n v="7583.64"/>
    <n v="1.0660163058757399"/>
  </r>
  <r>
    <x v="0"/>
    <x v="1"/>
    <x v="13"/>
    <x v="0"/>
    <s v="040.11732"/>
    <n v="1545"/>
    <n v="9965.39"/>
    <n v="6.4500906148867303"/>
  </r>
  <r>
    <x v="0"/>
    <x v="1"/>
    <x v="13"/>
    <x v="0"/>
    <s v="040.11749"/>
    <n v="675"/>
    <n v="4234.3"/>
    <n v="6.2730370370370396"/>
  </r>
  <r>
    <x v="0"/>
    <x v="1"/>
    <x v="13"/>
    <x v="0"/>
    <s v="040.10159"/>
    <n v="140"/>
    <n v="1534.22"/>
    <n v="10.958714285714301"/>
  </r>
  <r>
    <x v="0"/>
    <x v="1"/>
    <x v="13"/>
    <x v="0"/>
    <s v="040.10181"/>
    <n v="75"/>
    <n v="525.77"/>
    <n v="7.01026666666667"/>
  </r>
  <r>
    <x v="0"/>
    <x v="1"/>
    <x v="13"/>
    <x v="0"/>
    <s v="040.10190"/>
    <n v="691"/>
    <n v="-218.25"/>
    <n v="-0.315846599131693"/>
  </r>
  <r>
    <x v="0"/>
    <x v="1"/>
    <x v="15"/>
    <x v="0"/>
    <s v="040.10317"/>
    <n v="90"/>
    <n v="543.76"/>
    <n v="6.0417777777777797"/>
  </r>
  <r>
    <x v="0"/>
    <x v="1"/>
    <x v="15"/>
    <x v="0"/>
    <s v="040.10022"/>
    <n v="1205"/>
    <n v="-7481.87"/>
    <n v="-6.2090207468879699"/>
  </r>
  <r>
    <x v="0"/>
    <x v="1"/>
    <x v="13"/>
    <x v="0"/>
    <s v="040.11440"/>
    <n v="1"/>
    <n v="2539.63"/>
    <n v="2539.63"/>
  </r>
  <r>
    <x v="0"/>
    <x v="1"/>
    <x v="13"/>
    <x v="0"/>
    <s v="040.10038"/>
    <n v="1232"/>
    <n v="6709.89"/>
    <n v="5.4463392857142896"/>
  </r>
  <r>
    <x v="0"/>
    <x v="1"/>
    <x v="15"/>
    <x v="0"/>
    <s v="040.11286"/>
    <n v="388"/>
    <n v="22470.22"/>
    <n v="57.9129381443299"/>
  </r>
  <r>
    <x v="0"/>
    <x v="1"/>
    <x v="17"/>
    <x v="0"/>
    <s v="040.11580"/>
    <n v="1300"/>
    <n v="5465.26"/>
    <n v="4.20404615384615"/>
  </r>
  <r>
    <x v="0"/>
    <x v="1"/>
    <x v="16"/>
    <x v="0"/>
    <s v="040.11586"/>
    <n v="1"/>
    <n v="56791.24"/>
    <n v="56791.24"/>
  </r>
  <r>
    <x v="0"/>
    <x v="1"/>
    <x v="17"/>
    <x v="0"/>
    <s v="040.11669"/>
    <n v="106"/>
    <n v="638.59"/>
    <n v="6.0244339622641503"/>
  </r>
  <r>
    <x v="0"/>
    <x v="1"/>
    <x v="13"/>
    <x v="0"/>
    <s v="040.11594"/>
    <n v="2200"/>
    <n v="13384.3"/>
    <n v="6.0837727272727298"/>
  </r>
  <r>
    <x v="0"/>
    <x v="1"/>
    <x v="13"/>
    <x v="0"/>
    <s v="040.11625"/>
    <n v="935"/>
    <n v="-1796.01"/>
    <n v="-1.92086631016043"/>
  </r>
  <r>
    <x v="0"/>
    <x v="1"/>
    <x v="17"/>
    <x v="0"/>
    <s v="Conversion"/>
    <n v="3"/>
    <n v="505.82"/>
    <n v="168.606666666667"/>
  </r>
  <r>
    <x v="0"/>
    <x v="1"/>
    <x v="13"/>
    <x v="0"/>
    <s v="040.10351"/>
    <n v="2775"/>
    <n v="6057.54"/>
    <n v="2.1828972972973002"/>
  </r>
  <r>
    <x v="0"/>
    <x v="1"/>
    <x v="13"/>
    <x v="0"/>
    <s v="040.12317"/>
    <n v="410"/>
    <n v="4121.25"/>
    <n v="10.0518292682927"/>
  </r>
  <r>
    <x v="0"/>
    <x v="1"/>
    <x v="15"/>
    <x v="0"/>
    <s v="040.11941"/>
    <n v="79"/>
    <n v="13666.07"/>
    <n v="172.98822784810099"/>
  </r>
  <r>
    <x v="0"/>
    <x v="1"/>
    <x v="15"/>
    <x v="0"/>
    <s v="040.12054"/>
    <n v="306"/>
    <n v="12624.12"/>
    <n v="41.255294117647097"/>
  </r>
  <r>
    <x v="0"/>
    <x v="1"/>
    <x v="15"/>
    <x v="0"/>
    <s v="040.12114"/>
    <n v="1317"/>
    <n v="24837.27"/>
    <n v="18.858974943052399"/>
  </r>
  <r>
    <x v="0"/>
    <x v="1"/>
    <x v="15"/>
    <x v="0"/>
    <s v="040.11918"/>
    <n v="2150"/>
    <n v="126441.53"/>
    <n v="58.810013953488401"/>
  </r>
  <r>
    <x v="0"/>
    <x v="1"/>
    <x v="13"/>
    <x v="0"/>
    <s v="040.11968"/>
    <n v="350"/>
    <n v="8821.08"/>
    <n v="25.203085714285699"/>
  </r>
  <r>
    <x v="0"/>
    <x v="1"/>
    <x v="15"/>
    <x v="0"/>
    <s v="040.11968"/>
    <n v="400"/>
    <n v="6691.75"/>
    <n v="16.729375000000001"/>
  </r>
  <r>
    <x v="0"/>
    <x v="1"/>
    <x v="13"/>
    <x v="0"/>
    <s v="040.11845"/>
    <n v="1330"/>
    <n v="9544.9500000000007"/>
    <n v="7.1766541353383504"/>
  </r>
  <r>
    <x v="0"/>
    <x v="1"/>
    <x v="13"/>
    <x v="0"/>
    <s v="040.11298"/>
    <n v="4634"/>
    <n v="20828.650000000001"/>
    <n v="4.4947453603797998"/>
  </r>
  <r>
    <x v="0"/>
    <x v="1"/>
    <x v="15"/>
    <x v="0"/>
    <s v="040.11303"/>
    <n v="1545"/>
    <n v="-34.340000000000003"/>
    <n v="-2.2226537216828501E-2"/>
  </r>
  <r>
    <x v="0"/>
    <x v="1"/>
    <x v="13"/>
    <x v="0"/>
    <s v="040.11234"/>
    <n v="672"/>
    <n v="2163.5100000000002"/>
    <n v="3.2195089285714298"/>
  </r>
  <r>
    <x v="0"/>
    <x v="1"/>
    <x v="13"/>
    <x v="0"/>
    <s v="040.11611"/>
    <n v="731"/>
    <n v="8941.58"/>
    <n v="12.231983584131299"/>
  </r>
  <r>
    <x v="0"/>
    <x v="1"/>
    <x v="13"/>
    <x v="0"/>
    <s v="040.10409"/>
    <n v="2175"/>
    <n v="72642.880000000005"/>
    <n v="33.399025287356302"/>
  </r>
  <r>
    <x v="0"/>
    <x v="1"/>
    <x v="13"/>
    <x v="0"/>
    <s v="040.11177"/>
    <n v="1"/>
    <n v="6428.11"/>
    <n v="6428.11"/>
  </r>
  <r>
    <x v="0"/>
    <x v="1"/>
    <x v="13"/>
    <x v="0"/>
    <s v="040.10866"/>
    <n v="960"/>
    <n v="4915.8500000000004"/>
    <n v="5.1206770833333302"/>
  </r>
  <r>
    <x v="0"/>
    <x v="1"/>
    <x v="13"/>
    <x v="0"/>
    <s v="040.11001"/>
    <n v="200"/>
    <n v="1384.52"/>
    <n v="6.9226000000000001"/>
  </r>
  <r>
    <x v="0"/>
    <x v="1"/>
    <x v="13"/>
    <x v="0"/>
    <s v="040.11031"/>
    <n v="138"/>
    <n v="6305.05"/>
    <n v="45.688768115941997"/>
  </r>
  <r>
    <x v="0"/>
    <x v="1"/>
    <x v="16"/>
    <x v="0"/>
    <s v="040.10920"/>
    <n v="503"/>
    <n v="2269.37"/>
    <n v="4.5116699801192803"/>
  </r>
  <r>
    <x v="0"/>
    <x v="1"/>
    <x v="13"/>
    <x v="0"/>
    <s v="040.11204"/>
    <n v="1"/>
    <n v="7872.14"/>
    <n v="7872.14"/>
  </r>
  <r>
    <x v="0"/>
    <x v="1"/>
    <x v="13"/>
    <x v="0"/>
    <s v="040.11225"/>
    <n v="1675"/>
    <n v="4127.79"/>
    <n v="2.46435223880597"/>
  </r>
  <r>
    <x v="0"/>
    <x v="1"/>
    <x v="13"/>
    <x v="0"/>
    <s v="040.11910"/>
    <n v="565"/>
    <n v="4468.3"/>
    <n v="7.9084955752212398"/>
  </r>
  <r>
    <x v="0"/>
    <x v="1"/>
    <x v="13"/>
    <x v="0"/>
    <s v="040.12083"/>
    <n v="750"/>
    <n v="1413.64"/>
    <n v="1.8848533333333299"/>
  </r>
  <r>
    <x v="0"/>
    <x v="1"/>
    <x v="17"/>
    <x v="0"/>
    <s v="040.12121"/>
    <n v="880"/>
    <n v="4080.39"/>
    <n v="4.6368068181818201"/>
  </r>
  <r>
    <x v="0"/>
    <x v="1"/>
    <x v="13"/>
    <x v="0"/>
    <s v="040.11850"/>
    <n v="140"/>
    <n v="1356.79"/>
    <n v="9.6913571428571395"/>
  </r>
  <r>
    <x v="0"/>
    <x v="1"/>
    <x v="13"/>
    <x v="0"/>
    <s v="040.11894"/>
    <n v="924"/>
    <n v="5328.65"/>
    <n v="5.7669372294372296"/>
  </r>
  <r>
    <x v="0"/>
    <x v="1"/>
    <x v="13"/>
    <x v="0"/>
    <s v="040.11898"/>
    <n v="2959"/>
    <n v="14344.89"/>
    <n v="4.8478844204123002"/>
  </r>
  <r>
    <x v="0"/>
    <x v="1"/>
    <x v="17"/>
    <x v="0"/>
    <s v="040.11969"/>
    <n v="138"/>
    <n v="1954.31"/>
    <n v="14.161666666666701"/>
  </r>
  <r>
    <x v="0"/>
    <x v="1"/>
    <x v="13"/>
    <x v="0"/>
    <s v="040.12089"/>
    <n v="460"/>
    <n v="1948.68"/>
    <n v="4.2362608695652204"/>
  </r>
  <r>
    <x v="0"/>
    <x v="1"/>
    <x v="18"/>
    <x v="0"/>
    <s v="040.11125"/>
    <n v="5"/>
    <n v="6.07"/>
    <n v="1.214"/>
  </r>
  <r>
    <x v="0"/>
    <x v="1"/>
    <x v="13"/>
    <x v="0"/>
    <s v="040.11141"/>
    <n v="225"/>
    <n v="7587.71"/>
    <n v="33.7231555555556"/>
  </r>
  <r>
    <x v="0"/>
    <x v="1"/>
    <x v="17"/>
    <x v="0"/>
    <s v="040.11048"/>
    <n v="168"/>
    <n v="3003.09"/>
    <n v="17.8755357142857"/>
  </r>
  <r>
    <x v="0"/>
    <x v="1"/>
    <x v="13"/>
    <x v="0"/>
    <s v="040.11288"/>
    <n v="456"/>
    <n v="2384.54"/>
    <n v="5.2292543859649099"/>
  </r>
  <r>
    <x v="0"/>
    <x v="1"/>
    <x v="13"/>
    <x v="0"/>
    <s v="040.12057"/>
    <n v="310"/>
    <n v="7979.21"/>
    <n v="25.739387096774198"/>
  </r>
  <r>
    <x v="0"/>
    <x v="1"/>
    <x v="17"/>
    <x v="0"/>
    <s v="040.12108"/>
    <n v="800"/>
    <n v="6666.59"/>
    <n v="8.3332374999999992"/>
  </r>
  <r>
    <x v="0"/>
    <x v="1"/>
    <x v="13"/>
    <x v="0"/>
    <s v="040.12166"/>
    <n v="2545"/>
    <n v="18613.57"/>
    <n v="7.3137799607072704"/>
  </r>
  <r>
    <x v="0"/>
    <x v="1"/>
    <x v="13"/>
    <x v="0"/>
    <s v="040.12248"/>
    <n v="3279"/>
    <n v="68448.45"/>
    <n v="20.874794144556301"/>
  </r>
  <r>
    <x v="0"/>
    <x v="1"/>
    <x v="13"/>
    <x v="0"/>
    <s v="040.12560"/>
    <n v="1194"/>
    <n v="7236.55"/>
    <n v="6.0607621440535997"/>
  </r>
  <r>
    <x v="0"/>
    <x v="1"/>
    <x v="13"/>
    <x v="0"/>
    <s v="040.12565"/>
    <n v="2500"/>
    <n v="12570.98"/>
    <n v="5.0283920000000002"/>
  </r>
  <r>
    <x v="0"/>
    <x v="1"/>
    <x v="13"/>
    <x v="0"/>
    <s v="040.12403"/>
    <n v="3791"/>
    <n v="22963.72"/>
    <n v="6.0574307570561903"/>
  </r>
  <r>
    <x v="0"/>
    <x v="1"/>
    <x v="13"/>
    <x v="0"/>
    <s v="040.12435"/>
    <n v="669"/>
    <n v="3936.76"/>
    <n v="5.88454409566517"/>
  </r>
  <r>
    <x v="0"/>
    <x v="1"/>
    <x v="13"/>
    <x v="0"/>
    <s v="040.12509"/>
    <n v="782"/>
    <n v="5969.65"/>
    <n v="7.6338235294117602"/>
  </r>
  <r>
    <x v="0"/>
    <x v="1"/>
    <x v="29"/>
    <x v="0"/>
    <s v="Conversion"/>
    <n v="156"/>
    <n v="-660669.5"/>
    <n v="-4235.0608974359002"/>
  </r>
  <r>
    <x v="0"/>
    <x v="1"/>
    <x v="13"/>
    <x v="0"/>
    <s v="040.10482"/>
    <n v="1219"/>
    <n v="2957.63"/>
    <n v="2.4262756357670199"/>
  </r>
  <r>
    <x v="0"/>
    <x v="1"/>
    <x v="15"/>
    <x v="0"/>
    <s v="040.10775"/>
    <n v="4201"/>
    <n v="14473.33"/>
    <n v="3.4452106641275901"/>
  </r>
  <r>
    <x v="0"/>
    <x v="1"/>
    <x v="13"/>
    <x v="0"/>
    <s v="040.10643"/>
    <n v="3111"/>
    <n v="9110.11"/>
    <n v="2.9283542269366798"/>
  </r>
  <r>
    <x v="0"/>
    <x v="1"/>
    <x v="13"/>
    <x v="0"/>
    <s v="040.10776"/>
    <n v="330"/>
    <n v="1250.73"/>
    <n v="3.7900909090909098"/>
  </r>
  <r>
    <x v="0"/>
    <x v="1"/>
    <x v="13"/>
    <x v="0"/>
    <s v="040.10892"/>
    <n v="1"/>
    <n v="5082.26"/>
    <n v="5082.26"/>
  </r>
  <r>
    <x v="0"/>
    <x v="1"/>
    <x v="13"/>
    <x v="0"/>
    <s v="040.10725"/>
    <n v="1600"/>
    <n v="91.04"/>
    <n v="5.6899999999999999E-2"/>
  </r>
  <r>
    <x v="0"/>
    <x v="1"/>
    <x v="17"/>
    <x v="0"/>
    <s v="040.10384"/>
    <n v="240"/>
    <n v="2080.92"/>
    <n v="8.6705000000000005"/>
  </r>
  <r>
    <x v="0"/>
    <x v="1"/>
    <x v="13"/>
    <x v="0"/>
    <s v="040.10475"/>
    <n v="362"/>
    <n v="2199.36"/>
    <n v="6.0755801104972402"/>
  </r>
  <r>
    <x v="0"/>
    <x v="1"/>
    <x v="13"/>
    <x v="0"/>
    <s v="040.10809"/>
    <n v="1151"/>
    <n v="8190.71"/>
    <n v="7.1161685490877504"/>
  </r>
  <r>
    <x v="0"/>
    <x v="1"/>
    <x v="18"/>
    <x v="0"/>
    <s v="040.10138"/>
    <n v="1"/>
    <n v="23170.880000000001"/>
    <n v="23170.880000000001"/>
  </r>
  <r>
    <x v="0"/>
    <x v="1"/>
    <x v="13"/>
    <x v="0"/>
    <s v="040.10341"/>
    <n v="2000"/>
    <n v="6562.13"/>
    <n v="3.2810649999999999"/>
  </r>
  <r>
    <x v="0"/>
    <x v="1"/>
    <x v="13"/>
    <x v="0"/>
    <s v="040.10349"/>
    <n v="367"/>
    <n v="468.39"/>
    <n v="1.2762670299727501"/>
  </r>
  <r>
    <x v="0"/>
    <x v="1"/>
    <x v="13"/>
    <x v="0"/>
    <s v="040.10405"/>
    <n v="3200"/>
    <n v="6405.84"/>
    <n v="2.0018250000000002"/>
  </r>
  <r>
    <x v="0"/>
    <x v="1"/>
    <x v="13"/>
    <x v="0"/>
    <s v="040.10407"/>
    <n v="72"/>
    <n v="607.86"/>
    <n v="8.4425000000000008"/>
  </r>
  <r>
    <x v="0"/>
    <x v="1"/>
    <x v="13"/>
    <x v="0"/>
    <s v="040.10205"/>
    <n v="340"/>
    <n v="5307.27"/>
    <n v="15.6096176470588"/>
  </r>
  <r>
    <x v="0"/>
    <x v="1"/>
    <x v="13"/>
    <x v="0"/>
    <s v="040.10629"/>
    <n v="250"/>
    <n v="1411.75"/>
    <n v="5.6470000000000002"/>
  </r>
  <r>
    <x v="0"/>
    <x v="1"/>
    <x v="13"/>
    <x v="0"/>
    <s v="040.10824"/>
    <n v="88"/>
    <n v="2966.76"/>
    <n v="33.713181818181802"/>
  </r>
  <r>
    <x v="0"/>
    <x v="1"/>
    <x v="13"/>
    <x v="0"/>
    <s v="040.10365"/>
    <n v="863"/>
    <n v="6300.96"/>
    <n v="7.3012282734646599"/>
  </r>
  <r>
    <x v="0"/>
    <x v="1"/>
    <x v="13"/>
    <x v="0"/>
    <s v="040.10323"/>
    <n v="500"/>
    <n v="1810.04"/>
    <n v="3.6200800000000002"/>
  </r>
  <r>
    <x v="0"/>
    <x v="1"/>
    <x v="15"/>
    <x v="0"/>
    <s v="040.10109"/>
    <n v="2431"/>
    <n v="42421.279999999999"/>
    <n v="17.4501357466063"/>
  </r>
  <r>
    <x v="0"/>
    <x v="1"/>
    <x v="13"/>
    <x v="0"/>
    <s v="040.10240"/>
    <n v="4295"/>
    <n v="6006.87"/>
    <n v="1.39857275902212"/>
  </r>
  <r>
    <x v="0"/>
    <x v="1"/>
    <x v="15"/>
    <x v="0"/>
    <s v="040.10047"/>
    <n v="730"/>
    <n v="4978.07"/>
    <n v="6.8192739726027396"/>
  </r>
  <r>
    <x v="0"/>
    <x v="1"/>
    <x v="13"/>
    <x v="0"/>
    <s v="040.10749"/>
    <n v="1250"/>
    <n v="2766.94"/>
    <n v="2.213552"/>
  </r>
  <r>
    <x v="0"/>
    <x v="1"/>
    <x v="14"/>
    <x v="0"/>
    <s v="040.10120"/>
    <n v="1"/>
    <n v="-2230.69"/>
    <n v="-2230.69"/>
  </r>
  <r>
    <x v="0"/>
    <x v="1"/>
    <x v="13"/>
    <x v="0"/>
    <s v="040.10598"/>
    <n v="200"/>
    <n v="1116.3599999999999"/>
    <n v="5.5818000000000003"/>
  </r>
  <r>
    <x v="0"/>
    <x v="1"/>
    <x v="13"/>
    <x v="0"/>
    <s v="040.10546"/>
    <n v="3162"/>
    <n v="7023.96"/>
    <n v="2.22136622390892"/>
  </r>
  <r>
    <x v="0"/>
    <x v="1"/>
    <x v="13"/>
    <x v="0"/>
    <s v="040.10513"/>
    <n v="622"/>
    <n v="3462.64"/>
    <n v="5.56694533762058"/>
  </r>
  <r>
    <x v="0"/>
    <x v="1"/>
    <x v="13"/>
    <x v="0"/>
    <s v="040.12987"/>
    <n v="550"/>
    <n v="20327.38"/>
    <n v="36.958872727272698"/>
  </r>
  <r>
    <x v="0"/>
    <x v="1"/>
    <x v="13"/>
    <x v="0"/>
    <s v="040.12391"/>
    <n v="925"/>
    <n v="4842.5600000000004"/>
    <n v="5.2351999999999999"/>
  </r>
  <r>
    <x v="0"/>
    <x v="1"/>
    <x v="17"/>
    <x v="0"/>
    <s v="040.12232"/>
    <n v="1"/>
    <n v="23203.02"/>
    <n v="23203.02"/>
  </r>
  <r>
    <x v="0"/>
    <x v="1"/>
    <x v="13"/>
    <x v="0"/>
    <s v="040.12389"/>
    <n v="1400"/>
    <n v="17578.060000000001"/>
    <n v="12.5557571428571"/>
  </r>
  <r>
    <x v="0"/>
    <x v="1"/>
    <x v="16"/>
    <x v="0"/>
    <s v="040.12332"/>
    <n v="1"/>
    <n v="6287.91"/>
    <n v="6287.91"/>
  </r>
  <r>
    <x v="0"/>
    <x v="1"/>
    <x v="13"/>
    <x v="0"/>
    <s v="040.12620"/>
    <n v="5125"/>
    <n v="23630.77"/>
    <n v="4.6108819512195103"/>
  </r>
  <r>
    <x v="0"/>
    <x v="1"/>
    <x v="13"/>
    <x v="0"/>
    <s v="040.12555"/>
    <n v="2704"/>
    <n v="8235.23"/>
    <n v="3.0455732248520699"/>
  </r>
  <r>
    <x v="0"/>
    <x v="1"/>
    <x v="14"/>
    <x v="0"/>
    <s v="040.12720"/>
    <n v="1"/>
    <n v="-14340"/>
    <n v="-14340"/>
  </r>
  <r>
    <x v="0"/>
    <x v="1"/>
    <x v="14"/>
    <x v="0"/>
    <s v="040.12724"/>
    <n v="1"/>
    <n v="-3729"/>
    <n v="-3729"/>
  </r>
  <r>
    <x v="0"/>
    <x v="1"/>
    <x v="14"/>
    <x v="0"/>
    <s v="040.12745"/>
    <n v="1"/>
    <n v="-9718"/>
    <n v="-9718"/>
  </r>
  <r>
    <x v="0"/>
    <x v="1"/>
    <x v="13"/>
    <x v="0"/>
    <s v="040.12787"/>
    <n v="844"/>
    <n v="2328.52"/>
    <n v="2.7589099526066398"/>
  </r>
  <r>
    <x v="0"/>
    <x v="1"/>
    <x v="13"/>
    <x v="0"/>
    <s v="040.12911"/>
    <n v="2145"/>
    <n v="11715.5"/>
    <n v="5.4617715617715596"/>
  </r>
  <r>
    <x v="0"/>
    <x v="1"/>
    <x v="13"/>
    <x v="0"/>
    <s v="040.12566"/>
    <n v="1"/>
    <n v="78.290000000000006"/>
    <n v="78.290000000000006"/>
  </r>
  <r>
    <x v="0"/>
    <x v="1"/>
    <x v="14"/>
    <x v="0"/>
    <s v="040.12939"/>
    <n v="1"/>
    <n v="-1955"/>
    <n v="-1955"/>
  </r>
  <r>
    <x v="0"/>
    <x v="1"/>
    <x v="14"/>
    <x v="0"/>
    <s v="040.12936"/>
    <n v="1"/>
    <n v="-2199"/>
    <n v="-2199"/>
  </r>
  <r>
    <x v="0"/>
    <x v="1"/>
    <x v="14"/>
    <x v="0"/>
    <s v="040.13148"/>
    <n v="1"/>
    <n v="-49"/>
    <n v="-49"/>
  </r>
  <r>
    <x v="0"/>
    <x v="1"/>
    <x v="14"/>
    <x v="0"/>
    <s v="040.12973"/>
    <n v="1"/>
    <n v="-1080"/>
    <n v="-1080"/>
  </r>
  <r>
    <x v="0"/>
    <x v="1"/>
    <x v="14"/>
    <x v="0"/>
    <s v="040.13074"/>
    <n v="1"/>
    <n v="-6499"/>
    <n v="-6499"/>
  </r>
  <r>
    <x v="0"/>
    <x v="1"/>
    <x v="14"/>
    <x v="0"/>
    <s v="040.13073"/>
    <n v="1"/>
    <n v="-1673"/>
    <n v="-1673"/>
  </r>
  <r>
    <x v="0"/>
    <x v="1"/>
    <x v="14"/>
    <x v="0"/>
    <s v="050.18573"/>
    <n v="1"/>
    <n v="-944"/>
    <n v="-944"/>
  </r>
  <r>
    <x v="0"/>
    <x v="1"/>
    <x v="15"/>
    <x v="0"/>
    <s v="050.20443"/>
    <n v="644"/>
    <n v="7966.76"/>
    <n v="12.370745341614899"/>
  </r>
  <r>
    <x v="0"/>
    <x v="1"/>
    <x v="13"/>
    <x v="0"/>
    <s v="050.20686"/>
    <n v="1734"/>
    <n v="77082.23"/>
    <n v="44.453419838523601"/>
  </r>
  <r>
    <x v="0"/>
    <x v="1"/>
    <x v="15"/>
    <x v="0"/>
    <s v="ADMIN 050"/>
    <n v="693652"/>
    <n v="7672734.2599999998"/>
    <n v="11.0613596731502"/>
  </r>
  <r>
    <x v="0"/>
    <x v="1"/>
    <x v="11"/>
    <x v="1"/>
    <s v="050.19599"/>
    <n v="44"/>
    <n v="8787.43"/>
    <n v="199.71431818181799"/>
  </r>
  <r>
    <x v="0"/>
    <x v="1"/>
    <x v="13"/>
    <x v="0"/>
    <s v="050.21542"/>
    <n v="959"/>
    <n v="6414.59"/>
    <n v="6.68883211678832"/>
  </r>
  <r>
    <x v="0"/>
    <x v="1"/>
    <x v="11"/>
    <x v="1"/>
    <s v="050.21075"/>
    <n v="15"/>
    <n v="4218.8100000000004"/>
    <n v="281.25400000000002"/>
  </r>
  <r>
    <x v="0"/>
    <x v="1"/>
    <x v="13"/>
    <x v="0"/>
    <s v="050.20877"/>
    <n v="925"/>
    <n v="-2541.08"/>
    <n v="-2.7471135135135101"/>
  </r>
  <r>
    <x v="0"/>
    <x v="1"/>
    <x v="14"/>
    <x v="0"/>
    <s v="050.21093"/>
    <n v="1"/>
    <n v="-5541"/>
    <n v="-5541"/>
  </r>
  <r>
    <x v="0"/>
    <x v="1"/>
    <x v="14"/>
    <x v="0"/>
    <s v="050.21597"/>
    <n v="1"/>
    <n v="-1071"/>
    <n v="-1071"/>
  </r>
  <r>
    <x v="0"/>
    <x v="1"/>
    <x v="14"/>
    <x v="0"/>
    <s v="050.21659"/>
    <n v="1"/>
    <n v="-3068"/>
    <n v="-3068"/>
  </r>
  <r>
    <x v="0"/>
    <x v="1"/>
    <x v="14"/>
    <x v="0"/>
    <s v="050.21658"/>
    <n v="1"/>
    <n v="-1171"/>
    <n v="-1171"/>
  </r>
  <r>
    <x v="0"/>
    <x v="1"/>
    <x v="14"/>
    <x v="0"/>
    <s v="050.21687"/>
    <n v="1"/>
    <n v="-258"/>
    <n v="-258"/>
  </r>
  <r>
    <x v="0"/>
    <x v="1"/>
    <x v="14"/>
    <x v="0"/>
    <s v="050.21550"/>
    <n v="1"/>
    <n v="-2438"/>
    <n v="-2438"/>
  </r>
  <r>
    <x v="0"/>
    <x v="1"/>
    <x v="14"/>
    <x v="0"/>
    <s v="050.21554"/>
    <n v="1"/>
    <n v="-1944"/>
    <n v="-1944"/>
  </r>
  <r>
    <x v="0"/>
    <x v="1"/>
    <x v="14"/>
    <x v="0"/>
    <s v="050.21673"/>
    <n v="1"/>
    <n v="-1601"/>
    <n v="-1601"/>
  </r>
  <r>
    <x v="0"/>
    <x v="1"/>
    <x v="13"/>
    <x v="0"/>
    <s v="050.20714"/>
    <n v="280"/>
    <n v="6839.84"/>
    <n v="24.428000000000001"/>
  </r>
  <r>
    <x v="0"/>
    <x v="1"/>
    <x v="15"/>
    <x v="0"/>
    <s v="050.20967"/>
    <n v="12000"/>
    <n v="62920.47"/>
    <n v="5.2433725000000004"/>
  </r>
  <r>
    <x v="0"/>
    <x v="1"/>
    <x v="11"/>
    <x v="1"/>
    <s v="050.20364"/>
    <n v="7"/>
    <n v="281521.83"/>
    <n v="40217.404285714299"/>
  </r>
  <r>
    <x v="0"/>
    <x v="1"/>
    <x v="13"/>
    <x v="0"/>
    <s v="050.22005"/>
    <n v="153"/>
    <n v="3210.27"/>
    <n v="20.9821568627451"/>
  </r>
  <r>
    <x v="0"/>
    <x v="1"/>
    <x v="11"/>
    <x v="1"/>
    <s v="050.19605"/>
    <n v="68"/>
    <n v="34865.11"/>
    <n v="512.72220588235302"/>
  </r>
  <r>
    <x v="0"/>
    <x v="1"/>
    <x v="13"/>
    <x v="0"/>
    <s v="050.20614"/>
    <n v="161"/>
    <n v="6446.56"/>
    <n v="40.040745341614901"/>
  </r>
  <r>
    <x v="0"/>
    <x v="1"/>
    <x v="16"/>
    <x v="0"/>
    <s v="050.18989"/>
    <n v="900"/>
    <n v="172.6"/>
    <n v="0.19177777777777799"/>
  </r>
  <r>
    <x v="0"/>
    <x v="1"/>
    <x v="13"/>
    <x v="0"/>
    <s v="050.18648"/>
    <n v="3350"/>
    <n v="19171.810000000001"/>
    <n v="5.7229283582089598"/>
  </r>
  <r>
    <x v="0"/>
    <x v="1"/>
    <x v="13"/>
    <x v="0"/>
    <s v="050.19338"/>
    <n v="330"/>
    <n v="2442.27"/>
    <n v="7.4008181818181802"/>
  </r>
  <r>
    <x v="0"/>
    <x v="1"/>
    <x v="11"/>
    <x v="1"/>
    <s v="050.18337"/>
    <n v="55"/>
    <n v="15191.87"/>
    <n v="276.21581818181801"/>
  </r>
  <r>
    <x v="0"/>
    <x v="1"/>
    <x v="13"/>
    <x v="0"/>
    <s v="050.18586"/>
    <n v="0"/>
    <n v="12137.31"/>
    <n v="0"/>
  </r>
  <r>
    <x v="0"/>
    <x v="1"/>
    <x v="13"/>
    <x v="0"/>
    <s v="050.20277"/>
    <n v="742"/>
    <n v="6993.77"/>
    <n v="9.4255660377358499"/>
  </r>
  <r>
    <x v="0"/>
    <x v="1"/>
    <x v="13"/>
    <x v="0"/>
    <s v="050.19601"/>
    <n v="-48"/>
    <n v="-295.70999999999998"/>
    <n v="6.1606249999999996"/>
  </r>
  <r>
    <x v="0"/>
    <x v="1"/>
    <x v="13"/>
    <x v="0"/>
    <s v="050.20523"/>
    <n v="1920"/>
    <n v="7986.42"/>
    <n v="4.15959375"/>
  </r>
  <r>
    <x v="0"/>
    <x v="1"/>
    <x v="13"/>
    <x v="0"/>
    <s v="050.20708"/>
    <n v="670"/>
    <n v="7101.93"/>
    <n v="10.599895522388101"/>
  </r>
  <r>
    <x v="0"/>
    <x v="1"/>
    <x v="13"/>
    <x v="0"/>
    <s v="050.20601"/>
    <n v="530"/>
    <n v="3720.85"/>
    <n v="7.0204716981132096"/>
  </r>
  <r>
    <x v="0"/>
    <x v="1"/>
    <x v="15"/>
    <x v="0"/>
    <s v="050.19599"/>
    <n v="-4"/>
    <n v="-28.35"/>
    <n v="7.0875000000000004"/>
  </r>
  <r>
    <x v="0"/>
    <x v="1"/>
    <x v="13"/>
    <x v="0"/>
    <s v="050.19430"/>
    <n v="1250"/>
    <n v="10693.49"/>
    <n v="8.5547920000000008"/>
  </r>
  <r>
    <x v="0"/>
    <x v="1"/>
    <x v="14"/>
    <x v="0"/>
    <s v="050.19184"/>
    <n v="1"/>
    <n v="-3403"/>
    <n v="-3403"/>
  </r>
  <r>
    <x v="0"/>
    <x v="1"/>
    <x v="14"/>
    <x v="0"/>
    <s v="050.19390"/>
    <n v="1"/>
    <n v="-76"/>
    <n v="-76"/>
  </r>
  <r>
    <x v="0"/>
    <x v="1"/>
    <x v="14"/>
    <x v="0"/>
    <s v="050.19455"/>
    <n v="1"/>
    <n v="-245"/>
    <n v="-245"/>
  </r>
  <r>
    <x v="0"/>
    <x v="1"/>
    <x v="14"/>
    <x v="0"/>
    <s v="050.19471"/>
    <n v="1"/>
    <n v="-157"/>
    <n v="-157"/>
  </r>
  <r>
    <x v="0"/>
    <x v="1"/>
    <x v="14"/>
    <x v="0"/>
    <s v="050.19481"/>
    <n v="1"/>
    <n v="-456"/>
    <n v="-456"/>
  </r>
  <r>
    <x v="0"/>
    <x v="1"/>
    <x v="14"/>
    <x v="0"/>
    <s v="050.19456"/>
    <n v="1"/>
    <n v="-1355"/>
    <n v="-1355"/>
  </r>
  <r>
    <x v="0"/>
    <x v="1"/>
    <x v="11"/>
    <x v="1"/>
    <s v="050.18700"/>
    <n v="1"/>
    <n v="15326.03"/>
    <n v="15326.03"/>
  </r>
  <r>
    <x v="0"/>
    <x v="2"/>
    <x v="20"/>
    <x v="0"/>
    <s v="040.12834"/>
    <n v="8"/>
    <n v="1878.14"/>
    <n v="234.76750000000001"/>
  </r>
  <r>
    <x v="0"/>
    <x v="2"/>
    <x v="24"/>
    <x v="0"/>
    <s v="040.12822"/>
    <n v="6226"/>
    <n v="74522.28"/>
    <n v="11.969527786700899"/>
  </r>
  <r>
    <x v="0"/>
    <x v="2"/>
    <x v="24"/>
    <x v="0"/>
    <s v="ADMIN 040"/>
    <n v="-46172"/>
    <n v="-1804239.36"/>
    <n v="39.076482716798097"/>
  </r>
  <r>
    <x v="0"/>
    <x v="2"/>
    <x v="19"/>
    <x v="0"/>
    <s v="Conversion"/>
    <n v="649"/>
    <n v="1097656.75"/>
    <n v="1691.3046995377499"/>
  </r>
  <r>
    <x v="0"/>
    <x v="2"/>
    <x v="30"/>
    <x v="0"/>
    <s v="040.10843"/>
    <n v="1"/>
    <n v="8234.64"/>
    <n v="8234.64"/>
  </r>
  <r>
    <x v="0"/>
    <x v="2"/>
    <x v="24"/>
    <x v="0"/>
    <s v="040.10731"/>
    <n v="2779"/>
    <n v="264571.89"/>
    <n v="95.203990644116601"/>
  </r>
  <r>
    <x v="0"/>
    <x v="2"/>
    <x v="24"/>
    <x v="0"/>
    <s v="040.11569"/>
    <n v="341"/>
    <n v="19720.16"/>
    <n v="57.830381231671602"/>
  </r>
  <r>
    <x v="0"/>
    <x v="2"/>
    <x v="24"/>
    <x v="0"/>
    <s v="040.11869"/>
    <n v="200"/>
    <n v="43150.98"/>
    <n v="215.75489999999999"/>
  </r>
  <r>
    <x v="0"/>
    <x v="2"/>
    <x v="27"/>
    <x v="0"/>
    <s v="040.12050"/>
    <n v="1"/>
    <n v="27270.87"/>
    <n v="27270.87"/>
  </r>
  <r>
    <x v="0"/>
    <x v="2"/>
    <x v="11"/>
    <x v="1"/>
    <s v="050.21068"/>
    <n v="48"/>
    <n v="10111.89"/>
    <n v="210.66437500000001"/>
  </r>
  <r>
    <x v="0"/>
    <x v="2"/>
    <x v="11"/>
    <x v="1"/>
    <s v="050.21071"/>
    <n v="47"/>
    <n v="37675.24"/>
    <n v="801.60085106382996"/>
  </r>
  <r>
    <x v="0"/>
    <x v="2"/>
    <x v="11"/>
    <x v="1"/>
    <s v="050.21072"/>
    <n v="40"/>
    <n v="7552.08"/>
    <n v="188.80199999999999"/>
  </r>
  <r>
    <x v="0"/>
    <x v="2"/>
    <x v="23"/>
    <x v="0"/>
    <s v="050.20233"/>
    <n v="-1728"/>
    <n v="-56882.81"/>
    <n v="32.918292824074101"/>
  </r>
  <r>
    <x v="0"/>
    <x v="2"/>
    <x v="20"/>
    <x v="0"/>
    <s v="ADMIN 050"/>
    <n v="5292"/>
    <n v="760199.38"/>
    <n v="143.650676492819"/>
  </r>
  <r>
    <x v="0"/>
    <x v="2"/>
    <x v="26"/>
    <x v="0"/>
    <s v="ADMIN 050"/>
    <n v="683"/>
    <n v="470168.07"/>
    <n v="688.38663250366005"/>
  </r>
  <r>
    <x v="0"/>
    <x v="0"/>
    <x v="7"/>
    <x v="0"/>
    <s v="ADMIN 040"/>
    <n v="-8584520"/>
    <n v="-22892072.41"/>
    <n v="2.6666688888837098"/>
  </r>
  <r>
    <x v="0"/>
    <x v="0"/>
    <x v="1"/>
    <x v="0"/>
    <s v="040.12145"/>
    <n v="0"/>
    <n v="-1006.53"/>
    <n v="0"/>
  </r>
  <r>
    <x v="0"/>
    <x v="0"/>
    <x v="1"/>
    <x v="0"/>
    <s v="ADMIN 040"/>
    <n v="-52633"/>
    <n v="-1806288.35"/>
    <n v="34.318552049094698"/>
  </r>
  <r>
    <x v="0"/>
    <x v="0"/>
    <x v="7"/>
    <x v="0"/>
    <s v="040.12649"/>
    <n v="22"/>
    <n v="3093.84"/>
    <n v="140.62909090909099"/>
  </r>
  <r>
    <x v="0"/>
    <x v="0"/>
    <x v="7"/>
    <x v="0"/>
    <s v="040.12359"/>
    <n v="47"/>
    <n v="68139.02"/>
    <n v="1449.76638297872"/>
  </r>
  <r>
    <x v="0"/>
    <x v="0"/>
    <x v="7"/>
    <x v="0"/>
    <s v="040.12372"/>
    <n v="85"/>
    <n v="1224.1099999999999"/>
    <n v="14.401294117647099"/>
  </r>
  <r>
    <x v="0"/>
    <x v="0"/>
    <x v="0"/>
    <x v="0"/>
    <s v="040.12607"/>
    <n v="5382"/>
    <n v="226492.84"/>
    <n v="42.083396506874799"/>
  </r>
  <r>
    <x v="0"/>
    <x v="0"/>
    <x v="1"/>
    <x v="0"/>
    <s v="040.12607"/>
    <n v="182"/>
    <n v="11550.97"/>
    <n v="63.466868131868097"/>
  </r>
  <r>
    <x v="0"/>
    <x v="0"/>
    <x v="2"/>
    <x v="0"/>
    <s v="040.10315"/>
    <n v="19"/>
    <n v="1512217.7"/>
    <n v="79590.405263157896"/>
  </r>
  <r>
    <x v="0"/>
    <x v="0"/>
    <x v="8"/>
    <x v="0"/>
    <s v="040.10317"/>
    <n v="289"/>
    <n v="368467.98"/>
    <n v="1274.9757093425601"/>
  </r>
  <r>
    <x v="0"/>
    <x v="0"/>
    <x v="12"/>
    <x v="0"/>
    <s v="ADMIN 040"/>
    <n v="-17"/>
    <n v="475217.1"/>
    <n v="-27953.947058823502"/>
  </r>
  <r>
    <x v="0"/>
    <x v="0"/>
    <x v="0"/>
    <x v="0"/>
    <s v="040.11643"/>
    <n v="-2300"/>
    <n v="-11996.56"/>
    <n v="5.2158956521739102"/>
  </r>
  <r>
    <x v="0"/>
    <x v="0"/>
    <x v="5"/>
    <x v="0"/>
    <s v="040.12330"/>
    <n v="-101"/>
    <n v="-573.1"/>
    <n v="5.67425742574257"/>
  </r>
  <r>
    <x v="0"/>
    <x v="0"/>
    <x v="7"/>
    <x v="0"/>
    <s v="040.13098"/>
    <n v="-1432"/>
    <n v="-6001.61"/>
    <n v="4.1910684357541896"/>
  </r>
  <r>
    <x v="0"/>
    <x v="0"/>
    <x v="5"/>
    <x v="0"/>
    <s v="040.12162"/>
    <n v="-390"/>
    <n v="-2286.64"/>
    <n v="5.8631794871794902"/>
  </r>
  <r>
    <x v="0"/>
    <x v="0"/>
    <x v="0"/>
    <x v="0"/>
    <s v="040.11955"/>
    <n v="10"/>
    <n v="3452.24"/>
    <n v="345.22399999999999"/>
  </r>
  <r>
    <x v="0"/>
    <x v="0"/>
    <x v="0"/>
    <x v="0"/>
    <s v="040.10398"/>
    <n v="1"/>
    <n v="98.2"/>
    <n v="98.2"/>
  </r>
  <r>
    <x v="0"/>
    <x v="0"/>
    <x v="1"/>
    <x v="0"/>
    <s v="040.10967"/>
    <n v="1"/>
    <n v="4536.6499999999996"/>
    <n v="4536.6499999999996"/>
  </r>
  <r>
    <x v="0"/>
    <x v="0"/>
    <x v="1"/>
    <x v="0"/>
    <s v="040.11202"/>
    <n v="1"/>
    <n v="140787.81"/>
    <n v="140787.81"/>
  </r>
  <r>
    <x v="0"/>
    <x v="0"/>
    <x v="1"/>
    <x v="0"/>
    <s v="040.11384"/>
    <n v="2"/>
    <n v="9738.65"/>
    <n v="4869.3249999999998"/>
  </r>
  <r>
    <x v="0"/>
    <x v="0"/>
    <x v="0"/>
    <x v="0"/>
    <s v="040.11201"/>
    <n v="3621"/>
    <n v="35162.01"/>
    <n v="9.7105799502899792"/>
  </r>
  <r>
    <x v="0"/>
    <x v="0"/>
    <x v="0"/>
    <x v="0"/>
    <s v="040.11362"/>
    <n v="3100"/>
    <n v="8299.41"/>
    <n v="2.6772290322580599"/>
  </r>
  <r>
    <x v="0"/>
    <x v="0"/>
    <x v="0"/>
    <x v="0"/>
    <s v="040.11561"/>
    <n v="1"/>
    <n v="1781.71"/>
    <n v="1781.71"/>
  </r>
  <r>
    <x v="0"/>
    <x v="0"/>
    <x v="9"/>
    <x v="0"/>
    <s v="040.11649"/>
    <n v="1062"/>
    <n v="29521.67"/>
    <n v="27.798182674199602"/>
  </r>
  <r>
    <x v="0"/>
    <x v="0"/>
    <x v="9"/>
    <x v="0"/>
    <s v="ADMIN 040"/>
    <n v="-419213"/>
    <n v="-782681.92"/>
    <n v="1.86702683361442"/>
  </r>
  <r>
    <x v="0"/>
    <x v="0"/>
    <x v="0"/>
    <x v="0"/>
    <s v="040.12367"/>
    <n v="0"/>
    <n v="72847.67"/>
    <n v="0"/>
  </r>
  <r>
    <x v="0"/>
    <x v="0"/>
    <x v="2"/>
    <x v="0"/>
    <s v="040.11125"/>
    <n v="15"/>
    <n v="121505.42"/>
    <n v="8100.3613333333296"/>
  </r>
  <r>
    <x v="0"/>
    <x v="0"/>
    <x v="4"/>
    <x v="0"/>
    <s v="040.11125"/>
    <n v="32"/>
    <n v="168548.15"/>
    <n v="5267.1296874999998"/>
  </r>
  <r>
    <x v="0"/>
    <x v="0"/>
    <x v="2"/>
    <x v="0"/>
    <s v="040.10314"/>
    <n v="70"/>
    <n v="1085247.69"/>
    <n v="15503.538428571401"/>
  </r>
  <r>
    <x v="0"/>
    <x v="0"/>
    <x v="9"/>
    <x v="0"/>
    <s v="040.10813"/>
    <n v="1"/>
    <n v="2685.28"/>
    <n v="2685.28"/>
  </r>
  <r>
    <x v="0"/>
    <x v="0"/>
    <x v="0"/>
    <x v="0"/>
    <s v="040.10840"/>
    <n v="150"/>
    <n v="9390.16"/>
    <n v="62.601066666666703"/>
  </r>
  <r>
    <x v="0"/>
    <x v="0"/>
    <x v="9"/>
    <x v="0"/>
    <s v="Conversion"/>
    <n v="425848"/>
    <n v="779133.64"/>
    <n v="1.8296050233886301"/>
  </r>
  <r>
    <x v="0"/>
    <x v="0"/>
    <x v="7"/>
    <x v="0"/>
    <s v="040.11945"/>
    <n v="186"/>
    <n v="1295.1400000000001"/>
    <n v="6.9631182795698896"/>
  </r>
  <r>
    <x v="0"/>
    <x v="0"/>
    <x v="0"/>
    <x v="0"/>
    <s v="040.12145"/>
    <n v="1474"/>
    <n v="146263.31"/>
    <n v="99.228839891451798"/>
  </r>
  <r>
    <x v="0"/>
    <x v="0"/>
    <x v="4"/>
    <x v="0"/>
    <s v="040.10317"/>
    <n v="13"/>
    <n v="140771.91"/>
    <n v="10828.608461538501"/>
  </r>
  <r>
    <x v="0"/>
    <x v="0"/>
    <x v="4"/>
    <x v="0"/>
    <s v="040.10008"/>
    <n v="3"/>
    <n v="42048.34"/>
    <n v="14016.1133333333"/>
  </r>
  <r>
    <x v="0"/>
    <x v="0"/>
    <x v="4"/>
    <x v="0"/>
    <s v="040.10019"/>
    <n v="21"/>
    <n v="6556.94"/>
    <n v="312.235238095238"/>
  </r>
  <r>
    <x v="0"/>
    <x v="0"/>
    <x v="7"/>
    <x v="0"/>
    <s v="040.10081"/>
    <n v="376"/>
    <n v="25701.1"/>
    <n v="68.353989361702105"/>
  </r>
  <r>
    <x v="0"/>
    <x v="0"/>
    <x v="0"/>
    <x v="0"/>
    <s v="040.11724"/>
    <n v="2350"/>
    <n v="44607.9"/>
    <n v="18.982085106383"/>
  </r>
  <r>
    <x v="0"/>
    <x v="0"/>
    <x v="7"/>
    <x v="0"/>
    <s v="040.11743"/>
    <n v="1"/>
    <n v="395.8"/>
    <n v="395.8"/>
  </r>
  <r>
    <x v="0"/>
    <x v="0"/>
    <x v="0"/>
    <x v="0"/>
    <s v="040.10082"/>
    <n v="710"/>
    <n v="-16866.66"/>
    <n v="-23.755859154929599"/>
  </r>
  <r>
    <x v="0"/>
    <x v="0"/>
    <x v="0"/>
    <x v="0"/>
    <s v="040.10212"/>
    <n v="1457"/>
    <n v="4393.2299999999996"/>
    <n v="3.0152573781743301"/>
  </r>
  <r>
    <x v="0"/>
    <x v="0"/>
    <x v="0"/>
    <x v="0"/>
    <s v="040.10163"/>
    <n v="1717"/>
    <n v="36168.26"/>
    <n v="21.064799068142101"/>
  </r>
  <r>
    <x v="0"/>
    <x v="0"/>
    <x v="5"/>
    <x v="0"/>
    <s v="040.10641"/>
    <n v="1"/>
    <n v="6785.09"/>
    <n v="6785.09"/>
  </r>
  <r>
    <x v="0"/>
    <x v="0"/>
    <x v="7"/>
    <x v="0"/>
    <s v="040.10424"/>
    <n v="100"/>
    <n v="617.23"/>
    <n v="6.1722999999999999"/>
  </r>
  <r>
    <x v="0"/>
    <x v="0"/>
    <x v="7"/>
    <x v="0"/>
    <s v="040.12525"/>
    <n v="-2"/>
    <n v="-4.38"/>
    <n v="2.19"/>
  </r>
  <r>
    <x v="0"/>
    <x v="0"/>
    <x v="11"/>
    <x v="1"/>
    <s v="050.21079"/>
    <n v="61"/>
    <n v="44963.78"/>
    <n v="737.11114754098401"/>
  </r>
  <r>
    <x v="0"/>
    <x v="0"/>
    <x v="11"/>
    <x v="1"/>
    <s v="050.21083"/>
    <n v="58"/>
    <n v="101368.55"/>
    <n v="1747.73362068966"/>
  </r>
  <r>
    <x v="0"/>
    <x v="0"/>
    <x v="11"/>
    <x v="1"/>
    <s v="050.21067"/>
    <n v="62"/>
    <n v="123261.33"/>
    <n v="1988.0859677419401"/>
  </r>
  <r>
    <x v="0"/>
    <x v="0"/>
    <x v="11"/>
    <x v="1"/>
    <s v="050.19589"/>
    <n v="114"/>
    <n v="1139988.07"/>
    <n v="9999.8953508771901"/>
  </r>
  <r>
    <x v="0"/>
    <x v="0"/>
    <x v="0"/>
    <x v="0"/>
    <s v="050.18709"/>
    <n v="-850"/>
    <n v="-5224.9799999999996"/>
    <n v="6.14703529411765"/>
  </r>
  <r>
    <x v="0"/>
    <x v="0"/>
    <x v="0"/>
    <x v="0"/>
    <s v="050.19605"/>
    <n v="-1"/>
    <n v="-3.78"/>
    <n v="3.78"/>
  </r>
  <r>
    <x v="0"/>
    <x v="0"/>
    <x v="7"/>
    <x v="0"/>
    <s v="050.20756"/>
    <n v="-733"/>
    <n v="-1826.93"/>
    <n v="2.49240109140518"/>
  </r>
  <r>
    <x v="0"/>
    <x v="0"/>
    <x v="0"/>
    <x v="0"/>
    <s v="050.19601"/>
    <n v="-366"/>
    <n v="-2465.7600000000002"/>
    <n v="6.7370491803278698"/>
  </r>
  <r>
    <x v="0"/>
    <x v="0"/>
    <x v="0"/>
    <x v="0"/>
    <s v="050.19172"/>
    <n v="6"/>
    <n v="7509.21"/>
    <n v="1251.5350000000001"/>
  </r>
  <r>
    <x v="0"/>
    <x v="0"/>
    <x v="11"/>
    <x v="1"/>
    <s v="050.18341"/>
    <n v="82"/>
    <n v="68349.05"/>
    <n v="833.52499999999998"/>
  </r>
  <r>
    <x v="0"/>
    <x v="0"/>
    <x v="9"/>
    <x v="0"/>
    <s v="050.18353"/>
    <n v="-48"/>
    <n v="-59"/>
    <n v="1.2291666666666701"/>
  </r>
  <r>
    <x v="0"/>
    <x v="0"/>
    <x v="7"/>
    <x v="0"/>
    <s v="050.20624"/>
    <n v="-90"/>
    <n v="-228.48"/>
    <n v="2.53866666666667"/>
  </r>
  <r>
    <x v="0"/>
    <x v="0"/>
    <x v="7"/>
    <x v="0"/>
    <s v="050.19595"/>
    <n v="-20"/>
    <n v="-27.94"/>
    <n v="1.397"/>
  </r>
  <r>
    <x v="0"/>
    <x v="0"/>
    <x v="2"/>
    <x v="0"/>
    <s v="ADMIN 050"/>
    <n v="594"/>
    <n v="3786130.59"/>
    <n v="6373.9572222222196"/>
  </r>
  <r>
    <x v="0"/>
    <x v="0"/>
    <x v="11"/>
    <x v="1"/>
    <s v="050.18640"/>
    <n v="1"/>
    <n v="221958.16"/>
    <n v="221958.16"/>
  </r>
  <r>
    <x v="0"/>
    <x v="1"/>
    <x v="13"/>
    <x v="0"/>
    <s v="040.12583"/>
    <n v="506"/>
    <n v="8889.7199999999993"/>
    <n v="17.568616600790499"/>
  </r>
  <r>
    <x v="0"/>
    <x v="1"/>
    <x v="13"/>
    <x v="0"/>
    <s v="040.12804"/>
    <n v="100"/>
    <n v="2634.23"/>
    <n v="26.342300000000002"/>
  </r>
  <r>
    <x v="0"/>
    <x v="1"/>
    <x v="13"/>
    <x v="0"/>
    <s v="040.12790"/>
    <n v="900"/>
    <n v="2072.64"/>
    <n v="2.3029333333333302"/>
  </r>
  <r>
    <x v="0"/>
    <x v="1"/>
    <x v="13"/>
    <x v="0"/>
    <s v="040.12674"/>
    <n v="-695"/>
    <n v="-24050.04"/>
    <n v="34.604374100719397"/>
  </r>
  <r>
    <x v="0"/>
    <x v="1"/>
    <x v="13"/>
    <x v="0"/>
    <s v="040.12630"/>
    <n v="1"/>
    <n v="9411.5499999999993"/>
    <n v="9411.5499999999993"/>
  </r>
  <r>
    <x v="0"/>
    <x v="1"/>
    <x v="13"/>
    <x v="0"/>
    <s v="040.13087"/>
    <n v="-455"/>
    <n v="-2652.43"/>
    <n v="5.8295164835164801"/>
  </r>
  <r>
    <x v="0"/>
    <x v="1"/>
    <x v="13"/>
    <x v="0"/>
    <s v="040.13106"/>
    <n v="622"/>
    <n v="7467.13"/>
    <n v="12.0050321543408"/>
  </r>
  <r>
    <x v="0"/>
    <x v="1"/>
    <x v="13"/>
    <x v="0"/>
    <s v="040.12781"/>
    <n v="35"/>
    <n v="40317.300000000003"/>
    <n v="1151.92285714286"/>
  </r>
  <r>
    <x v="0"/>
    <x v="1"/>
    <x v="13"/>
    <x v="0"/>
    <s v="040.12291"/>
    <n v="0"/>
    <n v="-161.41999999999999"/>
    <n v="0"/>
  </r>
  <r>
    <x v="0"/>
    <x v="1"/>
    <x v="13"/>
    <x v="0"/>
    <s v="040.12249"/>
    <n v="1525"/>
    <n v="15378.82"/>
    <n v="10.0844721311475"/>
  </r>
  <r>
    <x v="0"/>
    <x v="1"/>
    <x v="14"/>
    <x v="0"/>
    <s v="040.13072"/>
    <n v="1"/>
    <n v="-1997"/>
    <n v="-1997"/>
  </r>
  <r>
    <x v="0"/>
    <x v="1"/>
    <x v="14"/>
    <x v="0"/>
    <s v="040.13081"/>
    <n v="1"/>
    <n v="-134"/>
    <n v="-134"/>
  </r>
  <r>
    <x v="0"/>
    <x v="1"/>
    <x v="13"/>
    <x v="0"/>
    <s v="040.12795"/>
    <n v="3037"/>
    <n v="10658.04"/>
    <n v="3.5093974316760002"/>
  </r>
  <r>
    <x v="0"/>
    <x v="1"/>
    <x v="13"/>
    <x v="0"/>
    <s v="040.12818"/>
    <n v="810"/>
    <n v="6597.79"/>
    <n v="8.1454197530864203"/>
  </r>
  <r>
    <x v="0"/>
    <x v="1"/>
    <x v="14"/>
    <x v="0"/>
    <s v="040.12989"/>
    <n v="1"/>
    <n v="-1349"/>
    <n v="-1349"/>
  </r>
  <r>
    <x v="0"/>
    <x v="1"/>
    <x v="14"/>
    <x v="0"/>
    <s v="040.12994"/>
    <n v="1"/>
    <n v="-1292"/>
    <n v="-1292"/>
  </r>
  <r>
    <x v="0"/>
    <x v="1"/>
    <x v="13"/>
    <x v="0"/>
    <s v="040.12907"/>
    <n v="1910"/>
    <n v="8688.5"/>
    <n v="4.54895287958115"/>
  </r>
  <r>
    <x v="0"/>
    <x v="1"/>
    <x v="13"/>
    <x v="0"/>
    <s v="040.12924"/>
    <n v="740"/>
    <n v="1267.1600000000001"/>
    <n v="1.7123783783783799"/>
  </r>
  <r>
    <x v="0"/>
    <x v="1"/>
    <x v="13"/>
    <x v="0"/>
    <s v="040.13061"/>
    <n v="250"/>
    <n v="618.32000000000005"/>
    <n v="2.4732799999999999"/>
  </r>
  <r>
    <x v="0"/>
    <x v="1"/>
    <x v="13"/>
    <x v="0"/>
    <s v="040.12763"/>
    <n v="474"/>
    <n v="298166.96000000002"/>
    <n v="629.04421940928296"/>
  </r>
  <r>
    <x v="0"/>
    <x v="1"/>
    <x v="15"/>
    <x v="0"/>
    <s v="040.12775"/>
    <n v="0"/>
    <n v="6454.56"/>
    <n v="0"/>
  </r>
  <r>
    <x v="0"/>
    <x v="1"/>
    <x v="15"/>
    <x v="0"/>
    <s v="040.13092"/>
    <n v="310"/>
    <n v="11119.44"/>
    <n v="35.869161290322602"/>
  </r>
  <r>
    <x v="0"/>
    <x v="1"/>
    <x v="14"/>
    <x v="0"/>
    <s v="040.13050"/>
    <n v="1"/>
    <n v="-1262"/>
    <n v="-1262"/>
  </r>
  <r>
    <x v="0"/>
    <x v="1"/>
    <x v="13"/>
    <x v="0"/>
    <s v="040.12367"/>
    <n v="0"/>
    <n v="21778.39"/>
    <n v="0"/>
  </r>
  <r>
    <x v="0"/>
    <x v="1"/>
    <x v="14"/>
    <x v="0"/>
    <s v="040.13142"/>
    <n v="1"/>
    <n v="-1099"/>
    <n v="-1099"/>
  </r>
  <r>
    <x v="0"/>
    <x v="1"/>
    <x v="14"/>
    <x v="0"/>
    <s v="040.13143"/>
    <n v="1"/>
    <n v="-276"/>
    <n v="-276"/>
  </r>
  <r>
    <x v="0"/>
    <x v="1"/>
    <x v="14"/>
    <x v="0"/>
    <s v="040.13051"/>
    <n v="1"/>
    <n v="-1542"/>
    <n v="-1542"/>
  </r>
  <r>
    <x v="0"/>
    <x v="1"/>
    <x v="14"/>
    <x v="0"/>
    <s v="040.13133"/>
    <n v="1"/>
    <n v="-580"/>
    <n v="-580"/>
  </r>
  <r>
    <x v="0"/>
    <x v="1"/>
    <x v="14"/>
    <x v="0"/>
    <s v="040.12978"/>
    <n v="1"/>
    <n v="-1659"/>
    <n v="-1659"/>
  </r>
  <r>
    <x v="0"/>
    <x v="1"/>
    <x v="13"/>
    <x v="0"/>
    <s v="040.12828"/>
    <n v="693"/>
    <n v="-1144.27"/>
    <n v="-1.65118326118326"/>
  </r>
  <r>
    <x v="0"/>
    <x v="1"/>
    <x v="14"/>
    <x v="0"/>
    <s v="040.13138"/>
    <n v="1"/>
    <n v="-8618"/>
    <n v="-8618"/>
  </r>
  <r>
    <x v="0"/>
    <x v="1"/>
    <x v="13"/>
    <x v="0"/>
    <s v="040.10891"/>
    <n v="753"/>
    <n v="32678.799999999999"/>
    <n v="43.398140770252297"/>
  </r>
  <r>
    <x v="0"/>
    <x v="1"/>
    <x v="15"/>
    <x v="0"/>
    <s v="040.10465"/>
    <n v="2380"/>
    <n v="62220.92"/>
    <n v="26.143243697479001"/>
  </r>
  <r>
    <x v="0"/>
    <x v="1"/>
    <x v="13"/>
    <x v="0"/>
    <s v="040.10737"/>
    <n v="640"/>
    <n v="84264.48"/>
    <n v="131.66325000000001"/>
  </r>
  <r>
    <x v="0"/>
    <x v="1"/>
    <x v="15"/>
    <x v="0"/>
    <s v="040.10747"/>
    <n v="2841"/>
    <n v="11571.46"/>
    <n v="4.0730235832453401"/>
  </r>
  <r>
    <x v="0"/>
    <x v="1"/>
    <x v="13"/>
    <x v="0"/>
    <s v="040.11793"/>
    <n v="2285"/>
    <n v="4406.0200000000004"/>
    <n v="1.9282363238511999"/>
  </r>
  <r>
    <x v="0"/>
    <x v="1"/>
    <x v="13"/>
    <x v="0"/>
    <s v="040.11798"/>
    <n v="2687"/>
    <n v="13034.13"/>
    <n v="4.8508113137327902"/>
  </r>
  <r>
    <x v="0"/>
    <x v="1"/>
    <x v="13"/>
    <x v="0"/>
    <s v="040.11852"/>
    <n v="270"/>
    <n v="583.6"/>
    <n v="2.1614814814814798"/>
  </r>
  <r>
    <x v="0"/>
    <x v="1"/>
    <x v="13"/>
    <x v="0"/>
    <s v="040.11882"/>
    <n v="4016"/>
    <n v="19505.62"/>
    <n v="4.8569770916334702"/>
  </r>
  <r>
    <x v="0"/>
    <x v="1"/>
    <x v="15"/>
    <x v="0"/>
    <s v="040.11620"/>
    <n v="2774"/>
    <n v="-10741.09"/>
    <n v="-3.8720583994232198"/>
  </r>
  <r>
    <x v="0"/>
    <x v="1"/>
    <x v="15"/>
    <x v="0"/>
    <s v="040.11553"/>
    <n v="300"/>
    <n v="88932.84"/>
    <n v="296.44279999999998"/>
  </r>
  <r>
    <x v="0"/>
    <x v="1"/>
    <x v="15"/>
    <x v="0"/>
    <s v="040.11554"/>
    <n v="453"/>
    <n v="25732.12"/>
    <n v="56.803796909492299"/>
  </r>
  <r>
    <x v="0"/>
    <x v="1"/>
    <x v="13"/>
    <x v="0"/>
    <s v="040.11556"/>
    <n v="149"/>
    <n v="13501.13"/>
    <n v="90.611610738254996"/>
  </r>
  <r>
    <x v="0"/>
    <x v="1"/>
    <x v="13"/>
    <x v="0"/>
    <s v="040.11648"/>
    <n v="135"/>
    <n v="9790.99"/>
    <n v="72.525851851851897"/>
  </r>
  <r>
    <x v="0"/>
    <x v="1"/>
    <x v="13"/>
    <x v="0"/>
    <s v="040.11681"/>
    <n v="400"/>
    <n v="-72.27"/>
    <n v="-0.180675"/>
  </r>
  <r>
    <x v="0"/>
    <x v="1"/>
    <x v="13"/>
    <x v="0"/>
    <s v="040.11688"/>
    <n v="250"/>
    <n v="3950.54"/>
    <n v="15.802160000000001"/>
  </r>
  <r>
    <x v="0"/>
    <x v="1"/>
    <x v="15"/>
    <x v="0"/>
    <s v="040.11726"/>
    <n v="545"/>
    <n v="4120.57"/>
    <n v="7.5606788990825704"/>
  </r>
  <r>
    <x v="0"/>
    <x v="1"/>
    <x v="13"/>
    <x v="0"/>
    <s v="040.11747"/>
    <n v="600"/>
    <n v="1948.35"/>
    <n v="3.2472500000000002"/>
  </r>
  <r>
    <x v="0"/>
    <x v="1"/>
    <x v="15"/>
    <x v="0"/>
    <s v="040.11801"/>
    <n v="1420"/>
    <n v="9967.11"/>
    <n v="7.0190915492957702"/>
  </r>
  <r>
    <x v="0"/>
    <x v="1"/>
    <x v="17"/>
    <x v="0"/>
    <s v="040.11827"/>
    <n v="450"/>
    <n v="4034.75"/>
    <n v="8.9661111111111094"/>
  </r>
  <r>
    <x v="0"/>
    <x v="1"/>
    <x v="13"/>
    <x v="0"/>
    <s v="040.11624"/>
    <n v="1762"/>
    <n v="1972.81"/>
    <n v="1.1196424517593599"/>
  </r>
  <r>
    <x v="0"/>
    <x v="1"/>
    <x v="13"/>
    <x v="0"/>
    <s v="040.10591"/>
    <n v="14508"/>
    <n v="1634.66"/>
    <n v="0.11267300799558901"/>
  </r>
  <r>
    <x v="0"/>
    <x v="1"/>
    <x v="15"/>
    <x v="0"/>
    <s v="040.11032"/>
    <n v="860"/>
    <n v="13614.89"/>
    <n v="15.831267441860501"/>
  </r>
  <r>
    <x v="0"/>
    <x v="1"/>
    <x v="17"/>
    <x v="0"/>
    <s v="040.11578"/>
    <n v="1"/>
    <n v="2390.08"/>
    <n v="2390.08"/>
  </r>
  <r>
    <x v="0"/>
    <x v="1"/>
    <x v="13"/>
    <x v="0"/>
    <s v="040.11553"/>
    <n v="559"/>
    <n v="9113.3799999999992"/>
    <n v="16.3030053667263"/>
  </r>
  <r>
    <x v="0"/>
    <x v="1"/>
    <x v="29"/>
    <x v="0"/>
    <s v="040.11038"/>
    <n v="1"/>
    <n v="59.47"/>
    <n v="59.47"/>
  </r>
  <r>
    <x v="0"/>
    <x v="1"/>
    <x v="13"/>
    <x v="0"/>
    <s v="040.10173"/>
    <n v="50"/>
    <n v="575.55999999999995"/>
    <n v="11.511200000000001"/>
  </r>
  <r>
    <x v="0"/>
    <x v="1"/>
    <x v="15"/>
    <x v="0"/>
    <s v="040.10316"/>
    <n v="20"/>
    <n v="1316.02"/>
    <n v="65.801000000000002"/>
  </r>
  <r>
    <x v="0"/>
    <x v="1"/>
    <x v="13"/>
    <x v="0"/>
    <s v="040.10160"/>
    <n v="356"/>
    <n v="-2883.08"/>
    <n v="-8.0985393258426992"/>
  </r>
  <r>
    <x v="0"/>
    <x v="1"/>
    <x v="13"/>
    <x v="0"/>
    <s v="040.10183"/>
    <n v="1400"/>
    <n v="-39084.22"/>
    <n v="-27.917300000000001"/>
  </r>
  <r>
    <x v="0"/>
    <x v="1"/>
    <x v="13"/>
    <x v="0"/>
    <s v="040.10346"/>
    <n v="100"/>
    <n v="5336.36"/>
    <n v="53.363599999999998"/>
  </r>
  <r>
    <x v="0"/>
    <x v="1"/>
    <x v="16"/>
    <x v="0"/>
    <s v="040.11577"/>
    <n v="460"/>
    <n v="4041.17"/>
    <n v="8.7851521739130405"/>
  </r>
  <r>
    <x v="0"/>
    <x v="1"/>
    <x v="13"/>
    <x v="0"/>
    <s v="040.11628"/>
    <n v="1430"/>
    <n v="8529.69"/>
    <n v="5.9648181818181802"/>
  </r>
  <r>
    <x v="0"/>
    <x v="1"/>
    <x v="15"/>
    <x v="0"/>
    <s v="040.11560"/>
    <n v="560"/>
    <n v="226.56"/>
    <n v="0.40457142857142903"/>
  </r>
  <r>
    <x v="0"/>
    <x v="1"/>
    <x v="13"/>
    <x v="0"/>
    <s v="040.11576"/>
    <n v="687"/>
    <n v="3815.97"/>
    <n v="5.55454148471616"/>
  </r>
  <r>
    <x v="0"/>
    <x v="1"/>
    <x v="15"/>
    <x v="0"/>
    <s v="Conversion"/>
    <n v="497364"/>
    <n v="4978033.47"/>
    <n v="10.008833510266101"/>
  </r>
  <r>
    <x v="0"/>
    <x v="1"/>
    <x v="13"/>
    <x v="0"/>
    <s v="040.11413"/>
    <n v="1545"/>
    <n v="8767.39"/>
    <n v="5.6746860841423903"/>
  </r>
  <r>
    <x v="0"/>
    <x v="1"/>
    <x v="13"/>
    <x v="0"/>
    <s v="040.10348"/>
    <n v="240"/>
    <n v="-119.12"/>
    <n v="-0.49633333333333302"/>
  </r>
  <r>
    <x v="0"/>
    <x v="1"/>
    <x v="13"/>
    <x v="0"/>
    <s v="040.12337"/>
    <n v="490"/>
    <n v="12462.61"/>
    <n v="25.4338979591837"/>
  </r>
  <r>
    <x v="0"/>
    <x v="1"/>
    <x v="13"/>
    <x v="0"/>
    <s v="040.12285"/>
    <n v="410"/>
    <n v="1475.5"/>
    <n v="3.5987804878048801"/>
  </r>
  <r>
    <x v="0"/>
    <x v="1"/>
    <x v="15"/>
    <x v="0"/>
    <s v="040.12192"/>
    <n v="2930"/>
    <n v="26186.560000000001"/>
    <n v="8.9373924914675804"/>
  </r>
  <r>
    <x v="0"/>
    <x v="1"/>
    <x v="13"/>
    <x v="0"/>
    <s v="040.12214"/>
    <n v="728"/>
    <n v="3356.46"/>
    <n v="4.6105219780219802"/>
  </r>
  <r>
    <x v="0"/>
    <x v="1"/>
    <x v="13"/>
    <x v="0"/>
    <s v="040.12027"/>
    <n v="380"/>
    <n v="7052.2"/>
    <n v="18.558421052631601"/>
  </r>
  <r>
    <x v="0"/>
    <x v="1"/>
    <x v="15"/>
    <x v="0"/>
    <s v="040.11943"/>
    <n v="366"/>
    <n v="8631.27"/>
    <n v="23.5827049180328"/>
  </r>
  <r>
    <x v="0"/>
    <x v="1"/>
    <x v="13"/>
    <x v="0"/>
    <s v="040.11738"/>
    <n v="1852"/>
    <n v="13680.48"/>
    <n v="7.3868682505399601"/>
  </r>
  <r>
    <x v="0"/>
    <x v="1"/>
    <x v="15"/>
    <x v="0"/>
    <s v="040.11788"/>
    <n v="1383"/>
    <n v="31732.43"/>
    <n v="22.9446348517715"/>
  </r>
  <r>
    <x v="0"/>
    <x v="1"/>
    <x v="17"/>
    <x v="0"/>
    <s v="040.12135"/>
    <n v="1"/>
    <n v="18923.810000000001"/>
    <n v="18923.810000000001"/>
  </r>
  <r>
    <x v="0"/>
    <x v="1"/>
    <x v="17"/>
    <x v="0"/>
    <s v="040.12254"/>
    <n v="480"/>
    <n v="3313.17"/>
    <n v="6.9024374999999996"/>
  </r>
  <r>
    <x v="0"/>
    <x v="1"/>
    <x v="13"/>
    <x v="0"/>
    <s v="040.12335"/>
    <n v="1080"/>
    <n v="3891.67"/>
    <n v="3.6033981481481501"/>
  </r>
  <r>
    <x v="0"/>
    <x v="1"/>
    <x v="13"/>
    <x v="0"/>
    <s v="040.11302"/>
    <n v="3451"/>
    <n v="9804.98"/>
    <n v="2.8411996522747001"/>
  </r>
  <r>
    <x v="0"/>
    <x v="1"/>
    <x v="13"/>
    <x v="0"/>
    <s v="040.11305"/>
    <n v="696"/>
    <n v="48360.800000000003"/>
    <n v="69.483908045977003"/>
  </r>
  <r>
    <x v="0"/>
    <x v="1"/>
    <x v="13"/>
    <x v="0"/>
    <s v="040.11301"/>
    <n v="1914"/>
    <n v="5965.84"/>
    <n v="3.1169487983281101"/>
  </r>
  <r>
    <x v="0"/>
    <x v="1"/>
    <x v="13"/>
    <x v="0"/>
    <s v="040.11337"/>
    <n v="386"/>
    <n v="4206"/>
    <n v="10.896373056994801"/>
  </r>
  <r>
    <x v="0"/>
    <x v="1"/>
    <x v="13"/>
    <x v="0"/>
    <s v="040.12162"/>
    <n v="200"/>
    <n v="7639.12"/>
    <n v="38.195599999999999"/>
  </r>
  <r>
    <x v="0"/>
    <x v="1"/>
    <x v="15"/>
    <x v="0"/>
    <s v="040.11122"/>
    <n v="22"/>
    <n v="134.84"/>
    <n v="6.1290909090909098"/>
  </r>
  <r>
    <x v="0"/>
    <x v="1"/>
    <x v="15"/>
    <x v="0"/>
    <s v="040.11163"/>
    <n v="600"/>
    <n v="716.19"/>
    <n v="1.1936500000000001"/>
  </r>
  <r>
    <x v="0"/>
    <x v="1"/>
    <x v="13"/>
    <x v="0"/>
    <s v="040.10752"/>
    <n v="910"/>
    <n v="2697.11"/>
    <n v="2.9638571428571399"/>
  </r>
  <r>
    <x v="0"/>
    <x v="1"/>
    <x v="13"/>
    <x v="0"/>
    <s v="040.10784"/>
    <n v="200"/>
    <n v="2696.18"/>
    <n v="13.4809"/>
  </r>
  <r>
    <x v="0"/>
    <x v="1"/>
    <x v="13"/>
    <x v="0"/>
    <s v="040.11003"/>
    <n v="780"/>
    <n v="3295.3"/>
    <n v="4.2247435897435901"/>
  </r>
  <r>
    <x v="0"/>
    <x v="1"/>
    <x v="31"/>
    <x v="0"/>
    <s v="ADMIN 040"/>
    <n v="-228"/>
    <n v="-6848.21"/>
    <n v="30.036008771929801"/>
  </r>
  <r>
    <x v="0"/>
    <x v="1"/>
    <x v="13"/>
    <x v="0"/>
    <s v="040.11848"/>
    <n v="1112"/>
    <n v="7090.86"/>
    <n v="6.3766726618704999"/>
  </r>
  <r>
    <x v="0"/>
    <x v="1"/>
    <x v="17"/>
    <x v="0"/>
    <s v="040.11987"/>
    <n v="3243"/>
    <n v="18113.28"/>
    <n v="5.58534690101758"/>
  </r>
  <r>
    <x v="0"/>
    <x v="1"/>
    <x v="13"/>
    <x v="0"/>
    <s v="040.12127"/>
    <n v="310"/>
    <n v="3462.41"/>
    <n v="11.169064516129"/>
  </r>
  <r>
    <x v="0"/>
    <x v="1"/>
    <x v="15"/>
    <x v="0"/>
    <s v="040.11665"/>
    <n v="1100"/>
    <n v="6075.87"/>
    <n v="5.5235181818181802"/>
  </r>
  <r>
    <x v="0"/>
    <x v="1"/>
    <x v="13"/>
    <x v="0"/>
    <s v="040.11859"/>
    <n v="320"/>
    <n v="448.4"/>
    <n v="1.4012500000000001"/>
  </r>
  <r>
    <x v="0"/>
    <x v="1"/>
    <x v="13"/>
    <x v="0"/>
    <s v="040.11970"/>
    <n v="2389"/>
    <n v="2316.62"/>
    <n v="0.96970280452072"/>
  </r>
  <r>
    <x v="0"/>
    <x v="1"/>
    <x v="15"/>
    <x v="0"/>
    <s v="040.12046"/>
    <n v="1293"/>
    <n v="51904.46"/>
    <n v="40.142660479504997"/>
  </r>
  <r>
    <x v="0"/>
    <x v="1"/>
    <x v="13"/>
    <x v="0"/>
    <s v="040.12052"/>
    <n v="625"/>
    <n v="8601.99"/>
    <n v="13.763184000000001"/>
  </r>
  <r>
    <x v="0"/>
    <x v="1"/>
    <x v="13"/>
    <x v="0"/>
    <s v="040.12064"/>
    <n v="337"/>
    <n v="2449.3200000000002"/>
    <n v="7.2680118694361999"/>
  </r>
  <r>
    <x v="0"/>
    <x v="1"/>
    <x v="13"/>
    <x v="0"/>
    <s v="040.12067"/>
    <n v="500"/>
    <n v="3517.24"/>
    <n v="7.0344800000000003"/>
  </r>
  <r>
    <x v="0"/>
    <x v="1"/>
    <x v="13"/>
    <x v="0"/>
    <s v="040.11964"/>
    <n v="648"/>
    <n v="4693.9799999999996"/>
    <n v="7.2437962962963001"/>
  </r>
  <r>
    <x v="0"/>
    <x v="1"/>
    <x v="13"/>
    <x v="0"/>
    <s v="040.11959"/>
    <n v="562"/>
    <n v="5430.58"/>
    <n v="9.6629537366547993"/>
  </r>
  <r>
    <x v="0"/>
    <x v="1"/>
    <x v="14"/>
    <x v="0"/>
    <s v="040.10122"/>
    <n v="1"/>
    <n v="-6013.67"/>
    <n v="-6013.67"/>
  </r>
  <r>
    <x v="0"/>
    <x v="1"/>
    <x v="13"/>
    <x v="0"/>
    <s v="040.11336"/>
    <n v="1"/>
    <n v="195.26"/>
    <n v="195.26"/>
  </r>
  <r>
    <x v="0"/>
    <x v="1"/>
    <x v="13"/>
    <x v="0"/>
    <s v="040.11161"/>
    <n v="210"/>
    <n v="1622.69"/>
    <n v="7.7270952380952398"/>
  </r>
  <r>
    <x v="0"/>
    <x v="1"/>
    <x v="13"/>
    <x v="0"/>
    <s v="040.11193"/>
    <n v="25"/>
    <n v="3909.32"/>
    <n v="156.37280000000001"/>
  </r>
  <r>
    <x v="0"/>
    <x v="1"/>
    <x v="13"/>
    <x v="0"/>
    <s v="040.10924"/>
    <n v="750"/>
    <n v="339.19"/>
    <n v="0.45225333333333301"/>
  </r>
  <r>
    <x v="0"/>
    <x v="1"/>
    <x v="13"/>
    <x v="0"/>
    <s v="040.11394"/>
    <n v="365"/>
    <n v="1692.52"/>
    <n v="4.6370410958904102"/>
  </r>
  <r>
    <x v="0"/>
    <x v="1"/>
    <x v="15"/>
    <x v="0"/>
    <s v="040.11771"/>
    <n v="821"/>
    <n v="56780.39"/>
    <n v="69.160036540803901"/>
  </r>
  <r>
    <x v="0"/>
    <x v="1"/>
    <x v="15"/>
    <x v="0"/>
    <s v="040.12166"/>
    <n v="944"/>
    <n v="4510.97"/>
    <n v="4.7785699152542396"/>
  </r>
  <r>
    <x v="0"/>
    <x v="1"/>
    <x v="13"/>
    <x v="0"/>
    <s v="040.12175"/>
    <n v="730"/>
    <n v="21174.36"/>
    <n v="29.0059726027397"/>
  </r>
  <r>
    <x v="0"/>
    <x v="1"/>
    <x v="13"/>
    <x v="0"/>
    <s v="040.12241"/>
    <n v="830"/>
    <n v="68979.17"/>
    <n v="83.107433734939804"/>
  </r>
  <r>
    <x v="0"/>
    <x v="1"/>
    <x v="13"/>
    <x v="0"/>
    <s v="040.12245"/>
    <n v="615"/>
    <n v="32014.79"/>
    <n v="52.056569105691104"/>
  </r>
  <r>
    <x v="0"/>
    <x v="1"/>
    <x v="17"/>
    <x v="0"/>
    <s v="040.12984"/>
    <n v="-643"/>
    <n v="-3061.01"/>
    <n v="4.7605132192845998"/>
  </r>
  <r>
    <x v="0"/>
    <x v="1"/>
    <x v="13"/>
    <x v="0"/>
    <s v="040.11369"/>
    <n v="375"/>
    <n v="2444.2199999999998"/>
    <n v="6.5179200000000002"/>
  </r>
  <r>
    <x v="0"/>
    <x v="1"/>
    <x v="13"/>
    <x v="0"/>
    <s v="040.11948"/>
    <n v="100"/>
    <n v="61028.17"/>
    <n v="610.2817"/>
  </r>
  <r>
    <x v="0"/>
    <x v="1"/>
    <x v="13"/>
    <x v="0"/>
    <s v="040.11618"/>
    <n v="1440"/>
    <n v="8648.32"/>
    <n v="6.0057777777777801"/>
  </r>
  <r>
    <x v="0"/>
    <x v="1"/>
    <x v="13"/>
    <x v="0"/>
    <s v="040.11644"/>
    <n v="1500"/>
    <n v="8088.56"/>
    <n v="5.3923733333333299"/>
  </r>
  <r>
    <x v="0"/>
    <x v="1"/>
    <x v="13"/>
    <x v="0"/>
    <s v="040.12624"/>
    <n v="340"/>
    <n v="17267.53"/>
    <n v="50.786852941176498"/>
  </r>
  <r>
    <x v="0"/>
    <x v="1"/>
    <x v="13"/>
    <x v="0"/>
    <s v="040.12168"/>
    <n v="2655"/>
    <n v="6142.14"/>
    <n v="2.31342372881356"/>
  </r>
  <r>
    <x v="0"/>
    <x v="1"/>
    <x v="13"/>
    <x v="0"/>
    <s v="040.12348"/>
    <n v="3500"/>
    <n v="111290.03"/>
    <n v="31.7971514285714"/>
  </r>
  <r>
    <x v="0"/>
    <x v="1"/>
    <x v="13"/>
    <x v="0"/>
    <s v="040.12361"/>
    <n v="0"/>
    <n v="16154.68"/>
    <n v="0"/>
  </r>
  <r>
    <x v="0"/>
    <x v="1"/>
    <x v="13"/>
    <x v="0"/>
    <s v="040.10008"/>
    <n v="14"/>
    <n v="9055.1200000000008"/>
    <n v="646.79428571428605"/>
  </r>
  <r>
    <x v="0"/>
    <x v="1"/>
    <x v="15"/>
    <x v="0"/>
    <s v="040.10638"/>
    <n v="1463"/>
    <n v="2070.98"/>
    <n v="1.4155707450444299"/>
  </r>
  <r>
    <x v="0"/>
    <x v="1"/>
    <x v="13"/>
    <x v="0"/>
    <s v="040.10664"/>
    <n v="1000"/>
    <n v="1455.87"/>
    <n v="1.45587"/>
  </r>
  <r>
    <x v="0"/>
    <x v="1"/>
    <x v="13"/>
    <x v="0"/>
    <s v="040.10493"/>
    <n v="1169"/>
    <n v="5021.43"/>
    <n v="4.2954918733960703"/>
  </r>
  <r>
    <x v="0"/>
    <x v="1"/>
    <x v="13"/>
    <x v="0"/>
    <s v="040.10474"/>
    <n v="357"/>
    <n v="7955.86"/>
    <n v="22.285322128851501"/>
  </r>
  <r>
    <x v="0"/>
    <x v="1"/>
    <x v="13"/>
    <x v="0"/>
    <s v="040.10782"/>
    <n v="260"/>
    <n v="4219.8"/>
    <n v="16.23"/>
  </r>
  <r>
    <x v="0"/>
    <x v="1"/>
    <x v="13"/>
    <x v="0"/>
    <s v="040.10804"/>
    <n v="4136"/>
    <n v="7957.84"/>
    <n v="1.92404255319149"/>
  </r>
  <r>
    <x v="0"/>
    <x v="1"/>
    <x v="13"/>
    <x v="0"/>
    <s v="040.10432"/>
    <n v="295"/>
    <n v="2470.67"/>
    <n v="8.3751525423728808"/>
  </r>
  <r>
    <x v="0"/>
    <x v="1"/>
    <x v="13"/>
    <x v="0"/>
    <s v="040.10620"/>
    <n v="750"/>
    <n v="3286.07"/>
    <n v="4.3814266666666697"/>
  </r>
  <r>
    <x v="0"/>
    <x v="1"/>
    <x v="13"/>
    <x v="0"/>
    <s v="040.10367"/>
    <n v="2075"/>
    <n v="3414.63"/>
    <n v="1.64560481927711"/>
  </r>
  <r>
    <x v="0"/>
    <x v="1"/>
    <x v="32"/>
    <x v="0"/>
    <s v="Conversion"/>
    <n v="388"/>
    <n v="3065.73"/>
    <n v="7.9013659793814401"/>
  </r>
  <r>
    <x v="0"/>
    <x v="1"/>
    <x v="15"/>
    <x v="0"/>
    <s v="040.10892"/>
    <n v="1"/>
    <n v="5082.5"/>
    <n v="5082.5"/>
  </r>
  <r>
    <x v="0"/>
    <x v="1"/>
    <x v="13"/>
    <x v="0"/>
    <s v="040.10801"/>
    <n v="265"/>
    <n v="1096.5"/>
    <n v="4.1377358490566003"/>
  </r>
  <r>
    <x v="0"/>
    <x v="1"/>
    <x v="13"/>
    <x v="0"/>
    <s v="040.10454"/>
    <n v="300"/>
    <n v="2139.16"/>
    <n v="7.1305333333333296"/>
  </r>
  <r>
    <x v="0"/>
    <x v="1"/>
    <x v="13"/>
    <x v="0"/>
    <s v="040.10377"/>
    <n v="365"/>
    <n v="2316.9"/>
    <n v="6.34767123287671"/>
  </r>
  <r>
    <x v="0"/>
    <x v="1"/>
    <x v="13"/>
    <x v="0"/>
    <s v="040.10569"/>
    <n v="500"/>
    <n v="3433.9"/>
    <n v="6.8677999999999999"/>
  </r>
  <r>
    <x v="0"/>
    <x v="1"/>
    <x v="13"/>
    <x v="0"/>
    <s v="040.10393"/>
    <n v="120"/>
    <n v="815.91"/>
    <n v="6.7992499999999998"/>
  </r>
  <r>
    <x v="0"/>
    <x v="1"/>
    <x v="13"/>
    <x v="0"/>
    <s v="040.10834"/>
    <n v="1088"/>
    <n v="3526.77"/>
    <n v="3.2415165441176499"/>
  </r>
  <r>
    <x v="0"/>
    <x v="1"/>
    <x v="13"/>
    <x v="0"/>
    <s v="040.10852"/>
    <n v="630"/>
    <n v="842.55"/>
    <n v="1.3373809523809499"/>
  </r>
  <r>
    <x v="0"/>
    <x v="1"/>
    <x v="13"/>
    <x v="0"/>
    <s v="040.10972"/>
    <n v="300"/>
    <n v="2315.12"/>
    <n v="7.7170666666666703"/>
  </r>
  <r>
    <x v="0"/>
    <x v="1"/>
    <x v="13"/>
    <x v="0"/>
    <s v="040.10138"/>
    <n v="588"/>
    <n v="35.51"/>
    <n v="6.0391156462584999E-2"/>
  </r>
  <r>
    <x v="0"/>
    <x v="1"/>
    <x v="13"/>
    <x v="0"/>
    <s v="040.10406"/>
    <n v="1440"/>
    <n v="7347.57"/>
    <n v="5.1024791666666696"/>
  </r>
  <r>
    <x v="0"/>
    <x v="1"/>
    <x v="13"/>
    <x v="0"/>
    <s v="040.10298"/>
    <n v="100"/>
    <n v="1017.04"/>
    <n v="10.170400000000001"/>
  </r>
  <r>
    <x v="0"/>
    <x v="1"/>
    <x v="13"/>
    <x v="0"/>
    <s v="040.10211"/>
    <n v="1178"/>
    <n v="3926.62"/>
    <n v="3.33329371816638"/>
  </r>
  <r>
    <x v="0"/>
    <x v="1"/>
    <x v="15"/>
    <x v="0"/>
    <s v="040.10768"/>
    <n v="50"/>
    <n v="796.47"/>
    <n v="15.929399999999999"/>
  </r>
  <r>
    <x v="0"/>
    <x v="1"/>
    <x v="13"/>
    <x v="0"/>
    <s v="040.10345"/>
    <n v="1790"/>
    <n v="2308.75"/>
    <n v="1.28980446927374"/>
  </r>
  <r>
    <x v="0"/>
    <x v="1"/>
    <x v="13"/>
    <x v="0"/>
    <s v="040.10639"/>
    <n v="2408"/>
    <n v="5452.85"/>
    <n v="2.26447259136213"/>
  </r>
  <r>
    <x v="0"/>
    <x v="1"/>
    <x v="13"/>
    <x v="0"/>
    <s v="040.10730"/>
    <n v="1387"/>
    <n v="4089.83"/>
    <n v="2.94868781542898"/>
  </r>
  <r>
    <x v="0"/>
    <x v="1"/>
    <x v="13"/>
    <x v="0"/>
    <s v="040.10736"/>
    <n v="350"/>
    <n v="1139.03"/>
    <n v="3.2543714285714298"/>
  </r>
  <r>
    <x v="0"/>
    <x v="1"/>
    <x v="13"/>
    <x v="0"/>
    <s v="040.10178"/>
    <n v="138"/>
    <n v="566.42999999999995"/>
    <n v="4.1045652173912996"/>
  </r>
  <r>
    <x v="0"/>
    <x v="1"/>
    <x v="13"/>
    <x v="0"/>
    <s v="040.10192"/>
    <n v="425"/>
    <n v="1661.27"/>
    <n v="3.9088705882352901"/>
  </r>
  <r>
    <x v="0"/>
    <x v="1"/>
    <x v="13"/>
    <x v="0"/>
    <s v="040.10531"/>
    <n v="150"/>
    <n v="883.5"/>
    <n v="5.89"/>
  </r>
  <r>
    <x v="0"/>
    <x v="1"/>
    <x v="13"/>
    <x v="0"/>
    <s v="040.10539"/>
    <n v="200"/>
    <n v="1513.09"/>
    <n v="7.5654500000000002"/>
  </r>
  <r>
    <x v="0"/>
    <x v="1"/>
    <x v="13"/>
    <x v="0"/>
    <s v="040.10509"/>
    <n v="490"/>
    <n v="2002.9"/>
    <n v="4.08755102040816"/>
  </r>
  <r>
    <x v="0"/>
    <x v="1"/>
    <x v="13"/>
    <x v="0"/>
    <s v="040.10510"/>
    <n v="2505"/>
    <n v="13075.45"/>
    <n v="5.2197405189620802"/>
  </r>
  <r>
    <x v="0"/>
    <x v="1"/>
    <x v="13"/>
    <x v="0"/>
    <s v="040.10095"/>
    <n v="250"/>
    <n v="881.13"/>
    <n v="3.5245199999999999"/>
  </r>
  <r>
    <x v="0"/>
    <x v="1"/>
    <x v="17"/>
    <x v="0"/>
    <s v="040.10097"/>
    <n v="840"/>
    <n v="2818.92"/>
    <n v="3.3558571428571402"/>
  </r>
  <r>
    <x v="0"/>
    <x v="1"/>
    <x v="13"/>
    <x v="0"/>
    <s v="040.10102"/>
    <n v="100"/>
    <n v="1201.1600000000001"/>
    <n v="12.0116"/>
  </r>
  <r>
    <x v="0"/>
    <x v="1"/>
    <x v="13"/>
    <x v="0"/>
    <s v="040.12386"/>
    <n v="2550"/>
    <n v="16905.009999999998"/>
    <n v="6.6294156862745099"/>
  </r>
  <r>
    <x v="0"/>
    <x v="1"/>
    <x v="13"/>
    <x v="0"/>
    <s v="040.12780"/>
    <n v="0"/>
    <n v="45.68"/>
    <n v="0"/>
  </r>
  <r>
    <x v="0"/>
    <x v="1"/>
    <x v="15"/>
    <x v="0"/>
    <s v="040.13118"/>
    <n v="345"/>
    <n v="3993.86"/>
    <n v="11.576405797101399"/>
  </r>
  <r>
    <x v="0"/>
    <x v="1"/>
    <x v="15"/>
    <x v="0"/>
    <s v="040.13044"/>
    <n v="0"/>
    <n v="10674.12"/>
    <n v="0"/>
  </r>
  <r>
    <x v="0"/>
    <x v="1"/>
    <x v="13"/>
    <x v="0"/>
    <s v="040.13099"/>
    <n v="0"/>
    <n v="24477.62"/>
    <n v="0"/>
  </r>
  <r>
    <x v="0"/>
    <x v="1"/>
    <x v="13"/>
    <x v="0"/>
    <s v="040.13062"/>
    <n v="1220"/>
    <n v="15832.11"/>
    <n v="12.9771393442623"/>
  </r>
  <r>
    <x v="0"/>
    <x v="1"/>
    <x v="13"/>
    <x v="0"/>
    <s v="040.13096"/>
    <n v="0"/>
    <n v="9547.4500000000007"/>
    <n v="0"/>
  </r>
  <r>
    <x v="0"/>
    <x v="1"/>
    <x v="13"/>
    <x v="0"/>
    <s v="040.12319"/>
    <n v="1300"/>
    <n v="4960.82"/>
    <n v="3.8160153846153801"/>
  </r>
  <r>
    <x v="0"/>
    <x v="1"/>
    <x v="15"/>
    <x v="0"/>
    <s v="040.12391"/>
    <n v="795"/>
    <n v="21078.21"/>
    <n v="26.5134716981132"/>
  </r>
  <r>
    <x v="0"/>
    <x v="1"/>
    <x v="16"/>
    <x v="0"/>
    <s v="040.12042"/>
    <n v="750"/>
    <n v="5328.75"/>
    <n v="7.1050000000000004"/>
  </r>
  <r>
    <x v="0"/>
    <x v="1"/>
    <x v="13"/>
    <x v="0"/>
    <s v="040.12628"/>
    <n v="500"/>
    <n v="1311.57"/>
    <n v="2.6231399999999998"/>
  </r>
  <r>
    <x v="0"/>
    <x v="1"/>
    <x v="13"/>
    <x v="0"/>
    <s v="040.12550"/>
    <n v="3113"/>
    <n v="10196.94"/>
    <n v="3.2755991005461"/>
  </r>
  <r>
    <x v="0"/>
    <x v="1"/>
    <x v="13"/>
    <x v="0"/>
    <s v="040.12515"/>
    <n v="1090"/>
    <n v="4827.83"/>
    <n v="4.4292018348623898"/>
  </r>
  <r>
    <x v="0"/>
    <x v="1"/>
    <x v="15"/>
    <x v="0"/>
    <s v="040.12537"/>
    <n v="10100"/>
    <n v="11529.11"/>
    <n v="1.14149603960396"/>
  </r>
  <r>
    <x v="0"/>
    <x v="1"/>
    <x v="14"/>
    <x v="0"/>
    <s v="040.12718"/>
    <n v="1"/>
    <n v="-1042"/>
    <n v="-1042"/>
  </r>
  <r>
    <x v="0"/>
    <x v="1"/>
    <x v="14"/>
    <x v="0"/>
    <s v="040.12728"/>
    <n v="1"/>
    <n v="-359"/>
    <n v="-359"/>
  </r>
  <r>
    <x v="0"/>
    <x v="1"/>
    <x v="14"/>
    <x v="0"/>
    <s v="040.12755"/>
    <n v="1"/>
    <n v="-13780.29"/>
    <n v="-13780.29"/>
  </r>
  <r>
    <x v="0"/>
    <x v="1"/>
    <x v="14"/>
    <x v="0"/>
    <s v="040.12742"/>
    <n v="1"/>
    <n v="-10980"/>
    <n v="-10980"/>
  </r>
  <r>
    <x v="0"/>
    <x v="1"/>
    <x v="14"/>
    <x v="0"/>
    <s v="040.12756"/>
    <n v="1"/>
    <n v="-8328.65"/>
    <n v="-8328.65"/>
  </r>
  <r>
    <x v="0"/>
    <x v="1"/>
    <x v="14"/>
    <x v="0"/>
    <s v="040.12751"/>
    <n v="1"/>
    <n v="-2117"/>
    <n v="-2117"/>
  </r>
  <r>
    <x v="0"/>
    <x v="1"/>
    <x v="14"/>
    <x v="0"/>
    <s v="040.12716"/>
    <n v="1"/>
    <n v="-182"/>
    <n v="-182"/>
  </r>
  <r>
    <x v="0"/>
    <x v="1"/>
    <x v="14"/>
    <x v="0"/>
    <s v="040.12750"/>
    <n v="1"/>
    <n v="-189"/>
    <n v="-189"/>
  </r>
  <r>
    <x v="0"/>
    <x v="1"/>
    <x v="14"/>
    <x v="0"/>
    <s v="040.12699"/>
    <n v="1"/>
    <n v="-39"/>
    <n v="-39"/>
  </r>
  <r>
    <x v="0"/>
    <x v="1"/>
    <x v="14"/>
    <x v="0"/>
    <s v="040.12735"/>
    <n v="1"/>
    <n v="-150"/>
    <n v="-150"/>
  </r>
  <r>
    <x v="0"/>
    <x v="1"/>
    <x v="13"/>
    <x v="0"/>
    <s v="040.12659"/>
    <n v="1032"/>
    <n v="7227.35"/>
    <n v="7.0032461240310102"/>
  </r>
  <r>
    <x v="0"/>
    <x v="1"/>
    <x v="14"/>
    <x v="0"/>
    <s v="040.12941"/>
    <n v="1"/>
    <n v="-3092"/>
    <n v="-3092"/>
  </r>
  <r>
    <x v="0"/>
    <x v="1"/>
    <x v="14"/>
    <x v="0"/>
    <s v="040.13145"/>
    <n v="1"/>
    <n v="-302"/>
    <n v="-302"/>
  </r>
  <r>
    <x v="0"/>
    <x v="1"/>
    <x v="14"/>
    <x v="0"/>
    <s v="040.13008"/>
    <n v="1"/>
    <n v="-406"/>
    <n v="-406"/>
  </r>
  <r>
    <x v="0"/>
    <x v="1"/>
    <x v="14"/>
    <x v="0"/>
    <s v="040.13078"/>
    <n v="1"/>
    <n v="-812"/>
    <n v="-812"/>
  </r>
  <r>
    <x v="0"/>
    <x v="1"/>
    <x v="13"/>
    <x v="0"/>
    <s v="040.12821"/>
    <n v="310"/>
    <n v="28.65"/>
    <n v="9.2419354838709694E-2"/>
  </r>
  <r>
    <x v="0"/>
    <x v="1"/>
    <x v="13"/>
    <x v="0"/>
    <s v="040.12839"/>
    <n v="1233"/>
    <n v="10384.06"/>
    <n v="8.4217842660178395"/>
  </r>
  <r>
    <x v="0"/>
    <x v="1"/>
    <x v="13"/>
    <x v="0"/>
    <s v="040.12800"/>
    <n v="845"/>
    <n v="-282.91000000000003"/>
    <n v="-0.334804733727811"/>
  </r>
  <r>
    <x v="0"/>
    <x v="1"/>
    <x v="13"/>
    <x v="0"/>
    <s v="040.13018"/>
    <n v="1250"/>
    <n v="7533.13"/>
    <n v="6.0265040000000001"/>
  </r>
  <r>
    <x v="0"/>
    <x v="1"/>
    <x v="17"/>
    <x v="0"/>
    <s v="040.12387"/>
    <n v="220"/>
    <n v="414.32"/>
    <n v="1.8832727272727301"/>
  </r>
  <r>
    <x v="0"/>
    <x v="1"/>
    <x v="15"/>
    <x v="0"/>
    <s v="040.12024"/>
    <n v="1528"/>
    <n v="24198.57"/>
    <n v="15.836760471204199"/>
  </r>
  <r>
    <x v="0"/>
    <x v="1"/>
    <x v="13"/>
    <x v="0"/>
    <s v="040.12573"/>
    <n v="1772"/>
    <n v="25918.23"/>
    <n v="14.6265406320542"/>
  </r>
  <r>
    <x v="0"/>
    <x v="1"/>
    <x v="13"/>
    <x v="0"/>
    <s v="040.11774"/>
    <n v="925"/>
    <n v="1845.61"/>
    <n v="1.99525405405405"/>
  </r>
  <r>
    <x v="0"/>
    <x v="1"/>
    <x v="13"/>
    <x v="0"/>
    <s v="040.12652"/>
    <n v="330"/>
    <n v="3443.87"/>
    <n v="10.4359696969697"/>
  </r>
  <r>
    <x v="0"/>
    <x v="1"/>
    <x v="14"/>
    <x v="0"/>
    <s v="050.18572"/>
    <n v="1"/>
    <n v="-4759"/>
    <n v="-4759"/>
  </r>
  <r>
    <x v="0"/>
    <x v="1"/>
    <x v="14"/>
    <x v="0"/>
    <s v="050.18569"/>
    <n v="1"/>
    <n v="-2265"/>
    <n v="-2265"/>
  </r>
  <r>
    <x v="0"/>
    <x v="1"/>
    <x v="11"/>
    <x v="1"/>
    <s v="050.21081"/>
    <n v="51"/>
    <n v="57450.29"/>
    <n v="1126.4762745098001"/>
  </r>
  <r>
    <x v="0"/>
    <x v="1"/>
    <x v="29"/>
    <x v="0"/>
    <s v="ADMIN 050"/>
    <n v="157"/>
    <n v="-660610.03"/>
    <n v="-4207.7071974522296"/>
  </r>
  <r>
    <x v="0"/>
    <x v="1"/>
    <x v="13"/>
    <x v="0"/>
    <s v="050.20799"/>
    <n v="2940"/>
    <n v="40820.79"/>
    <n v="13.8846224489796"/>
  </r>
  <r>
    <x v="0"/>
    <x v="1"/>
    <x v="13"/>
    <x v="0"/>
    <s v="050.22014"/>
    <n v="168"/>
    <n v="8173.8"/>
    <n v="48.653571428571396"/>
  </r>
  <r>
    <x v="0"/>
    <x v="1"/>
    <x v="13"/>
    <x v="0"/>
    <s v="050.20640"/>
    <n v="320"/>
    <n v="-1852.72"/>
    <n v="-5.7897499999999997"/>
  </r>
  <r>
    <x v="0"/>
    <x v="1"/>
    <x v="14"/>
    <x v="0"/>
    <s v="050.21671"/>
    <n v="1"/>
    <n v="-7889"/>
    <n v="-7889"/>
  </r>
  <r>
    <x v="0"/>
    <x v="1"/>
    <x v="14"/>
    <x v="0"/>
    <s v="050.21651"/>
    <n v="1"/>
    <n v="-5082"/>
    <n v="-5082"/>
  </r>
  <r>
    <x v="0"/>
    <x v="1"/>
    <x v="14"/>
    <x v="0"/>
    <s v="050.21684"/>
    <n v="1"/>
    <n v="-2481"/>
    <n v="-2481"/>
  </r>
  <r>
    <x v="0"/>
    <x v="1"/>
    <x v="14"/>
    <x v="0"/>
    <s v="050.21679"/>
    <n v="1"/>
    <n v="-2395"/>
    <n v="-2395"/>
  </r>
  <r>
    <x v="0"/>
    <x v="1"/>
    <x v="14"/>
    <x v="0"/>
    <s v="050.21646"/>
    <n v="1"/>
    <n v="-1064"/>
    <n v="-1064"/>
  </r>
  <r>
    <x v="0"/>
    <x v="1"/>
    <x v="14"/>
    <x v="0"/>
    <s v="050.21553"/>
    <n v="1"/>
    <n v="-1206"/>
    <n v="-1206"/>
  </r>
  <r>
    <x v="0"/>
    <x v="1"/>
    <x v="14"/>
    <x v="0"/>
    <s v="050.21570"/>
    <n v="1"/>
    <n v="-1442"/>
    <n v="-1442"/>
  </r>
  <r>
    <x v="0"/>
    <x v="1"/>
    <x v="14"/>
    <x v="0"/>
    <s v="050.21675"/>
    <n v="1"/>
    <n v="-1269"/>
    <n v="-1269"/>
  </r>
  <r>
    <x v="0"/>
    <x v="1"/>
    <x v="14"/>
    <x v="0"/>
    <s v="050.21677"/>
    <n v="1"/>
    <n v="-978.1"/>
    <n v="-978.1"/>
  </r>
  <r>
    <x v="0"/>
    <x v="1"/>
    <x v="14"/>
    <x v="0"/>
    <s v="050.21680"/>
    <n v="1"/>
    <n v="-865"/>
    <n v="-865"/>
  </r>
  <r>
    <x v="0"/>
    <x v="1"/>
    <x v="13"/>
    <x v="0"/>
    <s v="050.20391"/>
    <n v="682"/>
    <n v="2431.23"/>
    <n v="3.5648533724340199"/>
  </r>
  <r>
    <x v="0"/>
    <x v="1"/>
    <x v="15"/>
    <x v="0"/>
    <s v="050.19311"/>
    <n v="25"/>
    <n v="2035.5"/>
    <n v="81.42"/>
  </r>
  <r>
    <x v="0"/>
    <x v="1"/>
    <x v="13"/>
    <x v="0"/>
    <s v="050.20230"/>
    <n v="530"/>
    <n v="4260.6099999999997"/>
    <n v="8.0388867924528302"/>
  </r>
  <r>
    <x v="0"/>
    <x v="1"/>
    <x v="16"/>
    <x v="0"/>
    <s v="050.20493"/>
    <n v="1706"/>
    <n v="203786.19"/>
    <n v="119.45263188745599"/>
  </r>
  <r>
    <x v="0"/>
    <x v="1"/>
    <x v="14"/>
    <x v="0"/>
    <s v="050.21604"/>
    <n v="1"/>
    <n v="-5195"/>
    <n v="-5195"/>
  </r>
  <r>
    <x v="0"/>
    <x v="1"/>
    <x v="14"/>
    <x v="0"/>
    <s v="050.21603"/>
    <n v="1"/>
    <n v="-542"/>
    <n v="-542"/>
  </r>
  <r>
    <x v="0"/>
    <x v="1"/>
    <x v="14"/>
    <x v="0"/>
    <s v="050.21594"/>
    <n v="1"/>
    <n v="-1818"/>
    <n v="-1818"/>
  </r>
  <r>
    <x v="0"/>
    <x v="1"/>
    <x v="14"/>
    <x v="0"/>
    <s v="050.21612"/>
    <n v="1"/>
    <n v="-1260"/>
    <n v="-1260"/>
  </r>
  <r>
    <x v="0"/>
    <x v="1"/>
    <x v="13"/>
    <x v="0"/>
    <s v="050.20821"/>
    <n v="1700"/>
    <n v="3413.64"/>
    <n v="2.0080235294117599"/>
  </r>
  <r>
    <x v="0"/>
    <x v="1"/>
    <x v="13"/>
    <x v="0"/>
    <s v="050.21750"/>
    <n v="687"/>
    <n v="1027.55"/>
    <n v="1.49570596797671"/>
  </r>
  <r>
    <x v="0"/>
    <x v="1"/>
    <x v="11"/>
    <x v="1"/>
    <s v="050.19603"/>
    <n v="33"/>
    <n v="9530.2800000000007"/>
    <n v="288.79636363636399"/>
  </r>
  <r>
    <x v="0"/>
    <x v="1"/>
    <x v="13"/>
    <x v="0"/>
    <s v="050.20723"/>
    <n v="987"/>
    <n v="4981.0600000000004"/>
    <n v="5.0466666666666704"/>
  </r>
  <r>
    <x v="0"/>
    <x v="1"/>
    <x v="18"/>
    <x v="0"/>
    <s v="ADMIN 050"/>
    <n v="6432"/>
    <n v="94972.66"/>
    <n v="14.7656498756219"/>
  </r>
  <r>
    <x v="0"/>
    <x v="1"/>
    <x v="16"/>
    <x v="0"/>
    <s v="ADMIN 050"/>
    <n v="25583"/>
    <n v="1028847.25"/>
    <n v="40.216051674940402"/>
  </r>
  <r>
    <x v="0"/>
    <x v="1"/>
    <x v="32"/>
    <x v="0"/>
    <s v="ADMIN 050"/>
    <n v="388"/>
    <n v="3065.73"/>
    <n v="7.9013659793814401"/>
  </r>
  <r>
    <x v="0"/>
    <x v="1"/>
    <x v="31"/>
    <x v="0"/>
    <s v="ADMIN 050"/>
    <n v="228"/>
    <n v="6848.21"/>
    <n v="30.036008771929801"/>
  </r>
  <r>
    <x v="0"/>
    <x v="1"/>
    <x v="13"/>
    <x v="0"/>
    <s v="050.18710"/>
    <n v="370"/>
    <n v="3161.24"/>
    <n v="8.5438918918918905"/>
  </r>
  <r>
    <x v="0"/>
    <x v="1"/>
    <x v="13"/>
    <x v="0"/>
    <s v="050.19607"/>
    <n v="-59"/>
    <n v="-274.68"/>
    <n v="4.6555932203389796"/>
  </r>
  <r>
    <x v="0"/>
    <x v="1"/>
    <x v="14"/>
    <x v="0"/>
    <s v="050.19094"/>
    <n v="1"/>
    <n v="-13788"/>
    <n v="-13788"/>
  </r>
  <r>
    <x v="0"/>
    <x v="1"/>
    <x v="11"/>
    <x v="1"/>
    <s v="050.18339"/>
    <n v="9"/>
    <n v="-1260.47"/>
    <n v="-140.05222222222201"/>
  </r>
  <r>
    <x v="0"/>
    <x v="1"/>
    <x v="11"/>
    <x v="1"/>
    <s v="050.18343"/>
    <n v="19"/>
    <n v="2124.88"/>
    <n v="111.835789473684"/>
  </r>
  <r>
    <x v="0"/>
    <x v="1"/>
    <x v="11"/>
    <x v="1"/>
    <s v="050.18341"/>
    <n v="13"/>
    <n v="1857.17"/>
    <n v="142.859230769231"/>
  </r>
  <r>
    <x v="0"/>
    <x v="1"/>
    <x v="13"/>
    <x v="0"/>
    <s v="050.18630"/>
    <n v="591"/>
    <n v="971.06"/>
    <n v="1.6430795262267299"/>
  </r>
  <r>
    <x v="0"/>
    <x v="1"/>
    <x v="14"/>
    <x v="0"/>
    <s v="050.19495"/>
    <n v="1"/>
    <n v="-417"/>
    <n v="-417"/>
  </r>
  <r>
    <x v="0"/>
    <x v="1"/>
    <x v="14"/>
    <x v="0"/>
    <s v="050.19625"/>
    <n v="1"/>
    <n v="-1736"/>
    <n v="-1736"/>
  </r>
  <r>
    <x v="0"/>
    <x v="1"/>
    <x v="13"/>
    <x v="0"/>
    <s v="050.18579"/>
    <n v="350"/>
    <n v="1726.28"/>
    <n v="4.9322285714285696"/>
  </r>
  <r>
    <x v="0"/>
    <x v="1"/>
    <x v="13"/>
    <x v="0"/>
    <s v="050.19088"/>
    <n v="10"/>
    <n v="10151.48"/>
    <n v="1015.148"/>
  </r>
  <r>
    <x v="0"/>
    <x v="1"/>
    <x v="13"/>
    <x v="0"/>
    <s v="050.19286"/>
    <n v="100"/>
    <n v="1831.96"/>
    <n v="18.319600000000001"/>
  </r>
  <r>
    <x v="0"/>
    <x v="1"/>
    <x v="13"/>
    <x v="0"/>
    <s v="050.19417"/>
    <n v="585"/>
    <n v="2914.88"/>
    <n v="4.98270085470085"/>
  </r>
  <r>
    <x v="0"/>
    <x v="1"/>
    <x v="13"/>
    <x v="0"/>
    <s v="050.19609"/>
    <n v="-95"/>
    <n v="-363.15"/>
    <n v="3.8226315789473699"/>
  </r>
  <r>
    <x v="0"/>
    <x v="1"/>
    <x v="13"/>
    <x v="0"/>
    <s v="050.21079"/>
    <n v="-6"/>
    <n v="-74.959999999999994"/>
    <n v="12.4933333333333"/>
  </r>
  <r>
    <x v="0"/>
    <x v="1"/>
    <x v="13"/>
    <x v="0"/>
    <s v="050.21083"/>
    <n v="-13"/>
    <n v="-66.260000000000005"/>
    <n v="5.0969230769230798"/>
  </r>
  <r>
    <x v="0"/>
    <x v="1"/>
    <x v="13"/>
    <x v="0"/>
    <s v="050.19595"/>
    <n v="-81"/>
    <n v="-427.64"/>
    <n v="5.2795061728395103"/>
  </r>
  <r>
    <x v="0"/>
    <x v="1"/>
    <x v="13"/>
    <x v="0"/>
    <s v="050.20999"/>
    <n v="0"/>
    <n v="3583.21"/>
    <n v="0"/>
  </r>
  <r>
    <x v="0"/>
    <x v="1"/>
    <x v="15"/>
    <x v="0"/>
    <s v="050.20213"/>
    <n v="1090"/>
    <n v="2728.05"/>
    <n v="2.5027981651376101"/>
  </r>
  <r>
    <x v="0"/>
    <x v="1"/>
    <x v="13"/>
    <x v="0"/>
    <s v="050.20213"/>
    <n v="42"/>
    <n v="3495.1"/>
    <n v="83.216666666666697"/>
  </r>
  <r>
    <x v="0"/>
    <x v="1"/>
    <x v="13"/>
    <x v="0"/>
    <s v="050.20704"/>
    <n v="730"/>
    <n v="2475.21"/>
    <n v="3.3906986301369901"/>
  </r>
  <r>
    <x v="0"/>
    <x v="1"/>
    <x v="13"/>
    <x v="0"/>
    <s v="050.20620"/>
    <n v="245"/>
    <n v="1905.53"/>
    <n v="7.7776734693877598"/>
  </r>
  <r>
    <x v="0"/>
    <x v="1"/>
    <x v="15"/>
    <x v="0"/>
    <s v="050.20971"/>
    <n v="0"/>
    <n v="4857.8100000000004"/>
    <n v="0"/>
  </r>
  <r>
    <x v="0"/>
    <x v="1"/>
    <x v="13"/>
    <x v="0"/>
    <s v="050.19603"/>
    <n v="-11"/>
    <n v="-49.51"/>
    <n v="4.5009090909090901"/>
  </r>
  <r>
    <x v="0"/>
    <x v="1"/>
    <x v="14"/>
    <x v="0"/>
    <s v="050.19691"/>
    <n v="1"/>
    <n v="-579"/>
    <n v="-579"/>
  </r>
  <r>
    <x v="0"/>
    <x v="1"/>
    <x v="14"/>
    <x v="0"/>
    <s v="050.19617"/>
    <n v="1"/>
    <n v="-39533"/>
    <n v="-39533"/>
  </r>
  <r>
    <x v="0"/>
    <x v="1"/>
    <x v="14"/>
    <x v="0"/>
    <s v="050.19618"/>
    <n v="1"/>
    <n v="-810"/>
    <n v="-810"/>
  </r>
  <r>
    <x v="0"/>
    <x v="1"/>
    <x v="14"/>
    <x v="0"/>
    <s v="050.19303"/>
    <n v="1"/>
    <n v="-18244.21"/>
    <n v="-18244.21"/>
  </r>
  <r>
    <x v="0"/>
    <x v="1"/>
    <x v="14"/>
    <x v="0"/>
    <s v="050.19177"/>
    <n v="1"/>
    <n v="-691"/>
    <n v="-691"/>
  </r>
  <r>
    <x v="0"/>
    <x v="1"/>
    <x v="14"/>
    <x v="0"/>
    <s v="050.19179"/>
    <n v="1"/>
    <n v="-378"/>
    <n v="-378"/>
  </r>
  <r>
    <x v="0"/>
    <x v="1"/>
    <x v="14"/>
    <x v="0"/>
    <s v="050.19621"/>
    <n v="1"/>
    <n v="-941"/>
    <n v="-941"/>
  </r>
  <r>
    <x v="0"/>
    <x v="1"/>
    <x v="13"/>
    <x v="0"/>
    <s v="050.18623"/>
    <n v="80"/>
    <n v="1115.44"/>
    <n v="13.943"/>
  </r>
  <r>
    <x v="0"/>
    <x v="1"/>
    <x v="14"/>
    <x v="0"/>
    <s v="050.19451"/>
    <n v="1"/>
    <n v="-13316"/>
    <n v="-13316"/>
  </r>
  <r>
    <x v="0"/>
    <x v="1"/>
    <x v="14"/>
    <x v="0"/>
    <s v="050.20317"/>
    <n v="1"/>
    <n v="-22190"/>
    <n v="-22190"/>
  </r>
  <r>
    <x v="0"/>
    <x v="1"/>
    <x v="14"/>
    <x v="0"/>
    <s v="050.19482"/>
    <n v="1"/>
    <n v="-2547.2800000000002"/>
    <n v="-2547.2800000000002"/>
  </r>
  <r>
    <x v="0"/>
    <x v="1"/>
    <x v="14"/>
    <x v="0"/>
    <s v="050.19487"/>
    <n v="1"/>
    <n v="-422"/>
    <n v="-422"/>
  </r>
  <r>
    <x v="0"/>
    <x v="1"/>
    <x v="14"/>
    <x v="0"/>
    <s v="050.19479"/>
    <n v="1"/>
    <n v="-4749"/>
    <n v="-4749"/>
  </r>
  <r>
    <x v="0"/>
    <x v="1"/>
    <x v="14"/>
    <x v="0"/>
    <s v="050.19483"/>
    <n v="1"/>
    <n v="-1008"/>
    <n v="-1008"/>
  </r>
  <r>
    <x v="0"/>
    <x v="1"/>
    <x v="14"/>
    <x v="0"/>
    <s v="050.19462"/>
    <n v="1"/>
    <n v="-772"/>
    <n v="-772"/>
  </r>
  <r>
    <x v="0"/>
    <x v="1"/>
    <x v="14"/>
    <x v="0"/>
    <s v="050.19445"/>
    <n v="1"/>
    <n v="-3222"/>
    <n v="-3222"/>
  </r>
  <r>
    <x v="0"/>
    <x v="1"/>
    <x v="14"/>
    <x v="0"/>
    <s v="050.19454"/>
    <n v="1"/>
    <n v="-2832"/>
    <n v="-2832"/>
  </r>
  <r>
    <x v="0"/>
    <x v="1"/>
    <x v="14"/>
    <x v="0"/>
    <s v="050.19623"/>
    <n v="1"/>
    <n v="-12331"/>
    <n v="-12331"/>
  </r>
  <r>
    <x v="0"/>
    <x v="1"/>
    <x v="13"/>
    <x v="0"/>
    <s v="050.19192"/>
    <n v="197"/>
    <n v="1910.55"/>
    <n v="9.6982233502538104"/>
  </r>
  <r>
    <x v="0"/>
    <x v="2"/>
    <x v="23"/>
    <x v="0"/>
    <s v="040.12831"/>
    <n v="197"/>
    <n v="40982.78"/>
    <n v="208.03441624365499"/>
  </r>
  <r>
    <x v="0"/>
    <x v="2"/>
    <x v="19"/>
    <x v="0"/>
    <s v="040.12822"/>
    <n v="-10"/>
    <n v="-18697.03"/>
    <n v="1869.703"/>
  </r>
  <r>
    <x v="0"/>
    <x v="2"/>
    <x v="23"/>
    <x v="0"/>
    <s v="040.12830"/>
    <n v="403"/>
    <n v="83085"/>
    <n v="206.166253101737"/>
  </r>
  <r>
    <x v="0"/>
    <x v="2"/>
    <x v="21"/>
    <x v="0"/>
    <s v="040.12835"/>
    <n v="2"/>
    <n v="178.41"/>
    <n v="89.204999999999998"/>
  </r>
  <r>
    <x v="0"/>
    <x v="2"/>
    <x v="22"/>
    <x v="0"/>
    <s v="040.12618"/>
    <n v="-3"/>
    <n v="-2631.34"/>
    <n v="877.113333333333"/>
  </r>
  <r>
    <x v="0"/>
    <x v="2"/>
    <x v="23"/>
    <x v="0"/>
    <s v="040.11191"/>
    <n v="3300"/>
    <n v="150398.42000000001"/>
    <n v="45.575278787878801"/>
  </r>
  <r>
    <x v="0"/>
    <x v="2"/>
    <x v="23"/>
    <x v="0"/>
    <s v="040.12822"/>
    <n v="-3600"/>
    <n v="-268413.62"/>
    <n v="74.559338888888902"/>
  </r>
  <r>
    <x v="0"/>
    <x v="2"/>
    <x v="19"/>
    <x v="0"/>
    <s v="040.11148"/>
    <n v="10"/>
    <n v="23405.94"/>
    <n v="2340.5940000000001"/>
  </r>
  <r>
    <x v="0"/>
    <x v="2"/>
    <x v="23"/>
    <x v="0"/>
    <s v="040.11653"/>
    <n v="1100"/>
    <n v="157477.66"/>
    <n v="143.16150909090899"/>
  </r>
  <r>
    <x v="0"/>
    <x v="2"/>
    <x v="24"/>
    <x v="0"/>
    <s v="040.12251"/>
    <n v="3500"/>
    <n v="53195.45"/>
    <n v="15.198700000000001"/>
  </r>
  <r>
    <x v="0"/>
    <x v="2"/>
    <x v="23"/>
    <x v="0"/>
    <s v="Conversion"/>
    <n v="118810"/>
    <n v="5035976.51"/>
    <n v="42.3868067502735"/>
  </r>
  <r>
    <x v="0"/>
    <x v="2"/>
    <x v="24"/>
    <x v="0"/>
    <s v="Conversion"/>
    <n v="14"/>
    <n v="14150.41"/>
    <n v="1010.74357142857"/>
  </r>
  <r>
    <x v="0"/>
    <x v="2"/>
    <x v="11"/>
    <x v="1"/>
    <s v="050.21079"/>
    <n v="45"/>
    <n v="15096.46"/>
    <n v="335.47688888888899"/>
  </r>
  <r>
    <x v="0"/>
    <x v="2"/>
    <x v="11"/>
    <x v="1"/>
    <s v="050.21076"/>
    <n v="47"/>
    <n v="13340.26"/>
    <n v="283.83531914893598"/>
  </r>
  <r>
    <x v="0"/>
    <x v="2"/>
    <x v="11"/>
    <x v="1"/>
    <s v="050.19701"/>
    <n v="10"/>
    <n v="22802.27"/>
    <n v="2280.2269999999999"/>
  </r>
  <r>
    <x v="0"/>
    <x v="2"/>
    <x v="23"/>
    <x v="0"/>
    <s v="050.18653"/>
    <n v="604"/>
    <n v="57392.53"/>
    <n v="95.020745033112604"/>
  </r>
  <r>
    <x v="0"/>
    <x v="2"/>
    <x v="11"/>
    <x v="1"/>
    <s v="050.21073"/>
    <n v="39"/>
    <n v="16844.46"/>
    <n v="431.90923076923099"/>
  </r>
  <r>
    <x v="0"/>
    <x v="2"/>
    <x v="11"/>
    <x v="1"/>
    <s v="050.18336"/>
    <n v="14"/>
    <n v="19269.5"/>
    <n v="1376.3928571428601"/>
  </r>
  <r>
    <x v="0"/>
    <x v="2"/>
    <x v="21"/>
    <x v="0"/>
    <s v="ADMIN 050"/>
    <n v="1317"/>
    <n v="591079.85"/>
    <n v="448.80778283978702"/>
  </r>
  <r>
    <x v="0"/>
    <x v="2"/>
    <x v="23"/>
    <x v="0"/>
    <s v="ADMIN 050"/>
    <n v="162376"/>
    <n v="7413462.3499999996"/>
    <n v="45.656145920579398"/>
  </r>
  <r>
    <x v="0"/>
    <x v="2"/>
    <x v="33"/>
    <x v="0"/>
    <s v="ADMIN 050"/>
    <n v="159"/>
    <n v="240528.48"/>
    <n v="1512.7577358490601"/>
  </r>
  <r>
    <x v="0"/>
    <x v="2"/>
    <x v="25"/>
    <x v="0"/>
    <s v="ADMIN 050"/>
    <n v="326"/>
    <n v="385849.04"/>
    <n v="1183.5860122699401"/>
  </r>
  <r>
    <x v="0"/>
    <x v="2"/>
    <x v="34"/>
    <x v="0"/>
    <s v="ADMIN 050"/>
    <n v="143"/>
    <n v="46520.45"/>
    <n v="325.31783216783202"/>
  </r>
  <r>
    <x v="0"/>
    <x v="0"/>
    <x v="2"/>
    <x v="0"/>
    <s v="040.10316"/>
    <n v="54"/>
    <n v="233295.58"/>
    <n v="4320.2885185185196"/>
  </r>
  <r>
    <x v="0"/>
    <x v="0"/>
    <x v="7"/>
    <x v="0"/>
    <s v="040.13043"/>
    <n v="-529"/>
    <n v="-2064.79"/>
    <n v="3.9031947069943298"/>
  </r>
  <r>
    <x v="0"/>
    <x v="0"/>
    <x v="5"/>
    <x v="0"/>
    <s v="040.13016"/>
    <n v="-1019"/>
    <n v="127060.26"/>
    <n v="-124.691128557409"/>
  </r>
  <r>
    <x v="0"/>
    <x v="0"/>
    <x v="7"/>
    <x v="0"/>
    <s v="040.12916"/>
    <n v="-197"/>
    <n v="-816.33"/>
    <n v="4.1438071065989801"/>
  </r>
  <r>
    <x v="0"/>
    <x v="0"/>
    <x v="4"/>
    <x v="0"/>
    <s v="040.12137"/>
    <n v="-31"/>
    <n v="-145830.23000000001"/>
    <n v="4704.2009677419401"/>
  </r>
  <r>
    <x v="0"/>
    <x v="0"/>
    <x v="4"/>
    <x v="0"/>
    <s v="040.12434"/>
    <n v="-55"/>
    <n v="-239681.27"/>
    <n v="4357.8412727272698"/>
  </r>
  <r>
    <x v="0"/>
    <x v="0"/>
    <x v="4"/>
    <x v="0"/>
    <s v="040.12349"/>
    <n v="-9"/>
    <n v="-12370.28"/>
    <n v="1374.47555555556"/>
  </r>
  <r>
    <x v="0"/>
    <x v="0"/>
    <x v="0"/>
    <x v="0"/>
    <s v="040.11945"/>
    <n v="5"/>
    <n v="603.35"/>
    <n v="120.67"/>
  </r>
  <r>
    <x v="0"/>
    <x v="0"/>
    <x v="7"/>
    <x v="0"/>
    <s v="040.11939"/>
    <n v="2"/>
    <n v="3969.66"/>
    <n v="1984.83"/>
  </r>
  <r>
    <x v="0"/>
    <x v="0"/>
    <x v="4"/>
    <x v="0"/>
    <s v="040.11141"/>
    <n v="4"/>
    <n v="2472.36"/>
    <n v="618.09"/>
  </r>
  <r>
    <x v="0"/>
    <x v="0"/>
    <x v="7"/>
    <x v="0"/>
    <s v="040.10139"/>
    <n v="1"/>
    <n v="-1131.4000000000001"/>
    <n v="-1131.4000000000001"/>
  </r>
  <r>
    <x v="0"/>
    <x v="0"/>
    <x v="5"/>
    <x v="0"/>
    <s v="040.11000"/>
    <n v="1"/>
    <n v="24090.47"/>
    <n v="24090.47"/>
  </r>
  <r>
    <x v="0"/>
    <x v="0"/>
    <x v="7"/>
    <x v="0"/>
    <s v="040.11181"/>
    <n v="134"/>
    <n v="20041.240000000002"/>
    <n v="149.561492537313"/>
  </r>
  <r>
    <x v="0"/>
    <x v="0"/>
    <x v="7"/>
    <x v="0"/>
    <s v="040.11562"/>
    <n v="6"/>
    <n v="6296.74"/>
    <n v="1049.4566666666699"/>
  </r>
  <r>
    <x v="0"/>
    <x v="0"/>
    <x v="7"/>
    <x v="0"/>
    <s v="040.12781"/>
    <n v="-35"/>
    <n v="-48"/>
    <n v="1.3714285714285701"/>
  </r>
  <r>
    <x v="0"/>
    <x v="0"/>
    <x v="7"/>
    <x v="0"/>
    <s v="040.11125"/>
    <n v="6"/>
    <n v="8.77"/>
    <n v="1.46166666666667"/>
  </r>
  <r>
    <x v="0"/>
    <x v="0"/>
    <x v="0"/>
    <x v="0"/>
    <s v="040.11189"/>
    <n v="14300"/>
    <n v="224718.86"/>
    <n v="15.714605594405599"/>
  </r>
  <r>
    <x v="0"/>
    <x v="0"/>
    <x v="1"/>
    <x v="0"/>
    <s v="040.10572"/>
    <n v="2771"/>
    <n v="28852.7"/>
    <n v="10.412378202814899"/>
  </r>
  <r>
    <x v="0"/>
    <x v="0"/>
    <x v="1"/>
    <x v="0"/>
    <s v="040.11128"/>
    <n v="16"/>
    <n v="8897.17"/>
    <n v="556.073125"/>
  </r>
  <r>
    <x v="0"/>
    <x v="0"/>
    <x v="8"/>
    <x v="0"/>
    <s v="040.10316"/>
    <n v="29"/>
    <n v="83603.75"/>
    <n v="2882.8879310344801"/>
  </r>
  <r>
    <x v="0"/>
    <x v="0"/>
    <x v="8"/>
    <x v="0"/>
    <s v="040.10315"/>
    <n v="71"/>
    <n v="63715.09"/>
    <n v="897.39563380281697"/>
  </r>
  <r>
    <x v="0"/>
    <x v="0"/>
    <x v="0"/>
    <x v="0"/>
    <s v="040.10827"/>
    <n v="30"/>
    <n v="-1769.58"/>
    <n v="-58.985999999999997"/>
  </r>
  <r>
    <x v="0"/>
    <x v="0"/>
    <x v="6"/>
    <x v="0"/>
    <s v="040.12128"/>
    <n v="1"/>
    <n v="19498.38"/>
    <n v="19498.38"/>
  </r>
  <r>
    <x v="0"/>
    <x v="0"/>
    <x v="28"/>
    <x v="0"/>
    <s v="040.10010"/>
    <n v="5"/>
    <n v="40.85"/>
    <n v="8.17"/>
  </r>
  <r>
    <x v="0"/>
    <x v="0"/>
    <x v="0"/>
    <x v="0"/>
    <s v="040.10185"/>
    <n v="64"/>
    <n v="47424.19"/>
    <n v="741.00296875000004"/>
  </r>
  <r>
    <x v="0"/>
    <x v="0"/>
    <x v="0"/>
    <x v="0"/>
    <s v="040.10151"/>
    <n v="42"/>
    <n v="489.73"/>
    <n v="11.6602380952381"/>
  </r>
  <r>
    <x v="0"/>
    <x v="0"/>
    <x v="7"/>
    <x v="0"/>
    <s v="040.12361"/>
    <n v="-15"/>
    <n v="-34.46"/>
    <n v="2.2973333333333299"/>
  </r>
  <r>
    <x v="0"/>
    <x v="0"/>
    <x v="1"/>
    <x v="0"/>
    <s v="040.11925"/>
    <n v="35"/>
    <n v="10300.700000000001"/>
    <n v="294.30571428571398"/>
  </r>
  <r>
    <x v="0"/>
    <x v="0"/>
    <x v="28"/>
    <x v="0"/>
    <s v="040.13064"/>
    <n v="-1"/>
    <n v="-2.13"/>
    <n v="2.13"/>
  </r>
  <r>
    <x v="0"/>
    <x v="0"/>
    <x v="7"/>
    <x v="0"/>
    <s v="040.13026"/>
    <n v="100"/>
    <n v="2034.42"/>
    <n v="20.344200000000001"/>
  </r>
  <r>
    <x v="0"/>
    <x v="0"/>
    <x v="1"/>
    <x v="0"/>
    <s v="040.12367"/>
    <n v="0"/>
    <n v="4110.32"/>
    <n v="0"/>
  </r>
  <r>
    <x v="0"/>
    <x v="0"/>
    <x v="7"/>
    <x v="0"/>
    <s v="040.13011"/>
    <n v="-1363"/>
    <n v="-2460.59"/>
    <n v="1.80527512839325"/>
  </r>
  <r>
    <x v="0"/>
    <x v="0"/>
    <x v="9"/>
    <x v="0"/>
    <s v="040.12337"/>
    <n v="-418"/>
    <n v="-513.77"/>
    <n v="1.22911483253589"/>
  </r>
  <r>
    <x v="0"/>
    <x v="0"/>
    <x v="0"/>
    <x v="0"/>
    <s v="040.12832"/>
    <n v="1"/>
    <n v="77247.399999999994"/>
    <n v="77247.399999999994"/>
  </r>
  <r>
    <x v="0"/>
    <x v="0"/>
    <x v="1"/>
    <x v="0"/>
    <s v="040.12410"/>
    <n v="1"/>
    <n v="24143.82"/>
    <n v="24143.82"/>
  </r>
  <r>
    <x v="0"/>
    <x v="0"/>
    <x v="11"/>
    <x v="1"/>
    <s v="050.21081"/>
    <n v="63"/>
    <n v="134552.82"/>
    <n v="2135.7590476190499"/>
  </r>
  <r>
    <x v="0"/>
    <x v="0"/>
    <x v="0"/>
    <x v="0"/>
    <s v="050.20986"/>
    <n v="112"/>
    <n v="15273.9"/>
    <n v="136.37410714285701"/>
  </r>
  <r>
    <x v="0"/>
    <x v="0"/>
    <x v="3"/>
    <x v="0"/>
    <s v="ADMIN 050"/>
    <n v="243"/>
    <n v="-500697.39"/>
    <n v="-2060.4830864197502"/>
  </r>
  <r>
    <x v="0"/>
    <x v="0"/>
    <x v="28"/>
    <x v="0"/>
    <s v="050.18357"/>
    <n v="-1"/>
    <n v="-0.6"/>
    <n v="0.6"/>
  </r>
  <r>
    <x v="0"/>
    <x v="0"/>
    <x v="7"/>
    <x v="0"/>
    <s v="050.19222"/>
    <n v="209"/>
    <n v="24321.33"/>
    <n v="116.37"/>
  </r>
  <r>
    <x v="0"/>
    <x v="0"/>
    <x v="11"/>
    <x v="1"/>
    <s v="050.18337"/>
    <n v="105"/>
    <n v="656918.6"/>
    <n v="6256.3676190476199"/>
  </r>
  <r>
    <x v="0"/>
    <x v="0"/>
    <x v="1"/>
    <x v="0"/>
    <s v="050.18337"/>
    <n v="-492"/>
    <n v="-13850.11"/>
    <n v="28.1506300813008"/>
  </r>
  <r>
    <x v="0"/>
    <x v="0"/>
    <x v="7"/>
    <x v="0"/>
    <s v="050.19589"/>
    <n v="-870"/>
    <n v="-2763.43"/>
    <n v="3.17635632183908"/>
  </r>
  <r>
    <x v="0"/>
    <x v="0"/>
    <x v="7"/>
    <x v="0"/>
    <s v="050.19208"/>
    <n v="-115"/>
    <n v="-394.48"/>
    <n v="3.4302608695652199"/>
  </r>
  <r>
    <x v="0"/>
    <x v="0"/>
    <x v="8"/>
    <x v="0"/>
    <s v="ADMIN 050"/>
    <n v="1028"/>
    <n v="808802.64"/>
    <n v="786.77299610894897"/>
  </r>
  <r>
    <x v="0"/>
    <x v="0"/>
    <x v="8"/>
    <x v="0"/>
    <s v="050.20665"/>
    <n v="-4"/>
    <n v="-5117.3"/>
    <n v="1279.325"/>
  </r>
  <r>
    <x v="0"/>
    <x v="0"/>
    <x v="4"/>
    <x v="0"/>
    <s v="050.19068"/>
    <n v="-3"/>
    <n v="-146176.5"/>
    <n v="48725.5"/>
  </r>
  <r>
    <x v="0"/>
    <x v="0"/>
    <x v="6"/>
    <x v="0"/>
    <s v="ADMIN 050"/>
    <n v="14990"/>
    <n v="850458.24"/>
    <n v="56.735039359573001"/>
  </r>
  <r>
    <x v="0"/>
    <x v="0"/>
    <x v="11"/>
    <x v="1"/>
    <s v="050.19379"/>
    <n v="12"/>
    <n v="92735.2"/>
    <n v="7727.9333333333298"/>
  </r>
  <r>
    <x v="0"/>
    <x v="0"/>
    <x v="9"/>
    <x v="0"/>
    <s v="050.19605"/>
    <n v="-3"/>
    <n v="-3.69"/>
    <n v="1.23"/>
  </r>
  <r>
    <x v="0"/>
    <x v="0"/>
    <x v="9"/>
    <x v="0"/>
    <s v="050.18349"/>
    <n v="-5"/>
    <n v="-7.88"/>
    <n v="1.5760000000000001"/>
  </r>
  <r>
    <x v="0"/>
    <x v="0"/>
    <x v="2"/>
    <x v="0"/>
    <s v="050.19589"/>
    <n v="-3"/>
    <n v="-364382.66"/>
    <n v="121460.88666666699"/>
  </r>
  <r>
    <x v="0"/>
    <x v="1"/>
    <x v="17"/>
    <x v="0"/>
    <s v="040.12614"/>
    <n v="800"/>
    <n v="4622.78"/>
    <n v="5.7784750000000003"/>
  </r>
  <r>
    <x v="0"/>
    <x v="1"/>
    <x v="13"/>
    <x v="0"/>
    <s v="040.12362"/>
    <n v="50"/>
    <n v="9482.11"/>
    <n v="189.6422"/>
  </r>
  <r>
    <x v="0"/>
    <x v="1"/>
    <x v="14"/>
    <x v="0"/>
    <s v="040.13077"/>
    <n v="1"/>
    <n v="-1985"/>
    <n v="-1985"/>
  </r>
  <r>
    <x v="0"/>
    <x v="1"/>
    <x v="13"/>
    <x v="0"/>
    <s v="040.12640"/>
    <n v="2070"/>
    <n v="3700.19"/>
    <n v="1.78753140096618"/>
  </r>
  <r>
    <x v="0"/>
    <x v="1"/>
    <x v="13"/>
    <x v="0"/>
    <s v="040.13014"/>
    <n v="1185"/>
    <n v="4524.7299999999996"/>
    <n v="3.8183375527426202"/>
  </r>
  <r>
    <x v="0"/>
    <x v="1"/>
    <x v="14"/>
    <x v="0"/>
    <s v="040.13000"/>
    <n v="1"/>
    <n v="-3771"/>
    <n v="-3771"/>
  </r>
  <r>
    <x v="0"/>
    <x v="1"/>
    <x v="14"/>
    <x v="0"/>
    <s v="040.13001"/>
    <n v="1"/>
    <n v="-2966"/>
    <n v="-2966"/>
  </r>
  <r>
    <x v="0"/>
    <x v="1"/>
    <x v="14"/>
    <x v="0"/>
    <s v="040.13112"/>
    <n v="1"/>
    <n v="-3286"/>
    <n v="-3286"/>
  </r>
  <r>
    <x v="0"/>
    <x v="1"/>
    <x v="13"/>
    <x v="0"/>
    <s v="040.12779"/>
    <n v="415"/>
    <n v="160104.63"/>
    <n v="385.79428915662697"/>
  </r>
  <r>
    <x v="0"/>
    <x v="1"/>
    <x v="13"/>
    <x v="0"/>
    <s v="040.13017"/>
    <n v="2305"/>
    <n v="67608.789999999994"/>
    <n v="29.331362255965299"/>
  </r>
  <r>
    <x v="0"/>
    <x v="1"/>
    <x v="15"/>
    <x v="0"/>
    <s v="040.12786"/>
    <n v="3300"/>
    <n v="27503.599999999999"/>
    <n v="8.3344242424242392"/>
  </r>
  <r>
    <x v="0"/>
    <x v="1"/>
    <x v="13"/>
    <x v="0"/>
    <s v="040.12797"/>
    <n v="280"/>
    <n v="2071.54"/>
    <n v="7.3983571428571402"/>
  </r>
  <r>
    <x v="0"/>
    <x v="1"/>
    <x v="13"/>
    <x v="0"/>
    <s v="040.12765"/>
    <n v="471"/>
    <n v="43753.5"/>
    <n v="92.894904458598702"/>
  </r>
  <r>
    <x v="0"/>
    <x v="1"/>
    <x v="13"/>
    <x v="0"/>
    <s v="040.12812"/>
    <n v="3327"/>
    <n v="35689.019999999997"/>
    <n v="10.7270874661858"/>
  </r>
  <r>
    <x v="0"/>
    <x v="1"/>
    <x v="13"/>
    <x v="0"/>
    <s v="040.12365"/>
    <n v="5"/>
    <n v="75887.990000000005"/>
    <n v="15177.598"/>
  </r>
  <r>
    <x v="0"/>
    <x v="1"/>
    <x v="14"/>
    <x v="0"/>
    <s v="040.13129"/>
    <n v="1"/>
    <n v="-11624"/>
    <n v="-11624"/>
  </r>
  <r>
    <x v="0"/>
    <x v="1"/>
    <x v="14"/>
    <x v="0"/>
    <s v="040.13132"/>
    <n v="1"/>
    <n v="-1413"/>
    <n v="-1413"/>
  </r>
  <r>
    <x v="0"/>
    <x v="1"/>
    <x v="13"/>
    <x v="0"/>
    <s v="040.12953"/>
    <n v="800"/>
    <n v="1150.94"/>
    <n v="1.4386749999999999"/>
  </r>
  <r>
    <x v="0"/>
    <x v="1"/>
    <x v="13"/>
    <x v="0"/>
    <s v="040.12901"/>
    <n v="550"/>
    <n v="2044.48"/>
    <n v="3.7172363636363599"/>
  </r>
  <r>
    <x v="0"/>
    <x v="1"/>
    <x v="14"/>
    <x v="0"/>
    <s v="040.13140"/>
    <n v="1"/>
    <n v="-1640"/>
    <n v="-1640"/>
  </r>
  <r>
    <x v="0"/>
    <x v="1"/>
    <x v="14"/>
    <x v="0"/>
    <s v="040.12959"/>
    <n v="1"/>
    <n v="-21163.05"/>
    <n v="-21163.05"/>
  </r>
  <r>
    <x v="0"/>
    <x v="1"/>
    <x v="14"/>
    <x v="0"/>
    <s v="040.12992"/>
    <n v="1"/>
    <n v="-3131"/>
    <n v="-3131"/>
  </r>
  <r>
    <x v="0"/>
    <x v="1"/>
    <x v="14"/>
    <x v="0"/>
    <s v="040.13149"/>
    <n v="1"/>
    <n v="-534"/>
    <n v="-534"/>
  </r>
  <r>
    <x v="0"/>
    <x v="1"/>
    <x v="14"/>
    <x v="0"/>
    <s v="040.13131"/>
    <n v="1"/>
    <n v="-351"/>
    <n v="-351"/>
  </r>
  <r>
    <x v="0"/>
    <x v="1"/>
    <x v="14"/>
    <x v="0"/>
    <s v="040.12969"/>
    <n v="1"/>
    <n v="-2210"/>
    <n v="-2210"/>
  </r>
  <r>
    <x v="0"/>
    <x v="1"/>
    <x v="14"/>
    <x v="0"/>
    <s v="040.10129"/>
    <n v="690"/>
    <n v="-2003934.34"/>
    <n v="-2904.2526666666699"/>
  </r>
  <r>
    <x v="0"/>
    <x v="1"/>
    <x v="13"/>
    <x v="0"/>
    <s v="040.10314"/>
    <n v="1713"/>
    <n v="54351.9"/>
    <n v="31.7290718038529"/>
  </r>
  <r>
    <x v="0"/>
    <x v="1"/>
    <x v="15"/>
    <x v="0"/>
    <s v="040.10737"/>
    <n v="1"/>
    <n v="131.56"/>
    <n v="131.56"/>
  </r>
  <r>
    <x v="0"/>
    <x v="1"/>
    <x v="13"/>
    <x v="0"/>
    <s v="040.11769"/>
    <n v="850"/>
    <n v="5137.12"/>
    <n v="6.0436705882352904"/>
  </r>
  <r>
    <x v="0"/>
    <x v="1"/>
    <x v="17"/>
    <x v="0"/>
    <s v="040.11909"/>
    <n v="1500"/>
    <n v="4908.8500000000004"/>
    <n v="3.2725666666666702"/>
  </r>
  <r>
    <x v="0"/>
    <x v="1"/>
    <x v="13"/>
    <x v="0"/>
    <s v="040.11562"/>
    <n v="17"/>
    <n v="873.65"/>
    <n v="51.391176470588199"/>
  </r>
  <r>
    <x v="0"/>
    <x v="1"/>
    <x v="13"/>
    <x v="0"/>
    <s v="040.12314"/>
    <n v="-1200"/>
    <n v="-304.60000000000002"/>
    <n v="0.25383333333333302"/>
  </r>
  <r>
    <x v="0"/>
    <x v="1"/>
    <x v="13"/>
    <x v="0"/>
    <s v="040.10887"/>
    <n v="975"/>
    <n v="4702.8100000000004"/>
    <n v="4.8233948717948696"/>
  </r>
  <r>
    <x v="0"/>
    <x v="1"/>
    <x v="13"/>
    <x v="0"/>
    <s v="040.10912"/>
    <n v="516"/>
    <n v="13824.46"/>
    <n v="26.7915891472868"/>
  </r>
  <r>
    <x v="0"/>
    <x v="1"/>
    <x v="13"/>
    <x v="0"/>
    <s v="040.11623"/>
    <n v="1430"/>
    <n v="4490.03"/>
    <n v="3.13988111888112"/>
  </r>
  <r>
    <x v="0"/>
    <x v="1"/>
    <x v="13"/>
    <x v="0"/>
    <s v="040.12373"/>
    <n v="290"/>
    <n v="80835.929999999993"/>
    <n v="278.744586206897"/>
  </r>
  <r>
    <x v="0"/>
    <x v="1"/>
    <x v="29"/>
    <x v="0"/>
    <s v="ADMIN 040"/>
    <n v="-157"/>
    <n v="660610.03"/>
    <n v="-4207.7071974522296"/>
  </r>
  <r>
    <x v="0"/>
    <x v="1"/>
    <x v="13"/>
    <x v="0"/>
    <s v="040.12024"/>
    <n v="450"/>
    <n v="-18868.240000000002"/>
    <n v="-41.9294222222222"/>
  </r>
  <r>
    <x v="0"/>
    <x v="1"/>
    <x v="18"/>
    <x v="0"/>
    <s v="040.11352"/>
    <n v="24"/>
    <n v="7255.55"/>
    <n v="302.31458333333302"/>
  </r>
  <r>
    <x v="0"/>
    <x v="1"/>
    <x v="13"/>
    <x v="0"/>
    <s v="040.11442"/>
    <n v="1605"/>
    <n v="2124.5700000000002"/>
    <n v="1.32371962616822"/>
  </r>
  <r>
    <x v="0"/>
    <x v="1"/>
    <x v="13"/>
    <x v="0"/>
    <s v="040.10165"/>
    <n v="1842"/>
    <n v="7554.85"/>
    <n v="4.1014386536373504"/>
  </r>
  <r>
    <x v="0"/>
    <x v="1"/>
    <x v="13"/>
    <x v="0"/>
    <s v="040.10243"/>
    <n v="334"/>
    <n v="2656.89"/>
    <n v="7.9547604790419202"/>
  </r>
  <r>
    <x v="0"/>
    <x v="1"/>
    <x v="13"/>
    <x v="0"/>
    <s v="040.10069"/>
    <n v="2110"/>
    <n v="12994.59"/>
    <n v="6.1585734597156403"/>
  </r>
  <r>
    <x v="0"/>
    <x v="1"/>
    <x v="13"/>
    <x v="0"/>
    <s v="040.10084"/>
    <n v="674"/>
    <n v="2970.91"/>
    <n v="4.4078783382789304"/>
  </r>
  <r>
    <x v="0"/>
    <x v="1"/>
    <x v="13"/>
    <x v="0"/>
    <s v="040.10332"/>
    <n v="250"/>
    <n v="631.13"/>
    <n v="2.5245199999999999"/>
  </r>
  <r>
    <x v="0"/>
    <x v="1"/>
    <x v="13"/>
    <x v="0"/>
    <s v="Conversion"/>
    <n v="2127573"/>
    <n v="11051930.859999999"/>
    <n v="5.19461887324195"/>
  </r>
  <r>
    <x v="0"/>
    <x v="1"/>
    <x v="17"/>
    <x v="0"/>
    <s v="040.11627"/>
    <n v="460"/>
    <n v="1568.97"/>
    <n v="3.4108043478260899"/>
  </r>
  <r>
    <x v="0"/>
    <x v="1"/>
    <x v="13"/>
    <x v="0"/>
    <s v="040.11635"/>
    <n v="175"/>
    <n v="999.05"/>
    <n v="5.7088571428571404"/>
  </r>
  <r>
    <x v="0"/>
    <x v="1"/>
    <x v="13"/>
    <x v="0"/>
    <s v="040.11414"/>
    <n v="5"/>
    <n v="7427.69"/>
    <n v="1485.538"/>
  </r>
  <r>
    <x v="0"/>
    <x v="1"/>
    <x v="15"/>
    <x v="0"/>
    <s v="040.10314"/>
    <n v="388"/>
    <n v="8291.49"/>
    <n v="21.3698195876289"/>
  </r>
  <r>
    <x v="0"/>
    <x v="1"/>
    <x v="15"/>
    <x v="0"/>
    <s v="040.11399"/>
    <n v="5079"/>
    <n v="39484.36"/>
    <n v="7.7740421342783996"/>
  </r>
  <r>
    <x v="0"/>
    <x v="1"/>
    <x v="13"/>
    <x v="0"/>
    <s v="040.11434"/>
    <n v="3879"/>
    <n v="11487.92"/>
    <n v="2.9615674142820301"/>
  </r>
  <r>
    <x v="0"/>
    <x v="1"/>
    <x v="13"/>
    <x v="0"/>
    <s v="040.10245"/>
    <n v="230"/>
    <n v="873.48"/>
    <n v="3.7977391304347798"/>
  </r>
  <r>
    <x v="0"/>
    <x v="1"/>
    <x v="17"/>
    <x v="0"/>
    <s v="040.12139"/>
    <n v="510"/>
    <n v="5688.01"/>
    <n v="11.1529607843137"/>
  </r>
  <r>
    <x v="0"/>
    <x v="1"/>
    <x v="17"/>
    <x v="0"/>
    <s v="040.12282"/>
    <n v="760"/>
    <n v="28634.18"/>
    <n v="37.6765526315789"/>
  </r>
  <r>
    <x v="0"/>
    <x v="1"/>
    <x v="13"/>
    <x v="0"/>
    <s v="040.11957"/>
    <n v="514"/>
    <n v="9865.09"/>
    <n v="19.1927821011673"/>
  </r>
  <r>
    <x v="0"/>
    <x v="1"/>
    <x v="13"/>
    <x v="0"/>
    <s v="040.12055"/>
    <n v="1525"/>
    <n v="19133.72"/>
    <n v="12.546701639344301"/>
  </r>
  <r>
    <x v="0"/>
    <x v="1"/>
    <x v="13"/>
    <x v="0"/>
    <s v="040.11949"/>
    <n v="280"/>
    <n v="7770.86"/>
    <n v="27.753071428571399"/>
  </r>
  <r>
    <x v="0"/>
    <x v="1"/>
    <x v="17"/>
    <x v="0"/>
    <s v="040.12022"/>
    <n v="200"/>
    <n v="1938.06"/>
    <n v="9.6903000000000006"/>
  </r>
  <r>
    <x v="0"/>
    <x v="1"/>
    <x v="13"/>
    <x v="0"/>
    <s v="040.12151"/>
    <n v="350"/>
    <n v="1708.44"/>
    <n v="4.8812571428571401"/>
  </r>
  <r>
    <x v="0"/>
    <x v="1"/>
    <x v="13"/>
    <x v="0"/>
    <s v="040.12304"/>
    <n v="1600"/>
    <n v="2046.88"/>
    <n v="1.2793000000000001"/>
  </r>
  <r>
    <x v="0"/>
    <x v="1"/>
    <x v="13"/>
    <x v="0"/>
    <s v="040.11306"/>
    <n v="2972"/>
    <n v="240359.82"/>
    <n v="80.874771197846599"/>
  </r>
  <r>
    <x v="0"/>
    <x v="1"/>
    <x v="15"/>
    <x v="0"/>
    <s v="040.12147"/>
    <n v="780"/>
    <n v="12152.39"/>
    <n v="15.579987179487199"/>
  </r>
  <r>
    <x v="0"/>
    <x v="1"/>
    <x v="13"/>
    <x v="0"/>
    <s v="040.11131"/>
    <n v="20"/>
    <n v="4260.92"/>
    <n v="213.04599999999999"/>
  </r>
  <r>
    <x v="0"/>
    <x v="1"/>
    <x v="13"/>
    <x v="0"/>
    <s v="040.11030"/>
    <n v="65"/>
    <n v="1715.97"/>
    <n v="26.399538461538501"/>
  </r>
  <r>
    <x v="0"/>
    <x v="1"/>
    <x v="13"/>
    <x v="0"/>
    <s v="040.11254"/>
    <n v="470"/>
    <n v="3104.99"/>
    <n v="6.6063617021276597"/>
  </r>
  <r>
    <x v="0"/>
    <x v="1"/>
    <x v="13"/>
    <x v="0"/>
    <s v="040.11197"/>
    <n v="760"/>
    <n v="4069.01"/>
    <n v="5.3539605263157899"/>
  </r>
  <r>
    <x v="0"/>
    <x v="1"/>
    <x v="13"/>
    <x v="0"/>
    <s v="040.10379"/>
    <n v="5413"/>
    <n v="18718.96"/>
    <n v="3.45814890079438"/>
  </r>
  <r>
    <x v="0"/>
    <x v="1"/>
    <x v="16"/>
    <x v="0"/>
    <s v="040.10650"/>
    <n v="1"/>
    <n v="-1478.4"/>
    <n v="-1478.4"/>
  </r>
  <r>
    <x v="0"/>
    <x v="1"/>
    <x v="13"/>
    <x v="0"/>
    <s v="040.11020"/>
    <n v="347"/>
    <n v="1914.08"/>
    <n v="5.5160806916426504"/>
  </r>
  <r>
    <x v="0"/>
    <x v="1"/>
    <x v="13"/>
    <x v="0"/>
    <s v="040.11292"/>
    <n v="2447"/>
    <n v="13007.01"/>
    <n v="5.3154924397221102"/>
  </r>
  <r>
    <x v="0"/>
    <x v="1"/>
    <x v="13"/>
    <x v="0"/>
    <s v="040.11341"/>
    <n v="1581"/>
    <n v="11355.17"/>
    <n v="7.18227071473751"/>
  </r>
  <r>
    <x v="0"/>
    <x v="1"/>
    <x v="13"/>
    <x v="0"/>
    <s v="040.10157"/>
    <n v="3407"/>
    <n v="517.65"/>
    <n v="0.15193718814206"/>
  </r>
  <r>
    <x v="0"/>
    <x v="1"/>
    <x v="15"/>
    <x v="0"/>
    <s v="040.11910"/>
    <n v="399"/>
    <n v="5358.7"/>
    <n v="13.4303258145363"/>
  </r>
  <r>
    <x v="0"/>
    <x v="1"/>
    <x v="15"/>
    <x v="0"/>
    <s v="040.11984"/>
    <n v="750"/>
    <n v="2680.22"/>
    <n v="3.5736266666666698"/>
  </r>
  <r>
    <x v="0"/>
    <x v="1"/>
    <x v="13"/>
    <x v="0"/>
    <s v="040.12061"/>
    <n v="460"/>
    <n v="2134.3000000000002"/>
    <n v="4.6397826086956497"/>
  </r>
  <r>
    <x v="0"/>
    <x v="1"/>
    <x v="13"/>
    <x v="0"/>
    <s v="040.11989"/>
    <n v="382"/>
    <n v="2261.39"/>
    <n v="5.9198691099476397"/>
  </r>
  <r>
    <x v="0"/>
    <x v="1"/>
    <x v="13"/>
    <x v="0"/>
    <s v="040.11043"/>
    <n v="175"/>
    <n v="5072.55"/>
    <n v="28.986000000000001"/>
  </r>
  <r>
    <x v="0"/>
    <x v="1"/>
    <x v="15"/>
    <x v="0"/>
    <s v="040.11128"/>
    <n v="10"/>
    <n v="1267.8900000000001"/>
    <n v="126.789"/>
  </r>
  <r>
    <x v="0"/>
    <x v="1"/>
    <x v="13"/>
    <x v="0"/>
    <s v="040.10979"/>
    <n v="1619"/>
    <n v="3044.25"/>
    <n v="1.8803273625694901"/>
  </r>
  <r>
    <x v="0"/>
    <x v="1"/>
    <x v="17"/>
    <x v="0"/>
    <s v="040.11224"/>
    <n v="1020"/>
    <n v="3938.02"/>
    <n v="3.8608039215686301"/>
  </r>
  <r>
    <x v="0"/>
    <x v="1"/>
    <x v="17"/>
    <x v="0"/>
    <s v="040.12115"/>
    <n v="800"/>
    <n v="-1426.16"/>
    <n v="-1.7827"/>
  </r>
  <r>
    <x v="0"/>
    <x v="1"/>
    <x v="13"/>
    <x v="0"/>
    <s v="040.12176"/>
    <n v="265"/>
    <n v="996.48"/>
    <n v="3.7603018867924498"/>
  </r>
  <r>
    <x v="0"/>
    <x v="1"/>
    <x v="13"/>
    <x v="0"/>
    <s v="040.12237"/>
    <n v="785"/>
    <n v="7584.32"/>
    <n v="9.6615541401273894"/>
  </r>
  <r>
    <x v="0"/>
    <x v="1"/>
    <x v="13"/>
    <x v="0"/>
    <s v="040.12243"/>
    <n v="440"/>
    <n v="18299.439999999999"/>
    <n v="41.589636363636401"/>
  </r>
  <r>
    <x v="0"/>
    <x v="1"/>
    <x v="17"/>
    <x v="0"/>
    <s v="040.11340"/>
    <n v="306"/>
    <n v="825.63"/>
    <n v="2.69813725490196"/>
  </r>
  <r>
    <x v="0"/>
    <x v="1"/>
    <x v="13"/>
    <x v="0"/>
    <s v="040.11375"/>
    <n v="1430"/>
    <n v="5608.3"/>
    <n v="3.9218881118881099"/>
  </r>
  <r>
    <x v="0"/>
    <x v="1"/>
    <x v="13"/>
    <x v="0"/>
    <s v="040.12635"/>
    <n v="2459"/>
    <n v="67836.399999999994"/>
    <n v="27.586986579910501"/>
  </r>
  <r>
    <x v="0"/>
    <x v="1"/>
    <x v="13"/>
    <x v="0"/>
    <s v="040.12568"/>
    <n v="1772"/>
    <n v="13557.76"/>
    <n v="7.6511060948081298"/>
  </r>
  <r>
    <x v="0"/>
    <x v="1"/>
    <x v="13"/>
    <x v="0"/>
    <s v="040.12385"/>
    <n v="3214"/>
    <n v="22798.38"/>
    <n v="7.0934598630989401"/>
  </r>
  <r>
    <x v="0"/>
    <x v="1"/>
    <x v="13"/>
    <x v="0"/>
    <s v="040.12388"/>
    <n v="5250"/>
    <n v="15770.22"/>
    <n v="3.0038514285714299"/>
  </r>
  <r>
    <x v="0"/>
    <x v="1"/>
    <x v="13"/>
    <x v="0"/>
    <s v="040.11687"/>
    <n v="738"/>
    <n v="3119.37"/>
    <n v="4.2267886178861804"/>
  </r>
  <r>
    <x v="0"/>
    <x v="1"/>
    <x v="13"/>
    <x v="0"/>
    <s v="040.12371"/>
    <n v="12"/>
    <n v="3570.19"/>
    <n v="297.51583333333298"/>
  </r>
  <r>
    <x v="0"/>
    <x v="1"/>
    <x v="15"/>
    <x v="0"/>
    <s v="040.10474"/>
    <n v="436"/>
    <n v="-9578.27"/>
    <n v="-21.968509174311901"/>
  </r>
  <r>
    <x v="0"/>
    <x v="1"/>
    <x v="13"/>
    <x v="0"/>
    <s v="040.10773"/>
    <n v="1535"/>
    <n v="9911.2099999999991"/>
    <n v="6.4568143322475597"/>
  </r>
  <r>
    <x v="0"/>
    <x v="1"/>
    <x v="13"/>
    <x v="0"/>
    <s v="040.10727"/>
    <n v="100"/>
    <n v="767.74"/>
    <n v="7.6773999999999996"/>
  </r>
  <r>
    <x v="0"/>
    <x v="1"/>
    <x v="13"/>
    <x v="0"/>
    <s v="040.10530"/>
    <n v="135"/>
    <n v="1331.2"/>
    <n v="9.8607407407407397"/>
  </r>
  <r>
    <x v="0"/>
    <x v="1"/>
    <x v="13"/>
    <x v="0"/>
    <s v="040.10373"/>
    <n v="8472"/>
    <n v="17345.310000000001"/>
    <n v="2.0473689801699702"/>
  </r>
  <r>
    <x v="0"/>
    <x v="1"/>
    <x v="13"/>
    <x v="0"/>
    <s v="040.10534"/>
    <n v="960"/>
    <n v="1355.78"/>
    <n v="1.41227083333333"/>
  </r>
  <r>
    <x v="0"/>
    <x v="1"/>
    <x v="13"/>
    <x v="0"/>
    <s v="040.10559"/>
    <n v="682"/>
    <n v="2307.27"/>
    <n v="3.3830938416422298"/>
  </r>
  <r>
    <x v="0"/>
    <x v="1"/>
    <x v="13"/>
    <x v="0"/>
    <s v="040.10378"/>
    <n v="1862"/>
    <n v="34352.69"/>
    <n v="18.449350161117099"/>
  </r>
  <r>
    <x v="0"/>
    <x v="1"/>
    <x v="13"/>
    <x v="0"/>
    <s v="040.10880"/>
    <n v="945"/>
    <n v="6989.56"/>
    <n v="7.3963597883597902"/>
  </r>
  <r>
    <x v="0"/>
    <x v="1"/>
    <x v="13"/>
    <x v="0"/>
    <s v="040.10324"/>
    <n v="5045"/>
    <n v="13878.42"/>
    <n v="2.7509256689791899"/>
  </r>
  <r>
    <x v="0"/>
    <x v="1"/>
    <x v="13"/>
    <x v="0"/>
    <s v="040.10502"/>
    <n v="230"/>
    <n v="303.52"/>
    <n v="1.31965217391304"/>
  </r>
  <r>
    <x v="0"/>
    <x v="1"/>
    <x v="13"/>
    <x v="0"/>
    <s v="040.10376"/>
    <n v="185"/>
    <n v="610.51"/>
    <n v="3.3000540540540499"/>
  </r>
  <r>
    <x v="0"/>
    <x v="1"/>
    <x v="15"/>
    <x v="0"/>
    <s v="040.10381"/>
    <n v="173"/>
    <n v="3109.17"/>
    <n v="17.972080924855501"/>
  </r>
  <r>
    <x v="0"/>
    <x v="1"/>
    <x v="15"/>
    <x v="0"/>
    <s v="040.10025"/>
    <n v="1"/>
    <n v="-109922.31"/>
    <n v="-109922.31"/>
  </r>
  <r>
    <x v="0"/>
    <x v="1"/>
    <x v="13"/>
    <x v="0"/>
    <s v="040.10169"/>
    <n v="2668"/>
    <n v="10162.219999999999"/>
    <n v="3.8089280359820101"/>
  </r>
  <r>
    <x v="0"/>
    <x v="1"/>
    <x v="13"/>
    <x v="0"/>
    <s v="040.10100"/>
    <n v="115"/>
    <n v="4291.1099999999997"/>
    <n v="37.314"/>
  </r>
  <r>
    <x v="0"/>
    <x v="1"/>
    <x v="13"/>
    <x v="0"/>
    <s v="040.10111"/>
    <n v="2750"/>
    <n v="14006.18"/>
    <n v="5.0931563636363597"/>
  </r>
  <r>
    <x v="0"/>
    <x v="1"/>
    <x v="15"/>
    <x v="0"/>
    <s v="040.10498"/>
    <n v="185"/>
    <n v="-550.16999999999996"/>
    <n v="-2.9738918918918902"/>
  </r>
  <r>
    <x v="0"/>
    <x v="1"/>
    <x v="13"/>
    <x v="0"/>
    <s v="040.10337"/>
    <n v="2012"/>
    <n v="7278.27"/>
    <n v="3.6174304174950298"/>
  </r>
  <r>
    <x v="0"/>
    <x v="1"/>
    <x v="13"/>
    <x v="0"/>
    <s v="040.10547"/>
    <n v="300"/>
    <n v="228.97"/>
    <n v="0.76323333333333299"/>
  </r>
  <r>
    <x v="0"/>
    <x v="1"/>
    <x v="13"/>
    <x v="0"/>
    <s v="040.10671"/>
    <n v="330"/>
    <n v="1928.25"/>
    <n v="5.8431818181818196"/>
  </r>
  <r>
    <x v="0"/>
    <x v="1"/>
    <x v="13"/>
    <x v="0"/>
    <s v="040.10208"/>
    <n v="100"/>
    <n v="-564.80999999999995"/>
    <n v="-5.6481000000000003"/>
  </r>
  <r>
    <x v="0"/>
    <x v="1"/>
    <x v="13"/>
    <x v="0"/>
    <s v="040.10400"/>
    <n v="440"/>
    <n v="2745.14"/>
    <n v="6.2389545454545496"/>
  </r>
  <r>
    <x v="0"/>
    <x v="1"/>
    <x v="13"/>
    <x v="0"/>
    <s v="040.10158"/>
    <n v="330"/>
    <n v="241.74"/>
    <n v="0.73254545454545505"/>
  </r>
  <r>
    <x v="0"/>
    <x v="1"/>
    <x v="13"/>
    <x v="0"/>
    <s v="040.10529"/>
    <n v="330"/>
    <n v="3498.3"/>
    <n v="10.6009090909091"/>
  </r>
  <r>
    <x v="0"/>
    <x v="1"/>
    <x v="13"/>
    <x v="0"/>
    <s v="040.10619"/>
    <n v="110"/>
    <n v="1316"/>
    <n v="11.9636363636364"/>
  </r>
  <r>
    <x v="0"/>
    <x v="1"/>
    <x v="13"/>
    <x v="0"/>
    <s v="040.10403"/>
    <n v="2378"/>
    <n v="2454.08"/>
    <n v="1.0319932716568501"/>
  </r>
  <r>
    <x v="0"/>
    <x v="1"/>
    <x v="13"/>
    <x v="0"/>
    <s v="040.10424"/>
    <n v="1014"/>
    <n v="5569.02"/>
    <n v="5.4921301775147899"/>
  </r>
  <r>
    <x v="0"/>
    <x v="1"/>
    <x v="15"/>
    <x v="0"/>
    <s v="040.12427"/>
    <n v="805"/>
    <n v="26848.98"/>
    <n v="33.352770186335398"/>
  </r>
  <r>
    <x v="0"/>
    <x v="1"/>
    <x v="13"/>
    <x v="0"/>
    <s v="040.12916"/>
    <n v="182"/>
    <n v="5119.29"/>
    <n v="28.127967032967"/>
  </r>
  <r>
    <x v="0"/>
    <x v="1"/>
    <x v="13"/>
    <x v="0"/>
    <s v="040.13104"/>
    <n v="895"/>
    <n v="3478.3"/>
    <n v="3.8863687150838002"/>
  </r>
  <r>
    <x v="0"/>
    <x v="1"/>
    <x v="13"/>
    <x v="0"/>
    <s v="040.13032"/>
    <n v="1600"/>
    <n v="6081.85"/>
    <n v="3.80115625"/>
  </r>
  <r>
    <x v="0"/>
    <x v="1"/>
    <x v="13"/>
    <x v="0"/>
    <s v="040.12380"/>
    <n v="1196"/>
    <n v="7887.86"/>
    <n v="6.5952006688963198"/>
  </r>
  <r>
    <x v="0"/>
    <x v="1"/>
    <x v="13"/>
    <x v="0"/>
    <s v="040.12161"/>
    <n v="160"/>
    <n v="1174.9000000000001"/>
    <n v="7.3431249999999997"/>
  </r>
  <r>
    <x v="0"/>
    <x v="1"/>
    <x v="13"/>
    <x v="0"/>
    <s v="040.12402"/>
    <n v="410"/>
    <n v="19083.68"/>
    <n v="46.545560975609803"/>
  </r>
  <r>
    <x v="0"/>
    <x v="1"/>
    <x v="15"/>
    <x v="0"/>
    <s v="040.12635"/>
    <n v="1150"/>
    <n v="48775.12"/>
    <n v="42.413147826086998"/>
  </r>
  <r>
    <x v="0"/>
    <x v="1"/>
    <x v="13"/>
    <x v="0"/>
    <s v="040.12523"/>
    <n v="1"/>
    <n v="2062.0300000000002"/>
    <n v="2062.0300000000002"/>
  </r>
  <r>
    <x v="0"/>
    <x v="1"/>
    <x v="17"/>
    <x v="0"/>
    <s v="040.12284"/>
    <n v="1742"/>
    <n v="27710.63"/>
    <n v="15.907365097589"/>
  </r>
  <r>
    <x v="0"/>
    <x v="1"/>
    <x v="15"/>
    <x v="0"/>
    <s v="040.12392"/>
    <n v="1000"/>
    <n v="14133.11"/>
    <n v="14.13311"/>
  </r>
  <r>
    <x v="0"/>
    <x v="1"/>
    <x v="13"/>
    <x v="0"/>
    <s v="040.12511"/>
    <n v="1220"/>
    <n v="44988.95"/>
    <n v="36.876188524590198"/>
  </r>
  <r>
    <x v="0"/>
    <x v="1"/>
    <x v="13"/>
    <x v="0"/>
    <s v="040.12549"/>
    <n v="4940"/>
    <n v="35906.800000000003"/>
    <n v="7.2685829959514203"/>
  </r>
  <r>
    <x v="0"/>
    <x v="1"/>
    <x v="14"/>
    <x v="0"/>
    <s v="040.12705"/>
    <n v="1"/>
    <n v="-2563"/>
    <n v="-2563"/>
  </r>
  <r>
    <x v="0"/>
    <x v="1"/>
    <x v="14"/>
    <x v="0"/>
    <s v="040.12729"/>
    <n v="1"/>
    <n v="-897"/>
    <n v="-897"/>
  </r>
  <r>
    <x v="0"/>
    <x v="1"/>
    <x v="14"/>
    <x v="0"/>
    <s v="040.12725"/>
    <n v="1"/>
    <n v="-89"/>
    <n v="-89"/>
  </r>
  <r>
    <x v="0"/>
    <x v="1"/>
    <x v="13"/>
    <x v="0"/>
    <s v="040.12255"/>
    <n v="1780"/>
    <n v="11994.89"/>
    <n v="6.7387022471910099"/>
  </r>
  <r>
    <x v="0"/>
    <x v="1"/>
    <x v="14"/>
    <x v="0"/>
    <s v="040.12747"/>
    <n v="1"/>
    <n v="-1512"/>
    <n v="-1512"/>
  </r>
  <r>
    <x v="0"/>
    <x v="1"/>
    <x v="14"/>
    <x v="0"/>
    <s v="040.12701"/>
    <n v="1"/>
    <n v="-7999"/>
    <n v="-7999"/>
  </r>
  <r>
    <x v="0"/>
    <x v="1"/>
    <x v="14"/>
    <x v="0"/>
    <s v="040.12702"/>
    <n v="1"/>
    <n v="-568"/>
    <n v="-568"/>
  </r>
  <r>
    <x v="0"/>
    <x v="1"/>
    <x v="14"/>
    <x v="0"/>
    <s v="040.12691"/>
    <n v="1"/>
    <n v="-2056"/>
    <n v="-2056"/>
  </r>
  <r>
    <x v="0"/>
    <x v="1"/>
    <x v="13"/>
    <x v="0"/>
    <s v="040.12669"/>
    <n v="2665"/>
    <n v="3142.89"/>
    <n v="1.17932082551595"/>
  </r>
  <r>
    <x v="0"/>
    <x v="1"/>
    <x v="14"/>
    <x v="0"/>
    <s v="040.12709"/>
    <n v="1"/>
    <n v="-2109"/>
    <n v="-2109"/>
  </r>
  <r>
    <x v="0"/>
    <x v="1"/>
    <x v="14"/>
    <x v="0"/>
    <s v="040.12737"/>
    <n v="1"/>
    <n v="-756"/>
    <n v="-756"/>
  </r>
  <r>
    <x v="0"/>
    <x v="1"/>
    <x v="14"/>
    <x v="0"/>
    <s v="040.12703"/>
    <n v="1"/>
    <n v="-187"/>
    <n v="-187"/>
  </r>
  <r>
    <x v="0"/>
    <x v="1"/>
    <x v="14"/>
    <x v="0"/>
    <s v="040.12687"/>
    <n v="1"/>
    <n v="-15056"/>
    <n v="-15056"/>
  </r>
  <r>
    <x v="0"/>
    <x v="1"/>
    <x v="14"/>
    <x v="0"/>
    <s v="040.12942"/>
    <n v="1"/>
    <n v="-8628"/>
    <n v="-8628"/>
  </r>
  <r>
    <x v="0"/>
    <x v="1"/>
    <x v="14"/>
    <x v="0"/>
    <s v="040.12947"/>
    <n v="1"/>
    <n v="-1596"/>
    <n v="-1596"/>
  </r>
  <r>
    <x v="0"/>
    <x v="1"/>
    <x v="14"/>
    <x v="0"/>
    <s v="040.13075"/>
    <n v="1"/>
    <n v="-3065"/>
    <n v="-3065"/>
  </r>
  <r>
    <x v="0"/>
    <x v="1"/>
    <x v="14"/>
    <x v="0"/>
    <s v="040.12943"/>
    <n v="1"/>
    <n v="-4252"/>
    <n v="-4252"/>
  </r>
  <r>
    <x v="0"/>
    <x v="1"/>
    <x v="14"/>
    <x v="0"/>
    <s v="040.13004"/>
    <n v="1"/>
    <n v="-1741"/>
    <n v="-1741"/>
  </r>
  <r>
    <x v="0"/>
    <x v="1"/>
    <x v="17"/>
    <x v="0"/>
    <s v="040.12421"/>
    <n v="422"/>
    <n v="1231.79"/>
    <n v="2.9189336492890998"/>
  </r>
  <r>
    <x v="0"/>
    <x v="1"/>
    <x v="15"/>
    <x v="0"/>
    <s v="040.11260"/>
    <n v="767"/>
    <n v="-14027.68"/>
    <n v="-18.2890221642764"/>
  </r>
  <r>
    <x v="0"/>
    <x v="1"/>
    <x v="14"/>
    <x v="0"/>
    <s v="050.18575"/>
    <n v="1"/>
    <n v="-1035.52"/>
    <n v="-1035.52"/>
  </r>
  <r>
    <x v="0"/>
    <x v="1"/>
    <x v="14"/>
    <x v="0"/>
    <s v="050.18574"/>
    <n v="1"/>
    <n v="-2287"/>
    <n v="-2287"/>
  </r>
  <r>
    <x v="0"/>
    <x v="1"/>
    <x v="14"/>
    <x v="0"/>
    <s v="050.18570"/>
    <n v="1"/>
    <n v="-2102"/>
    <n v="-2102"/>
  </r>
  <r>
    <x v="0"/>
    <x v="1"/>
    <x v="13"/>
    <x v="0"/>
    <s v="050.20334"/>
    <n v="230"/>
    <n v="4153.3100000000004"/>
    <n v="18.057869565217398"/>
  </r>
  <r>
    <x v="0"/>
    <x v="1"/>
    <x v="14"/>
    <x v="0"/>
    <s v="050.21094"/>
    <n v="1"/>
    <n v="-13900"/>
    <n v="-13900"/>
  </r>
  <r>
    <x v="0"/>
    <x v="1"/>
    <x v="14"/>
    <x v="0"/>
    <s v="050.21100"/>
    <n v="1"/>
    <n v="-12376"/>
    <n v="-12376"/>
  </r>
  <r>
    <x v="0"/>
    <x v="1"/>
    <x v="13"/>
    <x v="0"/>
    <s v="050.21800"/>
    <n v="545"/>
    <n v="8962.9599999999991"/>
    <n v="16.4457981651376"/>
  </r>
  <r>
    <x v="0"/>
    <x v="1"/>
    <x v="13"/>
    <x v="0"/>
    <s v="050.21667"/>
    <n v="1795"/>
    <n v="15260.63"/>
    <n v="8.5017437325905298"/>
  </r>
  <r>
    <x v="0"/>
    <x v="1"/>
    <x v="11"/>
    <x v="1"/>
    <s v="050.21085"/>
    <n v="17"/>
    <n v="2834.62"/>
    <n v="166.74235294117599"/>
  </r>
  <r>
    <x v="0"/>
    <x v="1"/>
    <x v="14"/>
    <x v="0"/>
    <s v="050.21551"/>
    <n v="1"/>
    <n v="-358"/>
    <n v="-358"/>
  </r>
  <r>
    <x v="0"/>
    <x v="1"/>
    <x v="13"/>
    <x v="0"/>
    <s v="050.20473"/>
    <n v="100"/>
    <n v="2361.5700000000002"/>
    <n v="23.6157"/>
  </r>
  <r>
    <x v="0"/>
    <x v="1"/>
    <x v="13"/>
    <x v="0"/>
    <s v="050.21557"/>
    <n v="1958"/>
    <n v="4752.6499999999996"/>
    <n v="2.4272982635342202"/>
  </r>
  <r>
    <x v="0"/>
    <x v="1"/>
    <x v="14"/>
    <x v="0"/>
    <s v="050.21601"/>
    <n v="1"/>
    <n v="-688"/>
    <n v="-688"/>
  </r>
  <r>
    <x v="0"/>
    <x v="1"/>
    <x v="14"/>
    <x v="0"/>
    <s v="050.21685"/>
    <n v="1"/>
    <n v="-3676"/>
    <n v="-3676"/>
  </r>
  <r>
    <x v="0"/>
    <x v="1"/>
    <x v="14"/>
    <x v="0"/>
    <s v="050.21655"/>
    <n v="1"/>
    <n v="-8485"/>
    <n v="-8485"/>
  </r>
  <r>
    <x v="0"/>
    <x v="1"/>
    <x v="14"/>
    <x v="0"/>
    <s v="050.21641"/>
    <n v="1"/>
    <n v="-1086"/>
    <n v="-1086"/>
  </r>
  <r>
    <x v="0"/>
    <x v="1"/>
    <x v="14"/>
    <x v="0"/>
    <s v="050.21661"/>
    <n v="1"/>
    <n v="-187"/>
    <n v="-187"/>
  </r>
  <r>
    <x v="0"/>
    <x v="1"/>
    <x v="14"/>
    <x v="0"/>
    <s v="050.21561"/>
    <n v="1"/>
    <n v="-1476"/>
    <n v="-1476"/>
  </r>
  <r>
    <x v="0"/>
    <x v="1"/>
    <x v="11"/>
    <x v="1"/>
    <s v="050.19589"/>
    <n v="76"/>
    <n v="101271.87"/>
    <n v="1332.5246052631601"/>
  </r>
  <r>
    <x v="0"/>
    <x v="1"/>
    <x v="14"/>
    <x v="0"/>
    <s v="050.21099"/>
    <n v="1"/>
    <n v="-28347"/>
    <n v="-28347"/>
  </r>
  <r>
    <x v="0"/>
    <x v="1"/>
    <x v="16"/>
    <x v="0"/>
    <s v="050.19209"/>
    <n v="1369"/>
    <n v="257861.67"/>
    <n v="188.35768444119799"/>
  </r>
  <r>
    <x v="0"/>
    <x v="1"/>
    <x v="13"/>
    <x v="0"/>
    <s v="050.19209"/>
    <n v="340"/>
    <n v="35344.53"/>
    <n v="103.9545"/>
  </r>
  <r>
    <x v="0"/>
    <x v="1"/>
    <x v="15"/>
    <x v="0"/>
    <s v="050.20278"/>
    <n v="1743"/>
    <n v="114028.42"/>
    <n v="65.420780263912803"/>
  </r>
  <r>
    <x v="0"/>
    <x v="1"/>
    <x v="13"/>
    <x v="0"/>
    <s v="050.20412"/>
    <n v="58"/>
    <n v="3754.47"/>
    <n v="64.732241379310295"/>
  </r>
  <r>
    <x v="0"/>
    <x v="1"/>
    <x v="14"/>
    <x v="0"/>
    <s v="050.21586"/>
    <n v="1"/>
    <n v="-1829"/>
    <n v="-1829"/>
  </r>
  <r>
    <x v="0"/>
    <x v="1"/>
    <x v="14"/>
    <x v="0"/>
    <s v="050.21608"/>
    <n v="1"/>
    <n v="-1031"/>
    <n v="-1031"/>
  </r>
  <r>
    <x v="0"/>
    <x v="1"/>
    <x v="14"/>
    <x v="0"/>
    <s v="050.21676"/>
    <n v="1"/>
    <n v="-1033"/>
    <n v="-1033"/>
  </r>
  <r>
    <x v="0"/>
    <x v="1"/>
    <x v="11"/>
    <x v="1"/>
    <s v="050.20873"/>
    <n v="11"/>
    <n v="61511.7"/>
    <n v="5591.9727272727296"/>
  </r>
  <r>
    <x v="0"/>
    <x v="1"/>
    <x v="11"/>
    <x v="1"/>
    <s v="050.19593"/>
    <n v="25"/>
    <n v="4623.87"/>
    <n v="184.95480000000001"/>
  </r>
  <r>
    <x v="0"/>
    <x v="1"/>
    <x v="13"/>
    <x v="0"/>
    <s v="050.20395"/>
    <n v="2180"/>
    <n v="20798.34"/>
    <n v="9.5405229357798191"/>
  </r>
  <r>
    <x v="0"/>
    <x v="1"/>
    <x v="13"/>
    <x v="0"/>
    <s v="050.20581"/>
    <n v="645"/>
    <n v="5431.94"/>
    <n v="8.4216124031007809"/>
  </r>
  <r>
    <x v="0"/>
    <x v="1"/>
    <x v="13"/>
    <x v="0"/>
    <s v="050.18885"/>
    <n v="500"/>
    <n v="1675"/>
    <n v="3.35"/>
  </r>
  <r>
    <x v="0"/>
    <x v="1"/>
    <x v="13"/>
    <x v="0"/>
    <s v="050.19218"/>
    <n v="4000"/>
    <n v="66816.75"/>
    <n v="16.7041875"/>
  </r>
  <r>
    <x v="0"/>
    <x v="1"/>
    <x v="13"/>
    <x v="0"/>
    <s v="050.20237"/>
    <n v="655"/>
    <n v="5760.38"/>
    <n v="8.7944732824427501"/>
  </r>
  <r>
    <x v="0"/>
    <x v="1"/>
    <x v="13"/>
    <x v="0"/>
    <s v="050.18835"/>
    <n v="1391"/>
    <n v="8880"/>
    <n v="6.38389647735442"/>
  </r>
  <r>
    <x v="0"/>
    <x v="1"/>
    <x v="11"/>
    <x v="1"/>
    <s v="050.18351"/>
    <n v="51"/>
    <n v="1273.8800000000001"/>
    <n v="24.978039215686302"/>
  </r>
  <r>
    <x v="0"/>
    <x v="1"/>
    <x v="14"/>
    <x v="0"/>
    <s v="050.19395"/>
    <n v="1"/>
    <n v="-5075.99"/>
    <n v="-5075.99"/>
  </r>
  <r>
    <x v="0"/>
    <x v="1"/>
    <x v="13"/>
    <x v="0"/>
    <s v="050.18562"/>
    <n v="366"/>
    <n v="3232.98"/>
    <n v="8.8332786885245902"/>
  </r>
  <r>
    <x v="0"/>
    <x v="1"/>
    <x v="15"/>
    <x v="0"/>
    <s v="050.18645"/>
    <n v="1766"/>
    <n v="44068.43"/>
    <n v="24.953810872027201"/>
  </r>
  <r>
    <x v="0"/>
    <x v="1"/>
    <x v="13"/>
    <x v="0"/>
    <s v="050.19511"/>
    <n v="1573"/>
    <n v="4914.49"/>
    <n v="3.1242784488239002"/>
  </r>
  <r>
    <x v="0"/>
    <x v="1"/>
    <x v="13"/>
    <x v="0"/>
    <s v="050.18902"/>
    <n v="0"/>
    <n v="1843.17"/>
    <n v="0"/>
  </r>
  <r>
    <x v="0"/>
    <x v="1"/>
    <x v="13"/>
    <x v="0"/>
    <s v="050.20238"/>
    <n v="910"/>
    <n v="6881.54"/>
    <n v="7.5621318681318703"/>
  </r>
  <r>
    <x v="0"/>
    <x v="1"/>
    <x v="13"/>
    <x v="0"/>
    <s v="050.18692"/>
    <n v="255"/>
    <n v="2185.23"/>
    <n v="8.5695294117647105"/>
  </r>
  <r>
    <x v="0"/>
    <x v="1"/>
    <x v="13"/>
    <x v="0"/>
    <s v="050.19002"/>
    <n v="1"/>
    <n v="3442.03"/>
    <n v="3442.03"/>
  </r>
  <r>
    <x v="0"/>
    <x v="1"/>
    <x v="13"/>
    <x v="0"/>
    <s v="050.19593"/>
    <n v="-1"/>
    <n v="-5.14"/>
    <n v="5.14"/>
  </r>
  <r>
    <x v="0"/>
    <x v="1"/>
    <x v="13"/>
    <x v="0"/>
    <s v="050.21069"/>
    <n v="-1"/>
    <n v="-5.14"/>
    <n v="5.14"/>
  </r>
  <r>
    <x v="0"/>
    <x v="1"/>
    <x v="13"/>
    <x v="0"/>
    <s v="050.19612"/>
    <n v="1665"/>
    <n v="12046.67"/>
    <n v="7.2352372372372402"/>
  </r>
  <r>
    <x v="0"/>
    <x v="1"/>
    <x v="13"/>
    <x v="0"/>
    <s v="050.19497"/>
    <n v="835"/>
    <n v="971.35"/>
    <n v="1.1632934131736501"/>
  </r>
  <r>
    <x v="0"/>
    <x v="1"/>
    <x v="14"/>
    <x v="0"/>
    <s v="050.20372"/>
    <n v="2"/>
    <n v="-2877"/>
    <n v="-1438.5"/>
  </r>
  <r>
    <x v="0"/>
    <x v="1"/>
    <x v="13"/>
    <x v="0"/>
    <s v="050.20785"/>
    <n v="2300"/>
    <n v="654.41999999999996"/>
    <n v="0.28453043478260898"/>
  </r>
  <r>
    <x v="0"/>
    <x v="1"/>
    <x v="13"/>
    <x v="0"/>
    <s v="050.20826"/>
    <n v="275"/>
    <n v="2768.15"/>
    <n v="10.066000000000001"/>
  </r>
  <r>
    <x v="0"/>
    <x v="1"/>
    <x v="13"/>
    <x v="0"/>
    <s v="050.19254"/>
    <n v="425"/>
    <n v="5885.48"/>
    <n v="13.848188235294099"/>
  </r>
  <r>
    <x v="0"/>
    <x v="1"/>
    <x v="13"/>
    <x v="0"/>
    <s v="050.19208"/>
    <n v="-197"/>
    <n v="56099.6"/>
    <n v="-284.76954314720803"/>
  </r>
  <r>
    <x v="0"/>
    <x v="1"/>
    <x v="13"/>
    <x v="0"/>
    <s v="050.21065"/>
    <n v="-3"/>
    <n v="-13.33"/>
    <n v="4.4433333333333298"/>
  </r>
  <r>
    <x v="0"/>
    <x v="1"/>
    <x v="13"/>
    <x v="0"/>
    <s v="050.18689"/>
    <n v="3045"/>
    <n v="9631.26"/>
    <n v="3.1629753694581302"/>
  </r>
  <r>
    <x v="0"/>
    <x v="1"/>
    <x v="14"/>
    <x v="0"/>
    <s v="050.19307"/>
    <n v="1"/>
    <n v="-8851.0499999999993"/>
    <n v="-8851.0499999999993"/>
  </r>
  <r>
    <x v="0"/>
    <x v="1"/>
    <x v="13"/>
    <x v="0"/>
    <s v="050.19436"/>
    <n v="310"/>
    <n v="2629.5"/>
    <n v="8.4822580645161292"/>
  </r>
  <r>
    <x v="0"/>
    <x v="1"/>
    <x v="14"/>
    <x v="0"/>
    <s v="050.19458"/>
    <n v="1"/>
    <n v="-9792"/>
    <n v="-9792"/>
  </r>
  <r>
    <x v="0"/>
    <x v="1"/>
    <x v="14"/>
    <x v="0"/>
    <s v="050.19622"/>
    <n v="1"/>
    <n v="-9205"/>
    <n v="-9205"/>
  </r>
  <r>
    <x v="0"/>
    <x v="1"/>
    <x v="14"/>
    <x v="0"/>
    <s v="050.19470"/>
    <n v="1"/>
    <n v="-7635"/>
    <n v="-7635"/>
  </r>
  <r>
    <x v="0"/>
    <x v="1"/>
    <x v="13"/>
    <x v="0"/>
    <s v="050.19263"/>
    <n v="800"/>
    <n v="6445.88"/>
    <n v="8.0573499999999996"/>
  </r>
  <r>
    <x v="0"/>
    <x v="1"/>
    <x v="14"/>
    <x v="0"/>
    <s v="050.19494"/>
    <n v="1"/>
    <n v="-24538"/>
    <n v="-24538"/>
  </r>
  <r>
    <x v="0"/>
    <x v="1"/>
    <x v="14"/>
    <x v="0"/>
    <s v="050.19448"/>
    <n v="1"/>
    <n v="-744"/>
    <n v="-744"/>
  </r>
  <r>
    <x v="0"/>
    <x v="1"/>
    <x v="14"/>
    <x v="0"/>
    <s v="050.19450"/>
    <n v="1"/>
    <n v="-570"/>
    <n v="-570"/>
  </r>
  <r>
    <x v="0"/>
    <x v="1"/>
    <x v="15"/>
    <x v="0"/>
    <s v="050.18652"/>
    <n v="330"/>
    <n v="23888.45"/>
    <n v="72.389242424242397"/>
  </r>
  <r>
    <x v="0"/>
    <x v="2"/>
    <x v="19"/>
    <x v="0"/>
    <s v="ADMIN 040"/>
    <n v="-810"/>
    <n v="-1396819.73"/>
    <n v="1724.46880246914"/>
  </r>
  <r>
    <x v="0"/>
    <x v="2"/>
    <x v="26"/>
    <x v="0"/>
    <s v="040.12831"/>
    <n v="9"/>
    <n v="1872.3"/>
    <n v="208.03333333333299"/>
  </r>
  <r>
    <x v="0"/>
    <x v="2"/>
    <x v="19"/>
    <x v="0"/>
    <s v="040.12401"/>
    <n v="10"/>
    <n v="51784.7"/>
    <n v="5178.47"/>
  </r>
  <r>
    <x v="0"/>
    <x v="2"/>
    <x v="26"/>
    <x v="0"/>
    <s v="040.12837"/>
    <n v="4"/>
    <n v="1649.71"/>
    <n v="412.42750000000001"/>
  </r>
  <r>
    <x v="0"/>
    <x v="2"/>
    <x v="24"/>
    <x v="0"/>
    <s v="040.10580"/>
    <n v="2000"/>
    <n v="132914.6"/>
    <n v="66.457300000000004"/>
  </r>
  <r>
    <x v="0"/>
    <x v="2"/>
    <x v="24"/>
    <x v="0"/>
    <s v="040.11630"/>
    <n v="3500"/>
    <n v="152093.5"/>
    <n v="43.455285714285701"/>
  </r>
  <r>
    <x v="0"/>
    <x v="2"/>
    <x v="20"/>
    <x v="0"/>
    <s v="Conversion"/>
    <n v="4962"/>
    <n v="725013.49"/>
    <n v="146.11315800080601"/>
  </r>
  <r>
    <x v="0"/>
    <x v="2"/>
    <x v="21"/>
    <x v="0"/>
    <s v="Conversion"/>
    <n v="1310"/>
    <n v="588839.34"/>
    <n v="449.49567938931301"/>
  </r>
  <r>
    <x v="0"/>
    <x v="2"/>
    <x v="26"/>
    <x v="0"/>
    <s v="Conversion"/>
    <n v="619"/>
    <n v="456396.63"/>
    <n v="737.31281098546003"/>
  </r>
  <r>
    <x v="0"/>
    <x v="2"/>
    <x v="11"/>
    <x v="1"/>
    <s v="050.21070"/>
    <n v="46"/>
    <n v="18882.5"/>
    <n v="410.48913043478302"/>
  </r>
  <r>
    <x v="0"/>
    <x v="2"/>
    <x v="20"/>
    <x v="0"/>
    <s v="050.19708"/>
    <n v="2"/>
    <n v="416.96"/>
    <n v="208.48"/>
  </r>
  <r>
    <x v="0"/>
    <x v="2"/>
    <x v="19"/>
    <x v="0"/>
    <s v="050.19066"/>
    <n v="3"/>
    <n v="23199.08"/>
    <n v="7733.0266666666703"/>
  </r>
  <r>
    <x v="0"/>
    <x v="2"/>
    <x v="11"/>
    <x v="1"/>
    <s v="050.18352"/>
    <n v="14"/>
    <n v="7273.69"/>
    <n v="519.54928571428604"/>
  </r>
  <r>
    <x v="0"/>
    <x v="2"/>
    <x v="19"/>
    <x v="0"/>
    <s v="ADMIN 050"/>
    <n v="810"/>
    <n v="1396819.73"/>
    <n v="1724.46880246914"/>
  </r>
  <r>
    <x v="0"/>
    <x v="2"/>
    <x v="19"/>
    <x v="0"/>
    <s v="050.18653"/>
    <n v="-36"/>
    <n v="-26371.32"/>
    <n v="732.53666666666697"/>
  </r>
  <r>
    <x v="0"/>
    <x v="0"/>
    <x v="28"/>
    <x v="0"/>
    <s v="ADMIN 040"/>
    <n v="-726654"/>
    <n v="-1500696.61"/>
    <n v="2.0652148202583298"/>
  </r>
  <r>
    <x v="0"/>
    <x v="0"/>
    <x v="8"/>
    <x v="0"/>
    <s v="040.10314"/>
    <n v="29"/>
    <n v="86557.89"/>
    <n v="2984.75482758621"/>
  </r>
  <r>
    <x v="0"/>
    <x v="0"/>
    <x v="2"/>
    <x v="0"/>
    <s v="040.10317"/>
    <n v="9"/>
    <n v="62270.68"/>
    <n v="6918.9644444444402"/>
  </r>
  <r>
    <x v="0"/>
    <x v="0"/>
    <x v="0"/>
    <x v="0"/>
    <s v="040.12763"/>
    <n v="-215"/>
    <n v="-1018.66"/>
    <n v="4.7379534883720904"/>
  </r>
  <r>
    <x v="0"/>
    <x v="0"/>
    <x v="0"/>
    <x v="0"/>
    <s v="040.13040"/>
    <n v="-284"/>
    <n v="-1191.24"/>
    <n v="4.1945070422535196"/>
  </r>
  <r>
    <x v="0"/>
    <x v="0"/>
    <x v="7"/>
    <x v="0"/>
    <s v="040.12984"/>
    <n v="-319"/>
    <n v="-833.83"/>
    <n v="2.6138871473354199"/>
  </r>
  <r>
    <x v="0"/>
    <x v="0"/>
    <x v="0"/>
    <x v="0"/>
    <s v="040.12427"/>
    <n v="-103"/>
    <n v="-402.05"/>
    <n v="3.9033980582524301"/>
  </r>
  <r>
    <x v="0"/>
    <x v="0"/>
    <x v="7"/>
    <x v="0"/>
    <s v="040.12777"/>
    <n v="-648"/>
    <n v="-1757.92"/>
    <n v="2.7128395061728399"/>
  </r>
  <r>
    <x v="0"/>
    <x v="0"/>
    <x v="7"/>
    <x v="0"/>
    <s v="040.13017"/>
    <n v="-494"/>
    <n v="-4567.5200000000004"/>
    <n v="9.2459919028340103"/>
  </r>
  <r>
    <x v="0"/>
    <x v="0"/>
    <x v="0"/>
    <x v="0"/>
    <s v="040.11943"/>
    <n v="8"/>
    <n v="9899.32"/>
    <n v="1237.415"/>
  </r>
  <r>
    <x v="0"/>
    <x v="0"/>
    <x v="0"/>
    <x v="0"/>
    <s v="040.11567"/>
    <n v="667"/>
    <n v="34300.839999999997"/>
    <n v="51.425547226386797"/>
  </r>
  <r>
    <x v="0"/>
    <x v="0"/>
    <x v="1"/>
    <x v="0"/>
    <s v="040.11934"/>
    <n v="1"/>
    <n v="1554.94"/>
    <n v="1554.94"/>
  </r>
  <r>
    <x v="0"/>
    <x v="0"/>
    <x v="7"/>
    <x v="0"/>
    <s v="040.11958"/>
    <n v="100"/>
    <n v="3.55"/>
    <n v="3.5499999999999997E-2"/>
  </r>
  <r>
    <x v="0"/>
    <x v="0"/>
    <x v="6"/>
    <x v="0"/>
    <s v="Conversion"/>
    <n v="12271"/>
    <n v="54025.23"/>
    <n v="4.4026754135767296"/>
  </r>
  <r>
    <x v="0"/>
    <x v="0"/>
    <x v="4"/>
    <x v="0"/>
    <s v="040.11138"/>
    <n v="5"/>
    <n v="65638.240000000005"/>
    <n v="13127.647999999999"/>
  </r>
  <r>
    <x v="0"/>
    <x v="0"/>
    <x v="7"/>
    <x v="0"/>
    <s v="040.10458"/>
    <n v="1"/>
    <n v="6.63"/>
    <n v="6.63"/>
  </r>
  <r>
    <x v="0"/>
    <x v="0"/>
    <x v="1"/>
    <x v="0"/>
    <s v="040.12348"/>
    <n v="-3000"/>
    <n v="-29141.33"/>
    <n v="9.7137766666666696"/>
  </r>
  <r>
    <x v="0"/>
    <x v="0"/>
    <x v="1"/>
    <x v="0"/>
    <s v="040.11200"/>
    <n v="7001"/>
    <n v="67976.22"/>
    <n v="9.7095014997857394"/>
  </r>
  <r>
    <x v="0"/>
    <x v="0"/>
    <x v="0"/>
    <x v="0"/>
    <s v="040.11125"/>
    <n v="1"/>
    <n v="7227.67"/>
    <n v="7227.67"/>
  </r>
  <r>
    <x v="0"/>
    <x v="0"/>
    <x v="1"/>
    <x v="0"/>
    <s v="040.11654"/>
    <n v="35"/>
    <n v="27060.9"/>
    <n v="773.168571428571"/>
  </r>
  <r>
    <x v="0"/>
    <x v="0"/>
    <x v="0"/>
    <x v="0"/>
    <s v="040.12660"/>
    <n v="-3200"/>
    <n v="-18838.060000000001"/>
    <n v="5.8868937499999996"/>
  </r>
  <r>
    <x v="0"/>
    <x v="0"/>
    <x v="2"/>
    <x v="0"/>
    <s v="040.12349"/>
    <n v="-4"/>
    <n v="-7330.29"/>
    <n v="1832.5725"/>
  </r>
  <r>
    <x v="0"/>
    <x v="0"/>
    <x v="0"/>
    <x v="0"/>
    <s v="040.12417"/>
    <n v="-49"/>
    <n v="7544.68"/>
    <n v="-153.97306122449001"/>
  </r>
  <r>
    <x v="0"/>
    <x v="0"/>
    <x v="0"/>
    <x v="0"/>
    <s v="040.12624"/>
    <n v="-665"/>
    <n v="-2511.73"/>
    <n v="3.7770375939849599"/>
  </r>
  <r>
    <x v="0"/>
    <x v="0"/>
    <x v="0"/>
    <x v="0"/>
    <s v="040.11122"/>
    <n v="6"/>
    <n v="2254.5"/>
    <n v="375.75"/>
  </r>
  <r>
    <x v="0"/>
    <x v="0"/>
    <x v="2"/>
    <x v="0"/>
    <s v="040.11122"/>
    <n v="4"/>
    <n v="140917.35"/>
    <n v="35229.337500000001"/>
  </r>
  <r>
    <x v="0"/>
    <x v="0"/>
    <x v="0"/>
    <x v="0"/>
    <s v="040.12023"/>
    <n v="-98"/>
    <n v="23705.66"/>
    <n v="-241.89448979591799"/>
  </r>
  <r>
    <x v="0"/>
    <x v="0"/>
    <x v="2"/>
    <x v="0"/>
    <s v="040.11128"/>
    <n v="8"/>
    <n v="5922.79"/>
    <n v="740.34875"/>
  </r>
  <r>
    <x v="0"/>
    <x v="0"/>
    <x v="6"/>
    <x v="0"/>
    <s v="040.11220"/>
    <n v="150"/>
    <n v="176843"/>
    <n v="1178.95333333333"/>
  </r>
  <r>
    <x v="0"/>
    <x v="0"/>
    <x v="2"/>
    <x v="0"/>
    <s v="040.10318"/>
    <n v="11"/>
    <n v="11649.41"/>
    <n v="1059.03727272727"/>
  </r>
  <r>
    <x v="0"/>
    <x v="0"/>
    <x v="9"/>
    <x v="0"/>
    <s v="040.12270"/>
    <n v="-550"/>
    <n v="-642.07000000000005"/>
    <n v="1.1674"/>
  </r>
  <r>
    <x v="0"/>
    <x v="0"/>
    <x v="7"/>
    <x v="0"/>
    <s v="040.11953"/>
    <n v="26"/>
    <n v="8054.02"/>
    <n v="309.77"/>
  </r>
  <r>
    <x v="0"/>
    <x v="0"/>
    <x v="0"/>
    <x v="0"/>
    <s v="040.11672"/>
    <n v="1"/>
    <n v="3851.07"/>
    <n v="3851.07"/>
  </r>
  <r>
    <x v="0"/>
    <x v="0"/>
    <x v="1"/>
    <x v="0"/>
    <s v="040.12185"/>
    <n v="1"/>
    <n v="956.47"/>
    <n v="956.47"/>
  </r>
  <r>
    <x v="0"/>
    <x v="0"/>
    <x v="7"/>
    <x v="0"/>
    <s v="040.12184"/>
    <n v="100"/>
    <n v="535.91"/>
    <n v="5.3590999999999998"/>
  </r>
  <r>
    <x v="0"/>
    <x v="0"/>
    <x v="1"/>
    <x v="0"/>
    <s v="040.12295"/>
    <n v="2453"/>
    <n v="103336.27"/>
    <n v="42.126485935589102"/>
  </r>
  <r>
    <x v="0"/>
    <x v="0"/>
    <x v="35"/>
    <x v="0"/>
    <s v="ADMIN 040"/>
    <n v="-6"/>
    <n v="-22099.88"/>
    <n v="3683.3133333333299"/>
  </r>
  <r>
    <x v="0"/>
    <x v="0"/>
    <x v="2"/>
    <x v="0"/>
    <s v="040.10010"/>
    <n v="6"/>
    <n v="1194.72"/>
    <n v="199.12"/>
  </r>
  <r>
    <x v="0"/>
    <x v="0"/>
    <x v="4"/>
    <x v="0"/>
    <s v="040.10010"/>
    <n v="3"/>
    <n v="3622.07"/>
    <n v="1207.35666666667"/>
  </r>
  <r>
    <x v="0"/>
    <x v="0"/>
    <x v="2"/>
    <x v="0"/>
    <s v="040.10012"/>
    <n v="3"/>
    <n v="479.47"/>
    <n v="159.82333333333301"/>
  </r>
  <r>
    <x v="0"/>
    <x v="0"/>
    <x v="7"/>
    <x v="0"/>
    <s v="040.10014"/>
    <n v="15"/>
    <n v="5729.43"/>
    <n v="381.96199999999999"/>
  </r>
  <r>
    <x v="0"/>
    <x v="0"/>
    <x v="5"/>
    <x v="0"/>
    <s v="040.10138"/>
    <n v="1"/>
    <n v="35.51"/>
    <n v="35.51"/>
  </r>
  <r>
    <x v="0"/>
    <x v="0"/>
    <x v="7"/>
    <x v="0"/>
    <s v="040.10125"/>
    <n v="47"/>
    <n v="2121.91"/>
    <n v="45.147021276595702"/>
  </r>
  <r>
    <x v="0"/>
    <x v="0"/>
    <x v="0"/>
    <x v="0"/>
    <s v="040.10138"/>
    <n v="1"/>
    <n v="35.51"/>
    <n v="35.51"/>
  </r>
  <r>
    <x v="0"/>
    <x v="0"/>
    <x v="0"/>
    <x v="0"/>
    <s v="040.10023"/>
    <n v="1"/>
    <n v="-7817.78"/>
    <n v="-7817.78"/>
  </r>
  <r>
    <x v="0"/>
    <x v="0"/>
    <x v="5"/>
    <x v="0"/>
    <s v="040.10327"/>
    <n v="127"/>
    <n v="-137.16999999999999"/>
    <n v="-1.0800787401574801"/>
  </r>
  <r>
    <x v="0"/>
    <x v="0"/>
    <x v="28"/>
    <x v="0"/>
    <s v="040.12386"/>
    <n v="-1237"/>
    <n v="-1092.17"/>
    <n v="0.88291835084882797"/>
  </r>
  <r>
    <x v="0"/>
    <x v="0"/>
    <x v="3"/>
    <x v="0"/>
    <s v="040.10449"/>
    <n v="1"/>
    <n v="32974.269999999997"/>
    <n v="32974.269999999997"/>
  </r>
  <r>
    <x v="0"/>
    <x v="0"/>
    <x v="28"/>
    <x v="0"/>
    <s v="040.13043"/>
    <n v="-4"/>
    <n v="-9"/>
    <n v="2.25"/>
  </r>
  <r>
    <x v="0"/>
    <x v="0"/>
    <x v="9"/>
    <x v="0"/>
    <s v="040.13040"/>
    <n v="-404"/>
    <n v="-496.56"/>
    <n v="1.22910891089109"/>
  </r>
  <r>
    <x v="0"/>
    <x v="0"/>
    <x v="7"/>
    <x v="0"/>
    <s v="040.13041"/>
    <n v="-312"/>
    <n v="-684.16"/>
    <n v="2.1928205128205098"/>
  </r>
  <r>
    <x v="0"/>
    <x v="0"/>
    <x v="7"/>
    <x v="0"/>
    <s v="040.12024"/>
    <n v="126"/>
    <n v="3818.27"/>
    <n v="30.3037301587302"/>
  </r>
  <r>
    <x v="0"/>
    <x v="0"/>
    <x v="11"/>
    <x v="1"/>
    <s v="050.20889"/>
    <n v="5"/>
    <n v="161205.12"/>
    <n v="32241.024000000001"/>
  </r>
  <r>
    <x v="0"/>
    <x v="0"/>
    <x v="11"/>
    <x v="1"/>
    <s v="050.20887"/>
    <n v="1"/>
    <n v="3854.67"/>
    <n v="3854.67"/>
  </r>
  <r>
    <x v="0"/>
    <x v="0"/>
    <x v="11"/>
    <x v="1"/>
    <s v="050.21585"/>
    <n v="1"/>
    <n v="2175.12"/>
    <n v="2175.12"/>
  </r>
  <r>
    <x v="0"/>
    <x v="0"/>
    <x v="11"/>
    <x v="1"/>
    <s v="050.19603"/>
    <n v="100"/>
    <n v="61430.1"/>
    <n v="614.30100000000004"/>
  </r>
  <r>
    <x v="0"/>
    <x v="0"/>
    <x v="11"/>
    <x v="1"/>
    <s v="050.21085"/>
    <n v="50"/>
    <n v="20653.560000000001"/>
    <n v="413.07119999999998"/>
  </r>
  <r>
    <x v="0"/>
    <x v="0"/>
    <x v="28"/>
    <x v="0"/>
    <s v="ADMIN 050"/>
    <n v="726654"/>
    <n v="1500696.61"/>
    <n v="2.0652148202583298"/>
  </r>
  <r>
    <x v="0"/>
    <x v="0"/>
    <x v="0"/>
    <x v="0"/>
    <s v="050.19428"/>
    <n v="-30"/>
    <n v="-213.98"/>
    <n v="7.1326666666666698"/>
  </r>
  <r>
    <x v="0"/>
    <x v="0"/>
    <x v="7"/>
    <x v="0"/>
    <s v="050.19601"/>
    <n v="-205"/>
    <n v="-533.53"/>
    <n v="2.6025853658536602"/>
  </r>
  <r>
    <x v="0"/>
    <x v="0"/>
    <x v="7"/>
    <x v="0"/>
    <s v="050.21077"/>
    <n v="-3"/>
    <n v="-6.47"/>
    <n v="2.1566666666666698"/>
  </r>
  <r>
    <x v="0"/>
    <x v="0"/>
    <x v="0"/>
    <x v="0"/>
    <s v="050.19260"/>
    <n v="287"/>
    <n v="-5405.26"/>
    <n v="-18.8336585365854"/>
  </r>
  <r>
    <x v="0"/>
    <x v="0"/>
    <x v="0"/>
    <x v="0"/>
    <s v="050.19357"/>
    <n v="1050"/>
    <n v="1892.64"/>
    <n v="1.80251428571429"/>
  </r>
  <r>
    <x v="0"/>
    <x v="0"/>
    <x v="1"/>
    <x v="0"/>
    <s v="050.20884"/>
    <n v="-782"/>
    <n v="-32942.910000000003"/>
    <n v="42.126483375959097"/>
  </r>
  <r>
    <x v="0"/>
    <x v="0"/>
    <x v="0"/>
    <x v="0"/>
    <s v="050.19589"/>
    <n v="-443"/>
    <n v="-2152.61"/>
    <n v="4.85916478555305"/>
  </r>
  <r>
    <x v="0"/>
    <x v="0"/>
    <x v="7"/>
    <x v="0"/>
    <s v="050.19209"/>
    <n v="-345"/>
    <n v="-1330.74"/>
    <n v="3.8572173913043502"/>
  </r>
  <r>
    <x v="0"/>
    <x v="0"/>
    <x v="7"/>
    <x v="0"/>
    <s v="050.21079"/>
    <n v="-1"/>
    <n v="-4.2699999999999996"/>
    <n v="4.2699999999999996"/>
  </r>
  <r>
    <x v="0"/>
    <x v="0"/>
    <x v="4"/>
    <x v="0"/>
    <s v="ADMIN 050"/>
    <n v="607"/>
    <n v="3722828.1"/>
    <n v="6133.1599670510705"/>
  </r>
  <r>
    <x v="0"/>
    <x v="0"/>
    <x v="9"/>
    <x v="0"/>
    <s v="050.20756"/>
    <n v="-779"/>
    <n v="-1320.66"/>
    <n v="1.6953273427471101"/>
  </r>
  <r>
    <x v="0"/>
    <x v="0"/>
    <x v="9"/>
    <x v="0"/>
    <s v="050.20859"/>
    <n v="-52"/>
    <n v="-81.93"/>
    <n v="1.5755769230769201"/>
  </r>
  <r>
    <x v="0"/>
    <x v="0"/>
    <x v="2"/>
    <x v="0"/>
    <s v="050.19383"/>
    <n v="-2"/>
    <n v="-4220.37"/>
    <n v="2110.1849999999999"/>
  </r>
  <r>
    <x v="0"/>
    <x v="1"/>
    <x v="17"/>
    <x v="0"/>
    <s v="040.12582"/>
    <n v="2800"/>
    <n v="13901.37"/>
    <n v="4.9647750000000004"/>
  </r>
  <r>
    <x v="0"/>
    <x v="1"/>
    <x v="17"/>
    <x v="0"/>
    <s v="040.12546"/>
    <n v="1050"/>
    <n v="2747.01"/>
    <n v="2.6162000000000001"/>
  </r>
  <r>
    <x v="0"/>
    <x v="1"/>
    <x v="13"/>
    <x v="0"/>
    <s v="040.12357"/>
    <n v="1429"/>
    <n v="352394.06"/>
    <n v="246.60186144156799"/>
  </r>
  <r>
    <x v="0"/>
    <x v="1"/>
    <x v="13"/>
    <x v="0"/>
    <s v="040.13028"/>
    <n v="6465"/>
    <n v="16979.39"/>
    <n v="2.6263557617942799"/>
  </r>
  <r>
    <x v="0"/>
    <x v="1"/>
    <x v="15"/>
    <x v="0"/>
    <s v="040.12951"/>
    <n v="4550"/>
    <n v="29546.99"/>
    <n v="6.4938439560439596"/>
  </r>
  <r>
    <x v="0"/>
    <x v="1"/>
    <x v="13"/>
    <x v="0"/>
    <s v="040.12815"/>
    <n v="15520"/>
    <n v="30097.93"/>
    <n v="1.9392996134020599"/>
  </r>
  <r>
    <x v="0"/>
    <x v="1"/>
    <x v="13"/>
    <x v="0"/>
    <s v="040.12819"/>
    <n v="3692"/>
    <n v="10645.21"/>
    <n v="2.88331798483207"/>
  </r>
  <r>
    <x v="0"/>
    <x v="1"/>
    <x v="13"/>
    <x v="0"/>
    <s v="040.12833"/>
    <n v="2139"/>
    <n v="10141.06"/>
    <n v="4.7410285179990597"/>
  </r>
  <r>
    <x v="0"/>
    <x v="1"/>
    <x v="13"/>
    <x v="0"/>
    <s v="040.12811"/>
    <n v="914"/>
    <n v="3543.36"/>
    <n v="3.8767614879649899"/>
  </r>
  <r>
    <x v="0"/>
    <x v="1"/>
    <x v="13"/>
    <x v="0"/>
    <s v="040.12777"/>
    <n v="667"/>
    <n v="46572.08"/>
    <n v="69.823208395802098"/>
  </r>
  <r>
    <x v="0"/>
    <x v="1"/>
    <x v="15"/>
    <x v="0"/>
    <s v="040.12803"/>
    <n v="200"/>
    <n v="12137.17"/>
    <n v="60.685850000000002"/>
  </r>
  <r>
    <x v="0"/>
    <x v="1"/>
    <x v="13"/>
    <x v="0"/>
    <s v="040.13041"/>
    <n v="350"/>
    <n v="13443.03"/>
    <n v="38.408657142857102"/>
  </r>
  <r>
    <x v="0"/>
    <x v="1"/>
    <x v="13"/>
    <x v="0"/>
    <s v="040.13030"/>
    <n v="1585"/>
    <n v="4108.6400000000003"/>
    <n v="2.5922018927444799"/>
  </r>
  <r>
    <x v="0"/>
    <x v="1"/>
    <x v="15"/>
    <x v="0"/>
    <s v="040.12765"/>
    <n v="376"/>
    <n v="14785.1"/>
    <n v="39.322074468085098"/>
  </r>
  <r>
    <x v="0"/>
    <x v="1"/>
    <x v="13"/>
    <x v="0"/>
    <s v="040.12369"/>
    <n v="5"/>
    <n v="2480.19"/>
    <n v="496.03800000000001"/>
  </r>
  <r>
    <x v="0"/>
    <x v="1"/>
    <x v="16"/>
    <x v="0"/>
    <s v="040.12611"/>
    <n v="150"/>
    <n v="63517.88"/>
    <n v="423.45253333333301"/>
  </r>
  <r>
    <x v="0"/>
    <x v="1"/>
    <x v="16"/>
    <x v="0"/>
    <s v="040.12608"/>
    <n v="950"/>
    <n v="129396.68"/>
    <n v="136.20703157894701"/>
  </r>
  <r>
    <x v="0"/>
    <x v="1"/>
    <x v="13"/>
    <x v="0"/>
    <s v="040.12666"/>
    <n v="150"/>
    <n v="907.35"/>
    <n v="6.0490000000000004"/>
  </r>
  <r>
    <x v="0"/>
    <x v="1"/>
    <x v="14"/>
    <x v="0"/>
    <s v="040.13141"/>
    <n v="1"/>
    <n v="-10359"/>
    <n v="-10359"/>
  </r>
  <r>
    <x v="0"/>
    <x v="1"/>
    <x v="14"/>
    <x v="0"/>
    <s v="040.13137"/>
    <n v="1"/>
    <n v="-1778"/>
    <n v="-1778"/>
  </r>
  <r>
    <x v="0"/>
    <x v="1"/>
    <x v="13"/>
    <x v="0"/>
    <s v="040.12965"/>
    <n v="1451"/>
    <n v="13348.61"/>
    <n v="9.1995933838731894"/>
  </r>
  <r>
    <x v="0"/>
    <x v="1"/>
    <x v="14"/>
    <x v="0"/>
    <s v="040.12970"/>
    <n v="1"/>
    <n v="-23620.1"/>
    <n v="-23620.1"/>
  </r>
  <r>
    <x v="0"/>
    <x v="1"/>
    <x v="14"/>
    <x v="0"/>
    <s v="040.12976"/>
    <n v="1"/>
    <n v="-7271"/>
    <n v="-7271"/>
  </r>
  <r>
    <x v="0"/>
    <x v="1"/>
    <x v="14"/>
    <x v="0"/>
    <s v="040.13055"/>
    <n v="1"/>
    <n v="-1123"/>
    <n v="-1123"/>
  </r>
  <r>
    <x v="0"/>
    <x v="1"/>
    <x v="14"/>
    <x v="0"/>
    <s v="040.12990"/>
    <n v="1"/>
    <n v="-5240"/>
    <n v="-5240"/>
  </r>
  <r>
    <x v="0"/>
    <x v="1"/>
    <x v="14"/>
    <x v="0"/>
    <s v="040.13002"/>
    <n v="1"/>
    <n v="-1023"/>
    <n v="-1023"/>
  </r>
  <r>
    <x v="0"/>
    <x v="1"/>
    <x v="13"/>
    <x v="0"/>
    <s v="040.12984"/>
    <n v="1168"/>
    <n v="22624.78"/>
    <n v="19.3705308219178"/>
  </r>
  <r>
    <x v="0"/>
    <x v="1"/>
    <x v="13"/>
    <x v="0"/>
    <s v="040.13059"/>
    <n v="174"/>
    <n v="4513.79"/>
    <n v="25.941321839080501"/>
  </r>
  <r>
    <x v="0"/>
    <x v="1"/>
    <x v="13"/>
    <x v="0"/>
    <s v="040.11232"/>
    <n v="615"/>
    <n v="9890.02"/>
    <n v="16.081333333333301"/>
  </r>
  <r>
    <x v="0"/>
    <x v="1"/>
    <x v="13"/>
    <x v="0"/>
    <s v="040.11138"/>
    <n v="6"/>
    <n v="2086.23"/>
    <n v="347.70499999999998"/>
  </r>
  <r>
    <x v="0"/>
    <x v="1"/>
    <x v="13"/>
    <x v="0"/>
    <s v="040.10787"/>
    <n v="305"/>
    <n v="1820.54"/>
    <n v="5.96898360655738"/>
  </r>
  <r>
    <x v="0"/>
    <x v="1"/>
    <x v="15"/>
    <x v="0"/>
    <s v="040.10766"/>
    <n v="2020"/>
    <n v="23000.27"/>
    <n v="11.3862722772277"/>
  </r>
  <r>
    <x v="0"/>
    <x v="1"/>
    <x v="15"/>
    <x v="0"/>
    <s v="040.11853"/>
    <n v="1416"/>
    <n v="150753.41"/>
    <n v="106.46427259887"/>
  </r>
  <r>
    <x v="0"/>
    <x v="1"/>
    <x v="17"/>
    <x v="0"/>
    <s v="040.11880"/>
    <n v="5"/>
    <n v="2629.73"/>
    <n v="525.94600000000003"/>
  </r>
  <r>
    <x v="0"/>
    <x v="1"/>
    <x v="13"/>
    <x v="0"/>
    <s v="040.11733"/>
    <n v="1344"/>
    <n v="12723.65"/>
    <n v="9.4670014880952404"/>
  </r>
  <r>
    <x v="0"/>
    <x v="1"/>
    <x v="13"/>
    <x v="0"/>
    <s v="040.11563"/>
    <n v="179"/>
    <n v="2701.91"/>
    <n v="15.094469273743"/>
  </r>
  <r>
    <x v="0"/>
    <x v="1"/>
    <x v="13"/>
    <x v="0"/>
    <s v="040.10823"/>
    <n v="960"/>
    <n v="2833.86"/>
    <n v="2.9519375000000001"/>
  </r>
  <r>
    <x v="0"/>
    <x v="1"/>
    <x v="13"/>
    <x v="0"/>
    <s v="040.10836"/>
    <n v="4113"/>
    <n v="10097.44"/>
    <n v="2.45500607828835"/>
  </r>
  <r>
    <x v="0"/>
    <x v="1"/>
    <x v="13"/>
    <x v="0"/>
    <s v="040.10999"/>
    <n v="400"/>
    <n v="3048.38"/>
    <n v="7.6209499999999997"/>
  </r>
  <r>
    <x v="0"/>
    <x v="1"/>
    <x v="13"/>
    <x v="0"/>
    <s v="040.11707"/>
    <n v="1640"/>
    <n v="4774.59"/>
    <n v="2.91133536585366"/>
  </r>
  <r>
    <x v="0"/>
    <x v="1"/>
    <x v="17"/>
    <x v="0"/>
    <s v="040.11709"/>
    <n v="1000"/>
    <n v="6512.6"/>
    <n v="6.5125999999999999"/>
  </r>
  <r>
    <x v="0"/>
    <x v="1"/>
    <x v="13"/>
    <x v="0"/>
    <s v="040.11622"/>
    <n v="1686"/>
    <n v="3626.15"/>
    <n v="2.15074139976275"/>
  </r>
  <r>
    <x v="0"/>
    <x v="1"/>
    <x v="13"/>
    <x v="0"/>
    <s v="040.11651"/>
    <n v="800"/>
    <n v="2605.5300000000002"/>
    <n v="3.2569124999999999"/>
  </r>
  <r>
    <x v="0"/>
    <x v="1"/>
    <x v="13"/>
    <x v="0"/>
    <s v="040.11561"/>
    <n v="112"/>
    <n v="77275.61"/>
    <n v="689.96080357142898"/>
  </r>
  <r>
    <x v="0"/>
    <x v="1"/>
    <x v="13"/>
    <x v="0"/>
    <s v="040.11609"/>
    <n v="1925"/>
    <n v="22666.41"/>
    <n v="11.774758441558401"/>
  </r>
  <r>
    <x v="0"/>
    <x v="1"/>
    <x v="13"/>
    <x v="0"/>
    <s v="040.10220"/>
    <n v="1065"/>
    <n v="2563.86"/>
    <n v="2.40738028169014"/>
  </r>
  <r>
    <x v="0"/>
    <x v="1"/>
    <x v="13"/>
    <x v="0"/>
    <s v="040.10316"/>
    <n v="293"/>
    <n v="88021.74"/>
    <n v="300.41549488054602"/>
  </r>
  <r>
    <x v="0"/>
    <x v="1"/>
    <x v="13"/>
    <x v="0"/>
    <s v="040.11299"/>
    <n v="1545"/>
    <n v="2741.68"/>
    <n v="1.7745501618123001"/>
  </r>
  <r>
    <x v="0"/>
    <x v="1"/>
    <x v="13"/>
    <x v="0"/>
    <s v="040.12167"/>
    <n v="485"/>
    <n v="2920.28"/>
    <n v="6.0211958762886599"/>
  </r>
  <r>
    <x v="0"/>
    <x v="1"/>
    <x v="13"/>
    <x v="0"/>
    <s v="040.10166"/>
    <n v="460"/>
    <n v="390.1"/>
    <n v="0.84804347826087001"/>
  </r>
  <r>
    <x v="0"/>
    <x v="1"/>
    <x v="13"/>
    <x v="0"/>
    <s v="040.10067"/>
    <n v="366"/>
    <n v="3165.98"/>
    <n v="8.65021857923497"/>
  </r>
  <r>
    <x v="0"/>
    <x v="1"/>
    <x v="13"/>
    <x v="0"/>
    <s v="040.10344"/>
    <n v="250"/>
    <n v="277.85000000000002"/>
    <n v="1.1113999999999999"/>
  </r>
  <r>
    <x v="0"/>
    <x v="1"/>
    <x v="17"/>
    <x v="0"/>
    <s v="040.11592"/>
    <n v="206"/>
    <n v="881.12"/>
    <n v="4.2772815533980602"/>
  </r>
  <r>
    <x v="0"/>
    <x v="1"/>
    <x v="15"/>
    <x v="0"/>
    <s v="040.11557"/>
    <n v="271"/>
    <n v="15741.85"/>
    <n v="58.088007380073797"/>
  </r>
  <r>
    <x v="0"/>
    <x v="1"/>
    <x v="13"/>
    <x v="0"/>
    <s v="040.11415"/>
    <n v="915"/>
    <n v="19909.990000000002"/>
    <n v="21.759551912568298"/>
  </r>
  <r>
    <x v="0"/>
    <x v="1"/>
    <x v="15"/>
    <x v="0"/>
    <s v="040.11602"/>
    <n v="762"/>
    <n v="15880.37"/>
    <n v="20.840380577427801"/>
  </r>
  <r>
    <x v="0"/>
    <x v="1"/>
    <x v="13"/>
    <x v="0"/>
    <s v="040.10371"/>
    <n v="180"/>
    <n v="644.16"/>
    <n v="3.57866666666667"/>
  </r>
  <r>
    <x v="0"/>
    <x v="1"/>
    <x v="15"/>
    <x v="0"/>
    <s v="040.11434"/>
    <n v="2716"/>
    <n v="15548.56"/>
    <n v="5.72480117820324"/>
  </r>
  <r>
    <x v="0"/>
    <x v="1"/>
    <x v="13"/>
    <x v="0"/>
    <s v="040.13040"/>
    <n v="650"/>
    <n v="15618.49"/>
    <n v="24.0284461538462"/>
  </r>
  <r>
    <x v="0"/>
    <x v="1"/>
    <x v="13"/>
    <x v="0"/>
    <s v="040.12301"/>
    <n v="436"/>
    <n v="20601.3"/>
    <n v="47.2506880733945"/>
  </r>
  <r>
    <x v="0"/>
    <x v="1"/>
    <x v="15"/>
    <x v="0"/>
    <s v="040.12314"/>
    <n v="1805"/>
    <n v="22585.57"/>
    <n v="12.5127811634349"/>
  </r>
  <r>
    <x v="0"/>
    <x v="1"/>
    <x v="13"/>
    <x v="0"/>
    <s v="040.12160"/>
    <n v="1"/>
    <n v="506.31"/>
    <n v="506.31"/>
  </r>
  <r>
    <x v="0"/>
    <x v="1"/>
    <x v="13"/>
    <x v="0"/>
    <s v="040.11939"/>
    <n v="818"/>
    <n v="111866.55"/>
    <n v="136.75617359413201"/>
  </r>
  <r>
    <x v="0"/>
    <x v="1"/>
    <x v="15"/>
    <x v="0"/>
    <s v="040.11953"/>
    <n v="492"/>
    <n v="97304.77"/>
    <n v="197.77392276422799"/>
  </r>
  <r>
    <x v="0"/>
    <x v="1"/>
    <x v="15"/>
    <x v="0"/>
    <s v="040.11937"/>
    <n v="319"/>
    <n v="57072.86"/>
    <n v="178.91178683385601"/>
  </r>
  <r>
    <x v="0"/>
    <x v="1"/>
    <x v="15"/>
    <x v="0"/>
    <s v="040.11939"/>
    <n v="509"/>
    <n v="31266.67"/>
    <n v="61.427642436149299"/>
  </r>
  <r>
    <x v="0"/>
    <x v="1"/>
    <x v="15"/>
    <x v="0"/>
    <s v="040.11958"/>
    <n v="1300"/>
    <n v="17137.009999999998"/>
    <n v="13.1823153846154"/>
  </r>
  <r>
    <x v="0"/>
    <x v="1"/>
    <x v="13"/>
    <x v="0"/>
    <s v="040.11751"/>
    <n v="3280"/>
    <n v="96658.3"/>
    <n v="29.468993902438999"/>
  </r>
  <r>
    <x v="0"/>
    <x v="1"/>
    <x v="13"/>
    <x v="0"/>
    <s v="040.11941"/>
    <n v="10"/>
    <n v="1369.22"/>
    <n v="136.922"/>
  </r>
  <r>
    <x v="0"/>
    <x v="1"/>
    <x v="13"/>
    <x v="0"/>
    <s v="040.11785"/>
    <n v="1413"/>
    <n v="8474.58"/>
    <n v="5.9975796178343899"/>
  </r>
  <r>
    <x v="0"/>
    <x v="1"/>
    <x v="13"/>
    <x v="0"/>
    <s v="040.11359"/>
    <n v="380"/>
    <n v="1584.35"/>
    <n v="4.1693421052631603"/>
  </r>
  <r>
    <x v="0"/>
    <x v="1"/>
    <x v="13"/>
    <x v="0"/>
    <s v="040.11420"/>
    <n v="3171"/>
    <n v="8725.92"/>
    <n v="2.7517880794702001"/>
  </r>
  <r>
    <x v="0"/>
    <x v="1"/>
    <x v="13"/>
    <x v="0"/>
    <s v="040.11019"/>
    <n v="2087"/>
    <n v="19408.7"/>
    <n v="9.2998083373263096"/>
  </r>
  <r>
    <x v="0"/>
    <x v="1"/>
    <x v="13"/>
    <x v="0"/>
    <s v="040.11304"/>
    <n v="534"/>
    <n v="19217.14"/>
    <n v="35.987153558052398"/>
  </r>
  <r>
    <x v="0"/>
    <x v="1"/>
    <x v="15"/>
    <x v="0"/>
    <s v="040.11119"/>
    <n v="166"/>
    <n v="365.04"/>
    <n v="2.1990361445783102"/>
  </r>
  <r>
    <x v="0"/>
    <x v="1"/>
    <x v="13"/>
    <x v="0"/>
    <s v="040.10794"/>
    <n v="1000"/>
    <n v="2824.07"/>
    <n v="2.8240699999999999"/>
  </r>
  <r>
    <x v="0"/>
    <x v="1"/>
    <x v="13"/>
    <x v="0"/>
    <s v="040.11266"/>
    <n v="130"/>
    <n v="1025.77"/>
    <n v="7.8905384615384602"/>
  </r>
  <r>
    <x v="0"/>
    <x v="1"/>
    <x v="13"/>
    <x v="0"/>
    <s v="040.10750"/>
    <n v="375"/>
    <n v="2612.73"/>
    <n v="6.9672799999999997"/>
  </r>
  <r>
    <x v="0"/>
    <x v="1"/>
    <x v="13"/>
    <x v="0"/>
    <s v="040.10837"/>
    <n v="255"/>
    <n v="3166.08"/>
    <n v="12.416"/>
  </r>
  <r>
    <x v="0"/>
    <x v="1"/>
    <x v="15"/>
    <x v="0"/>
    <s v="040.10856"/>
    <n v="310"/>
    <n v="13458.11"/>
    <n v="43.4132580645161"/>
  </r>
  <r>
    <x v="0"/>
    <x v="1"/>
    <x v="13"/>
    <x v="0"/>
    <s v="040.10913"/>
    <n v="290"/>
    <n v="1371.79"/>
    <n v="4.7303103448275898"/>
  </r>
  <r>
    <x v="0"/>
    <x v="1"/>
    <x v="15"/>
    <x v="0"/>
    <s v="040.11034"/>
    <n v="1913"/>
    <n v="11065.81"/>
    <n v="5.7845321484579202"/>
  </r>
  <r>
    <x v="0"/>
    <x v="1"/>
    <x v="13"/>
    <x v="0"/>
    <s v="040.11041"/>
    <n v="100"/>
    <n v="1090.6500000000001"/>
    <n v="10.906499999999999"/>
  </r>
  <r>
    <x v="0"/>
    <x v="1"/>
    <x v="15"/>
    <x v="0"/>
    <s v="040.11291"/>
    <n v="1500"/>
    <n v="10920.83"/>
    <n v="7.2805533333333301"/>
  </r>
  <r>
    <x v="0"/>
    <x v="1"/>
    <x v="13"/>
    <x v="0"/>
    <s v="040.11324"/>
    <n v="630"/>
    <n v="1879.71"/>
    <n v="2.9836666666666698"/>
  </r>
  <r>
    <x v="0"/>
    <x v="1"/>
    <x v="31"/>
    <x v="0"/>
    <s v="040.11324"/>
    <n v="200"/>
    <n v="1716.5"/>
    <n v="8.5824999999999996"/>
  </r>
  <r>
    <x v="0"/>
    <x v="1"/>
    <x v="13"/>
    <x v="0"/>
    <s v="040.11934"/>
    <n v="1"/>
    <n v="4727.1099999999997"/>
    <n v="4727.1099999999997"/>
  </r>
  <r>
    <x v="0"/>
    <x v="1"/>
    <x v="13"/>
    <x v="0"/>
    <s v="040.11947"/>
    <n v="140"/>
    <n v="3008.79"/>
    <n v="21.491357142857101"/>
  </r>
  <r>
    <x v="0"/>
    <x v="1"/>
    <x v="13"/>
    <x v="0"/>
    <s v="040.12148"/>
    <n v="1277"/>
    <n v="8755.85"/>
    <n v="6.8565779169929497"/>
  </r>
  <r>
    <x v="0"/>
    <x v="1"/>
    <x v="13"/>
    <x v="0"/>
    <s v="040.12216"/>
    <n v="250"/>
    <n v="3905.27"/>
    <n v="15.621079999999999"/>
  </r>
  <r>
    <x v="0"/>
    <x v="1"/>
    <x v="13"/>
    <x v="0"/>
    <s v="040.12129"/>
    <n v="1500"/>
    <n v="3398.54"/>
    <n v="2.26569333333333"/>
  </r>
  <r>
    <x v="0"/>
    <x v="1"/>
    <x v="13"/>
    <x v="0"/>
    <s v="040.11924"/>
    <n v="5063"/>
    <n v="18349.48"/>
    <n v="3.62423069326486"/>
  </r>
  <r>
    <x v="0"/>
    <x v="1"/>
    <x v="13"/>
    <x v="0"/>
    <s v="040.11961"/>
    <n v="540"/>
    <n v="2440.84"/>
    <n v="4.5200740740740697"/>
  </r>
  <r>
    <x v="0"/>
    <x v="1"/>
    <x v="15"/>
    <x v="0"/>
    <s v="040.12036"/>
    <n v="999"/>
    <n v="31242.83"/>
    <n v="31.274104104104101"/>
  </r>
  <r>
    <x v="0"/>
    <x v="1"/>
    <x v="13"/>
    <x v="0"/>
    <s v="040.11054"/>
    <n v="830"/>
    <n v="3136.58"/>
    <n v="3.77901204819277"/>
  </r>
  <r>
    <x v="0"/>
    <x v="1"/>
    <x v="13"/>
    <x v="0"/>
    <s v="040.11194"/>
    <n v="435"/>
    <n v="-3190.29"/>
    <n v="-7.3339999999999996"/>
  </r>
  <r>
    <x v="0"/>
    <x v="1"/>
    <x v="15"/>
    <x v="0"/>
    <s v="040.11231"/>
    <n v="1100"/>
    <n v="4692.51"/>
    <n v="4.2659181818181802"/>
  </r>
  <r>
    <x v="0"/>
    <x v="1"/>
    <x v="15"/>
    <x v="0"/>
    <s v="040.11293"/>
    <n v="2946"/>
    <n v="1964.21"/>
    <n v="0.66673794976238998"/>
  </r>
  <r>
    <x v="0"/>
    <x v="1"/>
    <x v="15"/>
    <x v="0"/>
    <s v="040.10572"/>
    <n v="10165"/>
    <n v="30330.2"/>
    <n v="2.9837875061485502"/>
  </r>
  <r>
    <x v="0"/>
    <x v="1"/>
    <x v="13"/>
    <x v="0"/>
    <s v="040.10922"/>
    <n v="1866"/>
    <n v="2925.98"/>
    <n v="1.5680493033226199"/>
  </r>
  <r>
    <x v="0"/>
    <x v="1"/>
    <x v="13"/>
    <x v="0"/>
    <s v="040.11425"/>
    <n v="243"/>
    <n v="26424.31"/>
    <n v="108.74201646090501"/>
  </r>
  <r>
    <x v="0"/>
    <x v="1"/>
    <x v="15"/>
    <x v="0"/>
    <s v="040.11455"/>
    <n v="100"/>
    <n v="1453.56"/>
    <n v="14.535600000000001"/>
  </r>
  <r>
    <x v="0"/>
    <x v="1"/>
    <x v="13"/>
    <x v="0"/>
    <s v="040.12155"/>
    <n v="3901"/>
    <n v="1297.8699999999999"/>
    <n v="0.33270187131504703"/>
  </r>
  <r>
    <x v="0"/>
    <x v="1"/>
    <x v="13"/>
    <x v="0"/>
    <s v="040.12184"/>
    <n v="2990"/>
    <n v="4797.91"/>
    <n v="1.6046521739130399"/>
  </r>
  <r>
    <x v="0"/>
    <x v="1"/>
    <x v="15"/>
    <x v="0"/>
    <s v="040.12228"/>
    <n v="1280"/>
    <n v="89455.52"/>
    <n v="69.887124999999997"/>
  </r>
  <r>
    <x v="0"/>
    <x v="1"/>
    <x v="13"/>
    <x v="0"/>
    <s v="040.12246"/>
    <n v="260"/>
    <n v="20007.22"/>
    <n v="76.9508461538462"/>
  </r>
  <r>
    <x v="0"/>
    <x v="1"/>
    <x v="13"/>
    <x v="0"/>
    <s v="040.11381"/>
    <n v="120"/>
    <n v="1086.6400000000001"/>
    <n v="9.0553333333333299"/>
  </r>
  <r>
    <x v="0"/>
    <x v="1"/>
    <x v="17"/>
    <x v="0"/>
    <s v="040.11421"/>
    <n v="420"/>
    <n v="3215.17"/>
    <n v="7.6551666666666698"/>
  </r>
  <r>
    <x v="0"/>
    <x v="1"/>
    <x v="13"/>
    <x v="0"/>
    <s v="040.10203"/>
    <n v="207"/>
    <n v="1907.06"/>
    <n v="9.2128502415458904"/>
  </r>
  <r>
    <x v="0"/>
    <x v="1"/>
    <x v="13"/>
    <x v="0"/>
    <s v="040.11632"/>
    <n v="995"/>
    <n v="6530.77"/>
    <n v="6.5635879396984897"/>
  </r>
  <r>
    <x v="0"/>
    <x v="1"/>
    <x v="13"/>
    <x v="0"/>
    <s v="040.11409"/>
    <n v="1037"/>
    <n v="30822.55"/>
    <n v="29.722806171649001"/>
  </r>
  <r>
    <x v="0"/>
    <x v="1"/>
    <x v="13"/>
    <x v="0"/>
    <s v="040.12541"/>
    <n v="660"/>
    <n v="4600.63"/>
    <n v="6.9706515151515198"/>
  </r>
  <r>
    <x v="0"/>
    <x v="1"/>
    <x v="13"/>
    <x v="0"/>
    <s v="040.12759"/>
    <n v="1400"/>
    <n v="-475.85"/>
    <n v="-0.339892857142857"/>
  </r>
  <r>
    <x v="0"/>
    <x v="1"/>
    <x v="13"/>
    <x v="0"/>
    <s v="040.12561"/>
    <n v="526"/>
    <n v="13211.42"/>
    <n v="25.116768060836499"/>
  </r>
  <r>
    <x v="0"/>
    <x v="1"/>
    <x v="13"/>
    <x v="0"/>
    <s v="040.12517"/>
    <n v="718"/>
    <n v="2690.22"/>
    <n v="3.7468245125348201"/>
  </r>
  <r>
    <x v="0"/>
    <x v="1"/>
    <x v="13"/>
    <x v="0"/>
    <s v="040.12574"/>
    <n v="600"/>
    <n v="2510.92"/>
    <n v="4.1848666666666698"/>
  </r>
  <r>
    <x v="0"/>
    <x v="1"/>
    <x v="13"/>
    <x v="0"/>
    <s v="040.12510"/>
    <n v="1768"/>
    <n v="9717.6200000000008"/>
    <n v="5.4963914027149299"/>
  </r>
  <r>
    <x v="0"/>
    <x v="1"/>
    <x v="13"/>
    <x v="0"/>
    <s v="040.12529"/>
    <n v="405"/>
    <n v="2656.1"/>
    <n v="6.5582716049382697"/>
  </r>
  <r>
    <x v="0"/>
    <x v="1"/>
    <x v="15"/>
    <x v="0"/>
    <s v="040.12516"/>
    <n v="1371"/>
    <n v="1125.17"/>
    <n v="0.82069292487235601"/>
  </r>
  <r>
    <x v="0"/>
    <x v="1"/>
    <x v="13"/>
    <x v="0"/>
    <s v="040.12767"/>
    <n v="35"/>
    <n v="23924"/>
    <n v="683.54285714285697"/>
  </r>
  <r>
    <x v="0"/>
    <x v="1"/>
    <x v="18"/>
    <x v="0"/>
    <s v="040.10010"/>
    <n v="10"/>
    <n v="81.58"/>
    <n v="8.1579999999999995"/>
  </r>
  <r>
    <x v="0"/>
    <x v="1"/>
    <x v="13"/>
    <x v="0"/>
    <s v="040.10012"/>
    <n v="10"/>
    <n v="1137.8599999999999"/>
    <n v="113.786"/>
  </r>
  <r>
    <x v="0"/>
    <x v="1"/>
    <x v="13"/>
    <x v="0"/>
    <s v="040.10658"/>
    <n v="44"/>
    <n v="247.53"/>
    <n v="5.6256818181818202"/>
  </r>
  <r>
    <x v="0"/>
    <x v="1"/>
    <x v="13"/>
    <x v="0"/>
    <s v="040.10570"/>
    <n v="200"/>
    <n v="880.11"/>
    <n v="4.40055"/>
  </r>
  <r>
    <x v="0"/>
    <x v="1"/>
    <x v="13"/>
    <x v="0"/>
    <s v="040.10635"/>
    <n v="1"/>
    <n v="-1758.86"/>
    <n v="-1758.86"/>
  </r>
  <r>
    <x v="0"/>
    <x v="1"/>
    <x v="13"/>
    <x v="0"/>
    <s v="040.10803"/>
    <n v="1535"/>
    <n v="2429.1999999999998"/>
    <n v="1.5825407166123799"/>
  </r>
  <r>
    <x v="0"/>
    <x v="1"/>
    <x v="13"/>
    <x v="0"/>
    <s v="040.10909"/>
    <n v="180"/>
    <n v="2069.9499999999998"/>
    <n v="11.4997222222222"/>
  </r>
  <r>
    <x v="0"/>
    <x v="1"/>
    <x v="13"/>
    <x v="0"/>
    <s v="040.10800"/>
    <n v="1"/>
    <n v="3835.17"/>
    <n v="3835.17"/>
  </r>
  <r>
    <x v="0"/>
    <x v="1"/>
    <x v="13"/>
    <x v="0"/>
    <s v="040.10833"/>
    <n v="350"/>
    <n v="8916.2000000000007"/>
    <n v="25.4748571428571"/>
  </r>
  <r>
    <x v="0"/>
    <x v="1"/>
    <x v="13"/>
    <x v="0"/>
    <s v="040.10447"/>
    <n v="335"/>
    <n v="1513.8"/>
    <n v="4.5188059701492502"/>
  </r>
  <r>
    <x v="0"/>
    <x v="1"/>
    <x v="13"/>
    <x v="0"/>
    <s v="040.10862"/>
    <n v="1509"/>
    <n v="5553.29"/>
    <n v="3.680112657389"/>
  </r>
  <r>
    <x v="0"/>
    <x v="1"/>
    <x v="13"/>
    <x v="0"/>
    <s v="040.10875"/>
    <n v="150"/>
    <n v="-423.08"/>
    <n v="-2.82053333333333"/>
  </r>
  <r>
    <x v="0"/>
    <x v="1"/>
    <x v="13"/>
    <x v="0"/>
    <s v="040.10908"/>
    <n v="780"/>
    <n v="5291.2"/>
    <n v="6.7835897435897401"/>
  </r>
  <r>
    <x v="0"/>
    <x v="1"/>
    <x v="13"/>
    <x v="0"/>
    <s v="040.10093"/>
    <n v="360"/>
    <n v="1121.1099999999999"/>
    <n v="3.1141944444444398"/>
  </r>
  <r>
    <x v="0"/>
    <x v="1"/>
    <x v="13"/>
    <x v="0"/>
    <s v="040.10412"/>
    <n v="210"/>
    <n v="231.15"/>
    <n v="1.10071428571429"/>
  </r>
  <r>
    <x v="0"/>
    <x v="1"/>
    <x v="13"/>
    <x v="0"/>
    <s v="040.10242"/>
    <n v="343"/>
    <n v="1713.07"/>
    <n v="4.9943731778425704"/>
  </r>
  <r>
    <x v="0"/>
    <x v="1"/>
    <x v="13"/>
    <x v="0"/>
    <s v="040.10083"/>
    <n v="200"/>
    <n v="4538.6899999999996"/>
    <n v="22.693449999999999"/>
  </r>
  <r>
    <x v="0"/>
    <x v="1"/>
    <x v="13"/>
    <x v="0"/>
    <s v="040.10640"/>
    <n v="4974"/>
    <n v="13.39"/>
    <n v="2.6919983916365098E-3"/>
  </r>
  <r>
    <x v="0"/>
    <x v="1"/>
    <x v="18"/>
    <x v="0"/>
    <s v="040.10315"/>
    <n v="85"/>
    <n v="1544.73"/>
    <n v="18.173294117647099"/>
  </r>
  <r>
    <x v="0"/>
    <x v="1"/>
    <x v="13"/>
    <x v="0"/>
    <s v="040.10110"/>
    <n v="300"/>
    <n v="1238.44"/>
    <n v="4.1281333333333299"/>
  </r>
  <r>
    <x v="0"/>
    <x v="1"/>
    <x v="13"/>
    <x v="0"/>
    <s v="040.10335"/>
    <n v="2381"/>
    <n v="9272.7199999999993"/>
    <n v="3.8944645107097902"/>
  </r>
  <r>
    <x v="0"/>
    <x v="1"/>
    <x v="13"/>
    <x v="0"/>
    <s v="040.10370"/>
    <n v="1"/>
    <n v="-577.17999999999995"/>
    <n v="-577.17999999999995"/>
  </r>
  <r>
    <x v="0"/>
    <x v="1"/>
    <x v="13"/>
    <x v="0"/>
    <s v="040.10396"/>
    <n v="2170"/>
    <n v="8693.99"/>
    <n v="4.0064470046082903"/>
  </r>
  <r>
    <x v="0"/>
    <x v="1"/>
    <x v="13"/>
    <x v="0"/>
    <s v="040.10128"/>
    <n v="1500"/>
    <n v="8971.9599999999991"/>
    <n v="5.9813066666666703"/>
  </r>
  <r>
    <x v="0"/>
    <x v="1"/>
    <x v="13"/>
    <x v="0"/>
    <s v="040.10141"/>
    <n v="1"/>
    <n v="-4.01"/>
    <n v="-4.01"/>
  </r>
  <r>
    <x v="0"/>
    <x v="1"/>
    <x v="13"/>
    <x v="0"/>
    <s v="040.10152"/>
    <n v="4933"/>
    <n v="11116.39"/>
    <n v="2.2534745590918299"/>
  </r>
  <r>
    <x v="0"/>
    <x v="1"/>
    <x v="13"/>
    <x v="0"/>
    <s v="040.10744"/>
    <n v="100"/>
    <n v="1055.6300000000001"/>
    <n v="10.5563"/>
  </r>
  <r>
    <x v="0"/>
    <x v="1"/>
    <x v="13"/>
    <x v="0"/>
    <s v="040.10199"/>
    <n v="3325"/>
    <n v="-1882.86"/>
    <n v="-0.56627368421052604"/>
  </r>
  <r>
    <x v="0"/>
    <x v="1"/>
    <x v="13"/>
    <x v="0"/>
    <s v="040.10047"/>
    <n v="490"/>
    <n v="3316.41"/>
    <n v="6.7681836734693901"/>
  </r>
  <r>
    <x v="0"/>
    <x v="1"/>
    <x v="13"/>
    <x v="0"/>
    <s v="040.10611"/>
    <n v="85"/>
    <n v="816.61"/>
    <n v="9.6071764705882394"/>
  </r>
  <r>
    <x v="0"/>
    <x v="1"/>
    <x v="13"/>
    <x v="0"/>
    <s v="040.10613"/>
    <n v="362"/>
    <n v="1315.44"/>
    <n v="3.6338121546961299"/>
  </r>
  <r>
    <x v="0"/>
    <x v="1"/>
    <x v="13"/>
    <x v="0"/>
    <s v="040.10618"/>
    <n v="125"/>
    <n v="652.16999999999996"/>
    <n v="5.2173600000000002"/>
  </r>
  <r>
    <x v="0"/>
    <x v="1"/>
    <x v="15"/>
    <x v="0"/>
    <s v="040.10508"/>
    <n v="3400"/>
    <n v="3282.93"/>
    <n v="0.96556764705882403"/>
  </r>
  <r>
    <x v="0"/>
    <x v="1"/>
    <x v="15"/>
    <x v="0"/>
    <s v="040.10076"/>
    <n v="320"/>
    <n v="4967.6499999999996"/>
    <n v="15.52390625"/>
  </r>
  <r>
    <x v="0"/>
    <x v="1"/>
    <x v="13"/>
    <x v="0"/>
    <s v="040.12422"/>
    <n v="340"/>
    <n v="9326.82"/>
    <n v="27.431823529411801"/>
  </r>
  <r>
    <x v="0"/>
    <x v="1"/>
    <x v="13"/>
    <x v="0"/>
    <s v="040.13049"/>
    <n v="1295"/>
    <n v="13134.55"/>
    <n v="10.1425096525097"/>
  </r>
  <r>
    <x v="0"/>
    <x v="1"/>
    <x v="13"/>
    <x v="0"/>
    <s v="040.12383"/>
    <n v="2989"/>
    <n v="9895.61"/>
    <n v="3.3106758113081298"/>
  </r>
  <r>
    <x v="0"/>
    <x v="1"/>
    <x v="15"/>
    <x v="0"/>
    <s v="040.12540"/>
    <n v="487"/>
    <n v="8382.92"/>
    <n v="17.213388090349099"/>
  </r>
  <r>
    <x v="0"/>
    <x v="1"/>
    <x v="14"/>
    <x v="0"/>
    <s v="040.12792"/>
    <n v="1"/>
    <n v="-15437"/>
    <n v="-15437"/>
  </r>
  <r>
    <x v="0"/>
    <x v="1"/>
    <x v="13"/>
    <x v="0"/>
    <s v="040.12667"/>
    <n v="220"/>
    <n v="319.06"/>
    <n v="1.45027272727273"/>
  </r>
  <r>
    <x v="0"/>
    <x v="1"/>
    <x v="14"/>
    <x v="0"/>
    <s v="040.12717"/>
    <n v="1"/>
    <n v="-16047"/>
    <n v="-16047"/>
  </r>
  <r>
    <x v="0"/>
    <x v="1"/>
    <x v="14"/>
    <x v="0"/>
    <s v="040.12752"/>
    <n v="1"/>
    <n v="-1584"/>
    <n v="-1584"/>
  </r>
  <r>
    <x v="0"/>
    <x v="1"/>
    <x v="14"/>
    <x v="0"/>
    <s v="040.12748"/>
    <n v="1"/>
    <n v="-675"/>
    <n v="-675"/>
  </r>
  <r>
    <x v="0"/>
    <x v="1"/>
    <x v="15"/>
    <x v="0"/>
    <s v="040.12528"/>
    <n v="346"/>
    <n v="12960.75"/>
    <n v="37.458815028901697"/>
  </r>
  <r>
    <x v="0"/>
    <x v="1"/>
    <x v="13"/>
    <x v="0"/>
    <s v="040.12531"/>
    <n v="990"/>
    <n v="2755.48"/>
    <n v="2.7833131313131299"/>
  </r>
  <r>
    <x v="0"/>
    <x v="1"/>
    <x v="13"/>
    <x v="0"/>
    <s v="040.12177"/>
    <n v="6195"/>
    <n v="7745.42"/>
    <n v="1.25026957223567"/>
  </r>
  <r>
    <x v="0"/>
    <x v="1"/>
    <x v="14"/>
    <x v="0"/>
    <s v="040.12749"/>
    <n v="1"/>
    <n v="-7647"/>
    <n v="-7647"/>
  </r>
  <r>
    <x v="0"/>
    <x v="1"/>
    <x v="14"/>
    <x v="0"/>
    <s v="040.12754"/>
    <n v="1"/>
    <n v="-760"/>
    <n v="-760"/>
  </r>
  <r>
    <x v="0"/>
    <x v="1"/>
    <x v="14"/>
    <x v="0"/>
    <s v="040.12744"/>
    <n v="1"/>
    <n v="-4027"/>
    <n v="-4027"/>
  </r>
  <r>
    <x v="0"/>
    <x v="1"/>
    <x v="13"/>
    <x v="0"/>
    <s v="040.12556"/>
    <n v="1000"/>
    <n v="-3111.29"/>
    <n v="-3.1112899999999999"/>
  </r>
  <r>
    <x v="0"/>
    <x v="1"/>
    <x v="13"/>
    <x v="0"/>
    <s v="040.12660"/>
    <n v="3046"/>
    <n v="112483.55"/>
    <n v="36.928282994090601"/>
  </r>
  <r>
    <x v="0"/>
    <x v="1"/>
    <x v="13"/>
    <x v="0"/>
    <s v="040.12567"/>
    <n v="700"/>
    <n v="5701.64"/>
    <n v="8.1452000000000009"/>
  </r>
  <r>
    <x v="0"/>
    <x v="1"/>
    <x v="14"/>
    <x v="0"/>
    <s v="040.12945"/>
    <n v="1"/>
    <n v="-4644"/>
    <n v="-4644"/>
  </r>
  <r>
    <x v="0"/>
    <x v="1"/>
    <x v="14"/>
    <x v="0"/>
    <s v="040.12938"/>
    <n v="1"/>
    <n v="-3022"/>
    <n v="-3022"/>
  </r>
  <r>
    <x v="0"/>
    <x v="1"/>
    <x v="14"/>
    <x v="0"/>
    <s v="040.12946"/>
    <n v="1"/>
    <n v="-873"/>
    <n v="-873"/>
  </r>
  <r>
    <x v="0"/>
    <x v="1"/>
    <x v="14"/>
    <x v="0"/>
    <s v="040.12948"/>
    <n v="1"/>
    <n v="-825"/>
    <n v="-825"/>
  </r>
  <r>
    <x v="0"/>
    <x v="1"/>
    <x v="14"/>
    <x v="0"/>
    <s v="040.12940"/>
    <n v="1"/>
    <n v="-299"/>
    <n v="-299"/>
  </r>
  <r>
    <x v="0"/>
    <x v="1"/>
    <x v="13"/>
    <x v="0"/>
    <s v="040.12840"/>
    <n v="885"/>
    <n v="6594.35"/>
    <n v="7.4512429378531104"/>
  </r>
  <r>
    <x v="0"/>
    <x v="1"/>
    <x v="13"/>
    <x v="0"/>
    <s v="040.12374"/>
    <n v="600"/>
    <n v="4528.84"/>
    <n v="7.5480666666666698"/>
  </r>
  <r>
    <x v="0"/>
    <x v="1"/>
    <x v="15"/>
    <x v="0"/>
    <s v="040.12286"/>
    <n v="1"/>
    <n v="4339.1000000000004"/>
    <n v="4339.1000000000004"/>
  </r>
  <r>
    <x v="0"/>
    <x v="1"/>
    <x v="15"/>
    <x v="0"/>
    <s v="040.12646"/>
    <n v="1265"/>
    <n v="28861.52"/>
    <n v="22.815430830039499"/>
  </r>
  <r>
    <x v="0"/>
    <x v="1"/>
    <x v="13"/>
    <x v="0"/>
    <s v="040.12646"/>
    <n v="3486"/>
    <n v="45078.17"/>
    <n v="12.931201950659799"/>
  </r>
  <r>
    <x v="0"/>
    <x v="1"/>
    <x v="14"/>
    <x v="0"/>
    <s v="050.18576"/>
    <n v="1"/>
    <n v="-28203"/>
    <n v="-28203"/>
  </r>
  <r>
    <x v="0"/>
    <x v="1"/>
    <x v="15"/>
    <x v="0"/>
    <s v="050.18990"/>
    <n v="1479"/>
    <n v="14236.27"/>
    <n v="9.6256051386071704"/>
  </r>
  <r>
    <x v="0"/>
    <x v="1"/>
    <x v="13"/>
    <x v="0"/>
    <s v="050.18841"/>
    <n v="1800"/>
    <n v="108065.7"/>
    <n v="60.036499999999997"/>
  </r>
  <r>
    <x v="0"/>
    <x v="1"/>
    <x v="13"/>
    <x v="0"/>
    <s v="050.20252"/>
    <n v="140"/>
    <n v="991.91"/>
    <n v="7.08507142857143"/>
  </r>
  <r>
    <x v="0"/>
    <x v="1"/>
    <x v="14"/>
    <x v="0"/>
    <s v="050.21546"/>
    <n v="1"/>
    <n v="-457"/>
    <n v="-457"/>
  </r>
  <r>
    <x v="0"/>
    <x v="1"/>
    <x v="13"/>
    <x v="0"/>
    <s v="ADMIN 050"/>
    <n v="3181643"/>
    <n v="20043482.059999999"/>
    <n v="6.2997269209650497"/>
  </r>
  <r>
    <x v="0"/>
    <x v="1"/>
    <x v="11"/>
    <x v="1"/>
    <s v="050.21071"/>
    <n v="10"/>
    <n v="2344.0300000000002"/>
    <n v="234.40299999999999"/>
  </r>
  <r>
    <x v="0"/>
    <x v="1"/>
    <x v="15"/>
    <x v="0"/>
    <s v="050.21985"/>
    <n v="230"/>
    <n v="3486.2"/>
    <n v="15.157391304347801"/>
  </r>
  <r>
    <x v="0"/>
    <x v="1"/>
    <x v="11"/>
    <x v="1"/>
    <s v="050.21083"/>
    <n v="50"/>
    <n v="31667.599999999999"/>
    <n v="633.35199999999998"/>
  </r>
  <r>
    <x v="0"/>
    <x v="1"/>
    <x v="13"/>
    <x v="0"/>
    <s v="050.21752"/>
    <n v="255"/>
    <n v="2963.75"/>
    <n v="11.622549019607799"/>
  </r>
  <r>
    <x v="0"/>
    <x v="1"/>
    <x v="13"/>
    <x v="0"/>
    <s v="050.21548"/>
    <n v="295"/>
    <n v="4016.34"/>
    <n v="13.6147118644068"/>
  </r>
  <r>
    <x v="0"/>
    <x v="1"/>
    <x v="14"/>
    <x v="0"/>
    <s v="050.21096"/>
    <n v="1"/>
    <n v="-13056.12"/>
    <n v="-13056.12"/>
  </r>
  <r>
    <x v="0"/>
    <x v="1"/>
    <x v="14"/>
    <x v="0"/>
    <s v="050.21599"/>
    <n v="1"/>
    <n v="-662"/>
    <n v="-662"/>
  </r>
  <r>
    <x v="0"/>
    <x v="1"/>
    <x v="14"/>
    <x v="0"/>
    <s v="050.21642"/>
    <n v="1"/>
    <n v="-2723"/>
    <n v="-2723"/>
  </r>
  <r>
    <x v="0"/>
    <x v="1"/>
    <x v="14"/>
    <x v="0"/>
    <s v="050.21643"/>
    <n v="1"/>
    <n v="-821"/>
    <n v="-821"/>
  </r>
  <r>
    <x v="0"/>
    <x v="1"/>
    <x v="14"/>
    <x v="0"/>
    <s v="050.21654"/>
    <n v="1"/>
    <n v="-269"/>
    <n v="-269"/>
  </r>
  <r>
    <x v="0"/>
    <x v="1"/>
    <x v="14"/>
    <x v="0"/>
    <s v="050.21645"/>
    <n v="1"/>
    <n v="-137"/>
    <n v="-137"/>
  </r>
  <r>
    <x v="0"/>
    <x v="1"/>
    <x v="14"/>
    <x v="0"/>
    <s v="050.21562"/>
    <n v="1"/>
    <n v="-4594"/>
    <n v="-4594"/>
  </r>
  <r>
    <x v="0"/>
    <x v="1"/>
    <x v="14"/>
    <x v="0"/>
    <s v="050.21567"/>
    <n v="1"/>
    <n v="-422"/>
    <n v="-422"/>
  </r>
  <r>
    <x v="0"/>
    <x v="1"/>
    <x v="13"/>
    <x v="0"/>
    <s v="050.20253"/>
    <n v="357"/>
    <n v="40.4"/>
    <n v="0.11316526610644299"/>
  </r>
  <r>
    <x v="0"/>
    <x v="1"/>
    <x v="15"/>
    <x v="0"/>
    <s v="050.20247"/>
    <n v="108"/>
    <n v="1699.83"/>
    <n v="15.7391666666667"/>
  </r>
  <r>
    <x v="0"/>
    <x v="1"/>
    <x v="15"/>
    <x v="0"/>
    <s v="050.19530"/>
    <n v="1501"/>
    <n v="10673.92"/>
    <n v="7.11120586275816"/>
  </r>
  <r>
    <x v="0"/>
    <x v="1"/>
    <x v="14"/>
    <x v="0"/>
    <s v="050.21593"/>
    <n v="1"/>
    <n v="-1124"/>
    <n v="-1124"/>
  </r>
  <r>
    <x v="0"/>
    <x v="1"/>
    <x v="14"/>
    <x v="0"/>
    <s v="050.21613"/>
    <n v="1"/>
    <n v="-1257"/>
    <n v="-1257"/>
  </r>
  <r>
    <x v="0"/>
    <x v="1"/>
    <x v="14"/>
    <x v="0"/>
    <s v="050.21610"/>
    <n v="1"/>
    <n v="-585"/>
    <n v="-585"/>
  </r>
  <r>
    <x v="0"/>
    <x v="1"/>
    <x v="14"/>
    <x v="0"/>
    <s v="050.21595"/>
    <n v="1"/>
    <n v="-421"/>
    <n v="-421"/>
  </r>
  <r>
    <x v="0"/>
    <x v="1"/>
    <x v="15"/>
    <x v="0"/>
    <s v="050.21614"/>
    <n v="750"/>
    <n v="1346.29"/>
    <n v="1.7950533333333301"/>
  </r>
  <r>
    <x v="0"/>
    <x v="1"/>
    <x v="15"/>
    <x v="0"/>
    <s v="050.19253"/>
    <n v="846"/>
    <n v="11754.18"/>
    <n v="13.893829787234001"/>
  </r>
  <r>
    <x v="0"/>
    <x v="1"/>
    <x v="13"/>
    <x v="0"/>
    <s v="050.20426"/>
    <n v="2835"/>
    <n v="19379.27"/>
    <n v="6.8357213403880097"/>
  </r>
  <r>
    <x v="0"/>
    <x v="1"/>
    <x v="13"/>
    <x v="0"/>
    <s v="050.20625"/>
    <n v="1040"/>
    <n v="8306.0300000000007"/>
    <n v="7.9865673076923098"/>
  </r>
  <r>
    <x v="0"/>
    <x v="1"/>
    <x v="15"/>
    <x v="0"/>
    <s v="050.18599"/>
    <n v="1040"/>
    <n v="8284.76"/>
    <n v="7.9661153846153798"/>
  </r>
  <r>
    <x v="0"/>
    <x v="1"/>
    <x v="15"/>
    <x v="0"/>
    <s v="050.21083"/>
    <n v="-5"/>
    <n v="-53.88"/>
    <n v="10.776"/>
  </r>
  <r>
    <x v="0"/>
    <x v="1"/>
    <x v="36"/>
    <x v="0"/>
    <s v="ADMIN 050"/>
    <n v="3604"/>
    <n v="7526.39"/>
    <n v="2.0883435072142098"/>
  </r>
  <r>
    <x v="0"/>
    <x v="1"/>
    <x v="13"/>
    <x v="0"/>
    <s v="050.18907"/>
    <n v="1160"/>
    <n v="6315.03"/>
    <n v="5.4439913793103401"/>
  </r>
  <r>
    <x v="0"/>
    <x v="1"/>
    <x v="11"/>
    <x v="1"/>
    <s v="050.18349"/>
    <n v="47"/>
    <n v="17658.45"/>
    <n v="375.71170212765998"/>
  </r>
  <r>
    <x v="0"/>
    <x v="1"/>
    <x v="14"/>
    <x v="0"/>
    <s v="050.20371"/>
    <n v="2"/>
    <n v="-1365"/>
    <n v="-682.5"/>
  </r>
  <r>
    <x v="0"/>
    <x v="1"/>
    <x v="13"/>
    <x v="0"/>
    <s v="050.19382"/>
    <n v="1198"/>
    <n v="124505.35"/>
    <n v="103.92767111853099"/>
  </r>
  <r>
    <x v="0"/>
    <x v="1"/>
    <x v="13"/>
    <x v="0"/>
    <s v="050.18591"/>
    <n v="1260"/>
    <n v="13107.53"/>
    <n v="10.4028015873016"/>
  </r>
  <r>
    <x v="0"/>
    <x v="1"/>
    <x v="13"/>
    <x v="0"/>
    <s v="050.18921"/>
    <n v="98"/>
    <n v="2520.9899999999998"/>
    <n v="25.724387755102001"/>
  </r>
  <r>
    <x v="0"/>
    <x v="1"/>
    <x v="13"/>
    <x v="0"/>
    <s v="050.19716"/>
    <n v="850"/>
    <n v="2017.47"/>
    <n v="2.3734941176470601"/>
  </r>
  <r>
    <x v="0"/>
    <x v="1"/>
    <x v="16"/>
    <x v="0"/>
    <s v="050.20229"/>
    <n v="1500"/>
    <n v="-23035.81"/>
    <n v="-15.3572066666667"/>
  </r>
  <r>
    <x v="0"/>
    <x v="1"/>
    <x v="13"/>
    <x v="0"/>
    <s v="050.20241"/>
    <n v="710"/>
    <n v="2384.5500000000002"/>
    <n v="3.3585211267605599"/>
  </r>
  <r>
    <x v="0"/>
    <x v="1"/>
    <x v="13"/>
    <x v="0"/>
    <s v="050.20243"/>
    <n v="3160"/>
    <n v="19558.27"/>
    <n v="6.18932594936709"/>
  </r>
  <r>
    <x v="0"/>
    <x v="1"/>
    <x v="18"/>
    <x v="0"/>
    <s v="050.18351"/>
    <n v="-5"/>
    <n v="-6.17"/>
    <n v="1.234"/>
  </r>
  <r>
    <x v="0"/>
    <x v="1"/>
    <x v="13"/>
    <x v="0"/>
    <s v="050.18959"/>
    <n v="2420"/>
    <n v="13544.44"/>
    <n v="5.5968760330578498"/>
  </r>
  <r>
    <x v="0"/>
    <x v="1"/>
    <x v="13"/>
    <x v="0"/>
    <s v="050.20971"/>
    <n v="0"/>
    <n v="2069.12"/>
    <n v="0"/>
  </r>
  <r>
    <x v="0"/>
    <x v="1"/>
    <x v="15"/>
    <x v="0"/>
    <s v="050.18842"/>
    <n v="4167"/>
    <n v="192165.22"/>
    <n v="46.1159635229182"/>
  </r>
  <r>
    <x v="0"/>
    <x v="1"/>
    <x v="13"/>
    <x v="0"/>
    <s v="050.18842"/>
    <n v="1800"/>
    <n v="78500.34"/>
    <n v="43.6113"/>
  </r>
  <r>
    <x v="0"/>
    <x v="1"/>
    <x v="13"/>
    <x v="0"/>
    <s v="050.19315"/>
    <n v="2325"/>
    <n v="4268.1899999999996"/>
    <n v="1.8357806451612899"/>
  </r>
  <r>
    <x v="0"/>
    <x v="1"/>
    <x v="13"/>
    <x v="0"/>
    <s v="050.19316"/>
    <n v="2029"/>
    <n v="2556.39"/>
    <n v="1.2599260719566301"/>
  </r>
  <r>
    <x v="0"/>
    <x v="1"/>
    <x v="14"/>
    <x v="0"/>
    <s v="050.18529"/>
    <n v="1"/>
    <n v="-1236"/>
    <n v="-1236"/>
  </r>
  <r>
    <x v="0"/>
    <x v="1"/>
    <x v="14"/>
    <x v="0"/>
    <s v="050.19176"/>
    <n v="1"/>
    <n v="-2121"/>
    <n v="-2121"/>
  </r>
  <r>
    <x v="0"/>
    <x v="1"/>
    <x v="14"/>
    <x v="0"/>
    <s v="050.19175"/>
    <n v="1"/>
    <n v="-8410"/>
    <n v="-8410"/>
  </r>
  <r>
    <x v="0"/>
    <x v="1"/>
    <x v="14"/>
    <x v="0"/>
    <s v="050.19620"/>
    <n v="1"/>
    <n v="-1233"/>
    <n v="-1233"/>
  </r>
  <r>
    <x v="0"/>
    <x v="1"/>
    <x v="15"/>
    <x v="0"/>
    <s v="050.18693"/>
    <n v="1225"/>
    <n v="-10123.16"/>
    <n v="-8.2638040816326495"/>
  </r>
  <r>
    <x v="0"/>
    <x v="1"/>
    <x v="14"/>
    <x v="0"/>
    <s v="050.19475"/>
    <n v="1"/>
    <n v="-4618"/>
    <n v="-4618"/>
  </r>
  <r>
    <x v="0"/>
    <x v="1"/>
    <x v="14"/>
    <x v="0"/>
    <s v="050.19478"/>
    <n v="1"/>
    <n v="-1339"/>
    <n v="-1339"/>
  </r>
  <r>
    <x v="0"/>
    <x v="1"/>
    <x v="14"/>
    <x v="0"/>
    <s v="050.19480"/>
    <n v="1"/>
    <n v="-189"/>
    <n v="-189"/>
  </r>
  <r>
    <x v="0"/>
    <x v="1"/>
    <x v="14"/>
    <x v="0"/>
    <s v="050.19466"/>
    <n v="1"/>
    <n v="-3200"/>
    <n v="-3200"/>
  </r>
  <r>
    <x v="0"/>
    <x v="1"/>
    <x v="14"/>
    <x v="0"/>
    <s v="050.19459"/>
    <n v="1"/>
    <n v="-2490"/>
    <n v="-2490"/>
  </r>
  <r>
    <x v="0"/>
    <x v="1"/>
    <x v="14"/>
    <x v="0"/>
    <s v="050.19463"/>
    <n v="1"/>
    <n v="-2023"/>
    <n v="-2023"/>
  </r>
  <r>
    <x v="0"/>
    <x v="1"/>
    <x v="14"/>
    <x v="0"/>
    <s v="050.19453"/>
    <n v="1"/>
    <n v="-1553"/>
    <n v="-1553"/>
  </r>
  <r>
    <x v="0"/>
    <x v="1"/>
    <x v="14"/>
    <x v="0"/>
    <s v="050.19491"/>
    <n v="1"/>
    <n v="-264"/>
    <n v="-264"/>
  </r>
  <r>
    <x v="0"/>
    <x v="2"/>
    <x v="26"/>
    <x v="0"/>
    <s v="040.12830"/>
    <n v="45"/>
    <n v="9277.48"/>
    <n v="206.16622222222199"/>
  </r>
  <r>
    <x v="0"/>
    <x v="2"/>
    <x v="23"/>
    <x v="0"/>
    <s v="ADMIN 040"/>
    <n v="-162376"/>
    <n v="-7413462.3499999996"/>
    <n v="45.656145920579398"/>
  </r>
  <r>
    <x v="0"/>
    <x v="2"/>
    <x v="23"/>
    <x v="0"/>
    <s v="040.12835"/>
    <n v="225"/>
    <n v="20072.63"/>
    <n v="89.211688888888901"/>
  </r>
  <r>
    <x v="0"/>
    <x v="2"/>
    <x v="24"/>
    <x v="0"/>
    <s v="040.12408"/>
    <n v="-1367"/>
    <n v="-71316.34"/>
    <n v="52.169963423555203"/>
  </r>
  <r>
    <x v="0"/>
    <x v="2"/>
    <x v="23"/>
    <x v="0"/>
    <s v="040.10040"/>
    <n v="12000"/>
    <n v="72554.7"/>
    <n v="6.0462249999999997"/>
  </r>
  <r>
    <x v="0"/>
    <x v="2"/>
    <x v="23"/>
    <x v="0"/>
    <s v="040.10051"/>
    <n v="10000"/>
    <n v="927559.93"/>
    <n v="92.755993000000004"/>
  </r>
  <r>
    <x v="0"/>
    <x v="2"/>
    <x v="30"/>
    <x v="0"/>
    <s v="040.10328"/>
    <n v="4500"/>
    <n v="17624.189999999999"/>
    <n v="3.9164866666666698"/>
  </r>
  <r>
    <x v="0"/>
    <x v="2"/>
    <x v="30"/>
    <x v="0"/>
    <s v="ADMIN 040"/>
    <n v="-18627"/>
    <n v="-454969.64"/>
    <n v="24.425277285660599"/>
  </r>
  <r>
    <x v="0"/>
    <x v="2"/>
    <x v="19"/>
    <x v="0"/>
    <s v="040.11357"/>
    <n v="10"/>
    <n v="30649.919999999998"/>
    <n v="3064.9920000000002"/>
  </r>
  <r>
    <x v="0"/>
    <x v="2"/>
    <x v="23"/>
    <x v="0"/>
    <s v="040.10816"/>
    <n v="7500"/>
    <n v="268105.96999999997"/>
    <n v="35.747462666666699"/>
  </r>
  <r>
    <x v="0"/>
    <x v="2"/>
    <x v="23"/>
    <x v="0"/>
    <s v="040.11572"/>
    <n v="1400"/>
    <n v="203452.58"/>
    <n v="145.32327142857099"/>
  </r>
  <r>
    <x v="0"/>
    <x v="2"/>
    <x v="19"/>
    <x v="0"/>
    <s v="040.11571"/>
    <n v="50"/>
    <n v="44283.519999999997"/>
    <n v="885.67039999999997"/>
  </r>
  <r>
    <x v="0"/>
    <x v="2"/>
    <x v="24"/>
    <x v="0"/>
    <s v="040.11825"/>
    <n v="1500"/>
    <n v="154137.25"/>
    <n v="102.75816666666699"/>
  </r>
  <r>
    <x v="0"/>
    <x v="2"/>
    <x v="25"/>
    <x v="0"/>
    <s v="Conversion"/>
    <n v="326"/>
    <n v="385849.04"/>
    <n v="1183.5860122699401"/>
  </r>
  <r>
    <x v="0"/>
    <x v="2"/>
    <x v="11"/>
    <x v="1"/>
    <s v="050.21081"/>
    <n v="49"/>
    <n v="61354.67"/>
    <n v="1252.1361224489799"/>
  </r>
  <r>
    <x v="0"/>
    <x v="2"/>
    <x v="11"/>
    <x v="1"/>
    <s v="050.21066"/>
    <n v="43"/>
    <n v="8091.59"/>
    <n v="188.17651162790699"/>
  </r>
  <r>
    <x v="0"/>
    <x v="2"/>
    <x v="11"/>
    <x v="1"/>
    <s v="050.21084"/>
    <n v="45"/>
    <n v="12062.52"/>
    <n v="268.05599999999998"/>
  </r>
  <r>
    <x v="0"/>
    <x v="2"/>
    <x v="11"/>
    <x v="1"/>
    <s v="050.21077"/>
    <n v="45"/>
    <n v="40416.47"/>
    <n v="898.14377777777804"/>
  </r>
  <r>
    <x v="0"/>
    <x v="2"/>
    <x v="11"/>
    <x v="1"/>
    <s v="050.21067"/>
    <n v="45"/>
    <n v="16183.3"/>
    <n v="359.62888888888898"/>
  </r>
  <r>
    <x v="0"/>
    <x v="2"/>
    <x v="11"/>
    <x v="1"/>
    <s v="050.19702"/>
    <n v="11"/>
    <n v="12852.85"/>
    <n v="1168.4409090909101"/>
  </r>
  <r>
    <x v="0"/>
    <x v="2"/>
    <x v="22"/>
    <x v="0"/>
    <s v="ADMIN 050"/>
    <n v="27"/>
    <n v="22058.63"/>
    <n v="816.98629629629602"/>
  </r>
  <r>
    <x v="0"/>
    <x v="2"/>
    <x v="27"/>
    <x v="0"/>
    <s v="ADMIN 050"/>
    <n v="36001"/>
    <n v="75484.89"/>
    <n v="2.0967442571039698"/>
  </r>
  <r>
    <x v="0"/>
    <x v="2"/>
    <x v="11"/>
    <x v="1"/>
    <s v="050.18342"/>
    <n v="11"/>
    <n v="10173.540000000001"/>
    <n v="924.86727272727296"/>
  </r>
  <r>
    <x v="0"/>
    <x v="0"/>
    <x v="28"/>
    <x v="0"/>
    <s v="Conversion"/>
    <n v="729044"/>
    <n v="1510095.21"/>
    <n v="2.0713361744970098"/>
  </r>
  <r>
    <x v="0"/>
    <x v="0"/>
    <x v="7"/>
    <x v="0"/>
    <s v="Conversion"/>
    <n v="8597218"/>
    <n v="22563929.66"/>
    <n v="2.6245617663760501"/>
  </r>
  <r>
    <x v="0"/>
    <x v="0"/>
    <x v="7"/>
    <x v="0"/>
    <s v="040.12357"/>
    <n v="-505"/>
    <n v="-1252.45"/>
    <n v="2.4800990099009899"/>
  </r>
  <r>
    <x v="0"/>
    <x v="0"/>
    <x v="7"/>
    <x v="0"/>
    <s v="040.12763"/>
    <n v="-205"/>
    <n v="-857.56"/>
    <n v="4.1832195121951203"/>
  </r>
  <r>
    <x v="0"/>
    <x v="0"/>
    <x v="7"/>
    <x v="0"/>
    <s v="040.12370"/>
    <n v="0"/>
    <n v="515.12"/>
    <n v="0"/>
  </r>
  <r>
    <x v="0"/>
    <x v="0"/>
    <x v="2"/>
    <x v="0"/>
    <s v="ADMIN 040"/>
    <n v="-594"/>
    <n v="-3786130.59"/>
    <n v="6373.9572222222196"/>
  </r>
  <r>
    <x v="0"/>
    <x v="0"/>
    <x v="8"/>
    <x v="0"/>
    <s v="040.10318"/>
    <n v="184"/>
    <n v="30893.65"/>
    <n v="167.90027173913001"/>
  </r>
  <r>
    <x v="0"/>
    <x v="0"/>
    <x v="4"/>
    <x v="0"/>
    <s v="040.10314"/>
    <n v="160"/>
    <n v="1208521"/>
    <n v="7553.2562500000004"/>
  </r>
  <r>
    <x v="0"/>
    <x v="0"/>
    <x v="28"/>
    <x v="0"/>
    <s v="040.13017"/>
    <n v="-1154"/>
    <n v="-5388.93"/>
    <n v="4.6697833622183698"/>
  </r>
  <r>
    <x v="0"/>
    <x v="0"/>
    <x v="0"/>
    <x v="0"/>
    <s v="040.12434"/>
    <n v="-550"/>
    <n v="-2989.34"/>
    <n v="5.4351636363636402"/>
  </r>
  <r>
    <x v="0"/>
    <x v="0"/>
    <x v="0"/>
    <x v="0"/>
    <s v="040.13044"/>
    <n v="-456"/>
    <n v="-4085.18"/>
    <n v="8.9587280701754395"/>
  </r>
  <r>
    <x v="0"/>
    <x v="0"/>
    <x v="0"/>
    <x v="0"/>
    <s v="040.10898"/>
    <n v="-8517"/>
    <n v="-35712.699999999997"/>
    <n v="4.1931079018433701"/>
  </r>
  <r>
    <x v="0"/>
    <x v="0"/>
    <x v="7"/>
    <x v="0"/>
    <s v="040.12771"/>
    <n v="-292"/>
    <n v="-656.44"/>
    <n v="2.2480821917808198"/>
  </r>
  <r>
    <x v="0"/>
    <x v="0"/>
    <x v="7"/>
    <x v="0"/>
    <s v="040.12373"/>
    <n v="-388"/>
    <n v="90695.2"/>
    <n v="-233.75051546391799"/>
  </r>
  <r>
    <x v="0"/>
    <x v="0"/>
    <x v="7"/>
    <x v="0"/>
    <s v="040.12828"/>
    <n v="-770"/>
    <n v="-2040.19"/>
    <n v="2.6495974025973998"/>
  </r>
  <r>
    <x v="0"/>
    <x v="0"/>
    <x v="7"/>
    <x v="0"/>
    <s v="040.12775"/>
    <n v="-219"/>
    <n v="-377.3"/>
    <n v="1.72283105022831"/>
  </r>
  <r>
    <x v="0"/>
    <x v="0"/>
    <x v="4"/>
    <x v="0"/>
    <s v="040.13094"/>
    <n v="-1"/>
    <n v="-989.26"/>
    <n v="989.26"/>
  </r>
  <r>
    <x v="0"/>
    <x v="0"/>
    <x v="0"/>
    <x v="0"/>
    <s v="040.12779"/>
    <n v="-242"/>
    <n v="-3334.27"/>
    <n v="13.7779752066116"/>
  </r>
  <r>
    <x v="0"/>
    <x v="0"/>
    <x v="5"/>
    <x v="0"/>
    <s v="040.11384"/>
    <n v="2"/>
    <n v="9738.65"/>
    <n v="4869.3249999999998"/>
  </r>
  <r>
    <x v="0"/>
    <x v="0"/>
    <x v="7"/>
    <x v="0"/>
    <s v="040.11554"/>
    <n v="140"/>
    <n v="599.33000000000004"/>
    <n v="4.2809285714285696"/>
  </r>
  <r>
    <x v="0"/>
    <x v="0"/>
    <x v="7"/>
    <x v="0"/>
    <s v="040.11553"/>
    <n v="19"/>
    <n v="1506.96"/>
    <n v="79.313684210526304"/>
  </r>
  <r>
    <x v="0"/>
    <x v="0"/>
    <x v="5"/>
    <x v="0"/>
    <s v="040.11419"/>
    <n v="1"/>
    <n v="1334.59"/>
    <n v="1334.59"/>
  </r>
  <r>
    <x v="0"/>
    <x v="0"/>
    <x v="2"/>
    <x v="0"/>
    <s v="040.11119"/>
    <n v="20"/>
    <n v="224510.28"/>
    <n v="11225.513999999999"/>
  </r>
  <r>
    <x v="0"/>
    <x v="0"/>
    <x v="0"/>
    <x v="0"/>
    <s v="040.12793"/>
    <n v="-520"/>
    <n v="-3320.11"/>
    <n v="6.3848269230769201"/>
  </r>
  <r>
    <x v="0"/>
    <x v="0"/>
    <x v="4"/>
    <x v="0"/>
    <s v="040.11128"/>
    <n v="9"/>
    <n v="21577.68"/>
    <n v="2397.52"/>
  </r>
  <r>
    <x v="0"/>
    <x v="0"/>
    <x v="2"/>
    <x v="0"/>
    <s v="040.11131"/>
    <n v="8"/>
    <n v="4254.8500000000004"/>
    <n v="531.85625000000005"/>
  </r>
  <r>
    <x v="0"/>
    <x v="0"/>
    <x v="0"/>
    <x v="0"/>
    <s v="040.10923"/>
    <n v="635"/>
    <n v="2583.64"/>
    <n v="4.0687244094488202"/>
  </r>
  <r>
    <x v="0"/>
    <x v="0"/>
    <x v="6"/>
    <x v="0"/>
    <s v="040.11076"/>
    <n v="858"/>
    <n v="220487.49"/>
    <n v="256.97842657342699"/>
  </r>
  <r>
    <x v="0"/>
    <x v="0"/>
    <x v="6"/>
    <x v="0"/>
    <s v="040.11077"/>
    <n v="420"/>
    <n v="107910.73"/>
    <n v="256.93030952381002"/>
  </r>
  <r>
    <x v="0"/>
    <x v="0"/>
    <x v="6"/>
    <x v="0"/>
    <s v="040.11081"/>
    <n v="430"/>
    <n v="118402.21"/>
    <n v="275.35397674418601"/>
  </r>
  <r>
    <x v="0"/>
    <x v="0"/>
    <x v="1"/>
    <x v="0"/>
    <s v="040.10551"/>
    <n v="8"/>
    <n v="17010.939999999999"/>
    <n v="2126.3674999999998"/>
  </r>
  <r>
    <x v="0"/>
    <x v="0"/>
    <x v="1"/>
    <x v="0"/>
    <s v="040.12292"/>
    <n v="5040"/>
    <n v="324325.82"/>
    <n v="64.350361111111098"/>
  </r>
  <r>
    <x v="0"/>
    <x v="0"/>
    <x v="2"/>
    <x v="0"/>
    <s v="040.10019"/>
    <n v="8"/>
    <n v="2172.9899999999998"/>
    <n v="271.62374999999997"/>
  </r>
  <r>
    <x v="0"/>
    <x v="0"/>
    <x v="0"/>
    <x v="0"/>
    <s v="040.10316"/>
    <n v="10"/>
    <n v="7799.31"/>
    <n v="779.93100000000004"/>
  </r>
  <r>
    <x v="0"/>
    <x v="0"/>
    <x v="7"/>
    <x v="0"/>
    <s v="040.10091"/>
    <n v="1"/>
    <n v="760.82"/>
    <n v="760.82"/>
  </r>
  <r>
    <x v="0"/>
    <x v="0"/>
    <x v="7"/>
    <x v="0"/>
    <s v="040.12429"/>
    <n v="100"/>
    <n v="1544.3"/>
    <n v="15.443"/>
  </r>
  <r>
    <x v="0"/>
    <x v="0"/>
    <x v="7"/>
    <x v="0"/>
    <s v="040.12583"/>
    <n v="-2"/>
    <n v="-20.3"/>
    <n v="10.15"/>
  </r>
  <r>
    <x v="0"/>
    <x v="0"/>
    <x v="7"/>
    <x v="0"/>
    <s v="040.12365"/>
    <n v="-250"/>
    <n v="-215.18"/>
    <n v="0.86072000000000004"/>
  </r>
  <r>
    <x v="0"/>
    <x v="0"/>
    <x v="0"/>
    <x v="0"/>
    <s v="040.12262"/>
    <n v="1"/>
    <n v="12096.33"/>
    <n v="12096.33"/>
  </r>
  <r>
    <x v="0"/>
    <x v="0"/>
    <x v="7"/>
    <x v="0"/>
    <s v="ADMIN 050"/>
    <n v="8584520"/>
    <n v="22892072.41"/>
    <n v="2.6666688888837098"/>
  </r>
  <r>
    <x v="0"/>
    <x v="0"/>
    <x v="11"/>
    <x v="1"/>
    <s v="050.19597"/>
    <n v="98"/>
    <n v="107973.12"/>
    <n v="1101.7665306122401"/>
  </r>
  <r>
    <x v="0"/>
    <x v="0"/>
    <x v="11"/>
    <x v="1"/>
    <s v="050.21077"/>
    <n v="61"/>
    <n v="74675.320000000007"/>
    <n v="1224.18557377049"/>
  </r>
  <r>
    <x v="0"/>
    <x v="0"/>
    <x v="7"/>
    <x v="0"/>
    <s v="050.19269"/>
    <n v="874"/>
    <n v="213.59"/>
    <n v="0.244382151029748"/>
  </r>
  <r>
    <x v="0"/>
    <x v="0"/>
    <x v="1"/>
    <x v="0"/>
    <s v="050.19207"/>
    <n v="60"/>
    <n v="26271.42"/>
    <n v="437.85700000000003"/>
  </r>
  <r>
    <x v="0"/>
    <x v="0"/>
    <x v="11"/>
    <x v="1"/>
    <s v="050.18339"/>
    <n v="84"/>
    <n v="134787.34"/>
    <n v="1604.6111904761899"/>
  </r>
  <r>
    <x v="0"/>
    <x v="0"/>
    <x v="0"/>
    <x v="0"/>
    <s v="050.18872"/>
    <n v="0"/>
    <n v="44500.93"/>
    <n v="0"/>
  </r>
  <r>
    <x v="0"/>
    <x v="0"/>
    <x v="3"/>
    <x v="0"/>
    <s v="050.20624"/>
    <n v="-1"/>
    <n v="50264.35"/>
    <n v="-50264.35"/>
  </r>
  <r>
    <x v="0"/>
    <x v="0"/>
    <x v="0"/>
    <x v="0"/>
    <s v="050.20664"/>
    <n v="-1351"/>
    <n v="-5825.36"/>
    <n v="4.3118874907475897"/>
  </r>
  <r>
    <x v="0"/>
    <x v="0"/>
    <x v="0"/>
    <x v="0"/>
    <s v="050.21081"/>
    <n v="-1"/>
    <n v="-3.78"/>
    <n v="3.78"/>
  </r>
  <r>
    <x v="0"/>
    <x v="0"/>
    <x v="7"/>
    <x v="0"/>
    <s v="050.19065"/>
    <n v="-458"/>
    <n v="-1126.58"/>
    <n v="2.4597816593886499"/>
  </r>
  <r>
    <x v="0"/>
    <x v="0"/>
    <x v="7"/>
    <x v="0"/>
    <s v="050.20473"/>
    <n v="-95"/>
    <n v="-230.25"/>
    <n v="2.4236842105263201"/>
  </r>
  <r>
    <x v="0"/>
    <x v="0"/>
    <x v="11"/>
    <x v="1"/>
    <s v="050.18357"/>
    <n v="73"/>
    <n v="31797.88"/>
    <n v="435.58739726027397"/>
  </r>
  <r>
    <x v="0"/>
    <x v="0"/>
    <x v="0"/>
    <x v="0"/>
    <s v="050.20473"/>
    <n v="-7"/>
    <n v="-54.14"/>
    <n v="7.7342857142857104"/>
  </r>
  <r>
    <x v="0"/>
    <x v="0"/>
    <x v="1"/>
    <x v="0"/>
    <s v="050.19208"/>
    <n v="-2310"/>
    <n v="-61219.519999999997"/>
    <n v="26.501956709956701"/>
  </r>
  <r>
    <x v="0"/>
    <x v="0"/>
    <x v="7"/>
    <x v="0"/>
    <s v="050.21081"/>
    <n v="-7"/>
    <n v="-16.850000000000001"/>
    <n v="2.4071428571428601"/>
  </r>
  <r>
    <x v="0"/>
    <x v="0"/>
    <x v="8"/>
    <x v="0"/>
    <s v="050.20624"/>
    <n v="-7"/>
    <n v="-14499.42"/>
    <n v="2071.3457142857101"/>
  </r>
  <r>
    <x v="0"/>
    <x v="0"/>
    <x v="1"/>
    <x v="0"/>
    <s v="050.19294"/>
    <n v="751"/>
    <n v="-4095.13"/>
    <n v="-5.4529027962716397"/>
  </r>
  <r>
    <x v="0"/>
    <x v="0"/>
    <x v="7"/>
    <x v="0"/>
    <s v="050.18789"/>
    <n v="116"/>
    <n v="474.14"/>
    <n v="4.0874137931034502"/>
  </r>
  <r>
    <x v="0"/>
    <x v="0"/>
    <x v="5"/>
    <x v="0"/>
    <s v="050.20859"/>
    <n v="-720"/>
    <n v="-5982.97"/>
    <n v="8.3096805555555608"/>
  </r>
  <r>
    <x v="0"/>
    <x v="0"/>
    <x v="7"/>
    <x v="0"/>
    <s v="050.19599"/>
    <n v="-221"/>
    <n v="-563.05999999999995"/>
    <n v="2.5477828054298599"/>
  </r>
  <r>
    <x v="0"/>
    <x v="0"/>
    <x v="7"/>
    <x v="0"/>
    <s v="050.20608"/>
    <n v="-750"/>
    <n v="-1974.67"/>
    <n v="2.63289333333333"/>
  </r>
  <r>
    <x v="0"/>
    <x v="0"/>
    <x v="7"/>
    <x v="0"/>
    <s v="050.19597"/>
    <n v="-4"/>
    <n v="-8.74"/>
    <n v="2.1850000000000001"/>
  </r>
  <r>
    <x v="0"/>
    <x v="1"/>
    <x v="15"/>
    <x v="0"/>
    <s v="040.12357"/>
    <n v="88"/>
    <n v="18596.419999999998"/>
    <n v="211.32295454545499"/>
  </r>
  <r>
    <x v="0"/>
    <x v="1"/>
    <x v="17"/>
    <x v="0"/>
    <s v="040.12551"/>
    <n v="950"/>
    <n v="5405.45"/>
    <n v="5.6899473684210502"/>
  </r>
  <r>
    <x v="0"/>
    <x v="1"/>
    <x v="13"/>
    <x v="0"/>
    <s v="040.13034"/>
    <n v="1355"/>
    <n v="2006.72"/>
    <n v="1.4809741697417"/>
  </r>
  <r>
    <x v="0"/>
    <x v="1"/>
    <x v="13"/>
    <x v="0"/>
    <s v="040.12370"/>
    <n v="0"/>
    <n v="1381.86"/>
    <n v="0"/>
  </r>
  <r>
    <x v="0"/>
    <x v="1"/>
    <x v="14"/>
    <x v="0"/>
    <s v="040.13070"/>
    <n v="1"/>
    <n v="-1381"/>
    <n v="-1381"/>
  </r>
  <r>
    <x v="0"/>
    <x v="1"/>
    <x v="14"/>
    <x v="0"/>
    <s v="040.13114"/>
    <n v="1"/>
    <n v="-1838"/>
    <n v="-1838"/>
  </r>
  <r>
    <x v="0"/>
    <x v="1"/>
    <x v="14"/>
    <x v="0"/>
    <s v="040.12993"/>
    <n v="1"/>
    <n v="-1598"/>
    <n v="-1598"/>
  </r>
  <r>
    <x v="0"/>
    <x v="1"/>
    <x v="15"/>
    <x v="0"/>
    <s v="040.12910"/>
    <n v="1450"/>
    <n v="15207"/>
    <n v="10.4875862068966"/>
  </r>
  <r>
    <x v="0"/>
    <x v="1"/>
    <x v="14"/>
    <x v="0"/>
    <s v="040.13116"/>
    <n v="1"/>
    <n v="-6596"/>
    <n v="-6596"/>
  </r>
  <r>
    <x v="0"/>
    <x v="1"/>
    <x v="14"/>
    <x v="0"/>
    <s v="040.13115"/>
    <n v="1"/>
    <n v="-5543"/>
    <n v="-5543"/>
  </r>
  <r>
    <x v="0"/>
    <x v="1"/>
    <x v="13"/>
    <x v="0"/>
    <s v="040.12805"/>
    <n v="855"/>
    <n v="287.62"/>
    <n v="0.33639766081871297"/>
  </r>
  <r>
    <x v="0"/>
    <x v="1"/>
    <x v="13"/>
    <x v="0"/>
    <s v="040.13089"/>
    <n v="2708"/>
    <n v="9279.85"/>
    <n v="3.4268279172821301"/>
  </r>
  <r>
    <x v="0"/>
    <x v="1"/>
    <x v="13"/>
    <x v="0"/>
    <s v="040.12952"/>
    <n v="3621"/>
    <n v="5355.87"/>
    <n v="1.4791135045567501"/>
  </r>
  <r>
    <x v="0"/>
    <x v="1"/>
    <x v="15"/>
    <x v="0"/>
    <s v="040.12918"/>
    <n v="2200"/>
    <n v="25651.99"/>
    <n v="11.6599954545455"/>
  </r>
  <r>
    <x v="0"/>
    <x v="1"/>
    <x v="13"/>
    <x v="0"/>
    <s v="040.12662"/>
    <n v="3344"/>
    <n v="13091.26"/>
    <n v="3.9148504784689"/>
  </r>
  <r>
    <x v="0"/>
    <x v="1"/>
    <x v="13"/>
    <x v="0"/>
    <s v="040.12375"/>
    <n v="18"/>
    <n v="27886.86"/>
    <n v="1549.27"/>
  </r>
  <r>
    <x v="0"/>
    <x v="1"/>
    <x v="13"/>
    <x v="0"/>
    <s v="040.12534"/>
    <n v="-100"/>
    <n v="-7270.48"/>
    <n v="72.704800000000006"/>
  </r>
  <r>
    <x v="0"/>
    <x v="1"/>
    <x v="14"/>
    <x v="0"/>
    <s v="040.12966"/>
    <n v="1"/>
    <n v="-595"/>
    <n v="-595"/>
  </r>
  <r>
    <x v="0"/>
    <x v="1"/>
    <x v="14"/>
    <x v="0"/>
    <s v="040.12968"/>
    <n v="1"/>
    <n v="-570"/>
    <n v="-570"/>
  </r>
  <r>
    <x v="0"/>
    <x v="1"/>
    <x v="13"/>
    <x v="0"/>
    <s v="040.11208"/>
    <n v="840"/>
    <n v="1351.1"/>
    <n v="1.6084523809523801"/>
  </r>
  <r>
    <x v="0"/>
    <x v="1"/>
    <x v="13"/>
    <x v="0"/>
    <s v="040.11018"/>
    <n v="1175"/>
    <n v="4665.67"/>
    <n v="3.9707829787233999"/>
  </r>
  <r>
    <x v="0"/>
    <x v="1"/>
    <x v="13"/>
    <x v="0"/>
    <s v="040.11289"/>
    <n v="403"/>
    <n v="614.23"/>
    <n v="1.5241439205955301"/>
  </r>
  <r>
    <x v="0"/>
    <x v="1"/>
    <x v="16"/>
    <x v="0"/>
    <s v="040.10651"/>
    <n v="1"/>
    <n v="-801.83"/>
    <n v="-801.83"/>
  </r>
  <r>
    <x v="0"/>
    <x v="1"/>
    <x v="13"/>
    <x v="0"/>
    <s v="040.10786"/>
    <n v="1400"/>
    <n v="119.37"/>
    <n v="8.5264285714285695E-2"/>
  </r>
  <r>
    <x v="0"/>
    <x v="1"/>
    <x v="13"/>
    <x v="0"/>
    <s v="040.10747"/>
    <n v="1250"/>
    <n v="5091.3100000000004"/>
    <n v="4.073048"/>
  </r>
  <r>
    <x v="0"/>
    <x v="1"/>
    <x v="17"/>
    <x v="0"/>
    <s v="040.11803"/>
    <n v="483"/>
    <n v="24103.81"/>
    <n v="49.904368530020697"/>
  </r>
  <r>
    <x v="0"/>
    <x v="1"/>
    <x v="17"/>
    <x v="0"/>
    <s v="040.11833"/>
    <n v="160"/>
    <n v="-2219.9"/>
    <n v="-13.874375000000001"/>
  </r>
  <r>
    <x v="0"/>
    <x v="1"/>
    <x v="13"/>
    <x v="0"/>
    <s v="040.12816"/>
    <n v="-1362"/>
    <n v="-6240.43"/>
    <n v="4.5818135095447898"/>
  </r>
  <r>
    <x v="0"/>
    <x v="1"/>
    <x v="13"/>
    <x v="0"/>
    <s v="040.11557"/>
    <n v="2"/>
    <n v="4845.6099999999997"/>
    <n v="2422.8049999999998"/>
  </r>
  <r>
    <x v="0"/>
    <x v="1"/>
    <x v="13"/>
    <x v="0"/>
    <s v="040.11013"/>
    <n v="370"/>
    <n v="6981.42"/>
    <n v="18.868702702702699"/>
  </r>
  <r>
    <x v="0"/>
    <x v="1"/>
    <x v="15"/>
    <x v="0"/>
    <s v="040.11711"/>
    <n v="3025"/>
    <n v="24572.23"/>
    <n v="8.1230512396694206"/>
  </r>
  <r>
    <x v="0"/>
    <x v="1"/>
    <x v="13"/>
    <x v="0"/>
    <s v="040.11742"/>
    <n v="691"/>
    <n v="26635.91"/>
    <n v="38.546903039073797"/>
  </r>
  <r>
    <x v="0"/>
    <x v="1"/>
    <x v="13"/>
    <x v="0"/>
    <s v="040.11794"/>
    <n v="792"/>
    <n v="3875.23"/>
    <n v="4.8929671717171699"/>
  </r>
  <r>
    <x v="0"/>
    <x v="1"/>
    <x v="13"/>
    <x v="0"/>
    <s v="040.11843"/>
    <n v="1"/>
    <n v="2928.11"/>
    <n v="2928.11"/>
  </r>
  <r>
    <x v="0"/>
    <x v="1"/>
    <x v="13"/>
    <x v="0"/>
    <s v="040.11773"/>
    <n v="850"/>
    <n v="5818.76"/>
    <n v="6.8456000000000001"/>
  </r>
  <r>
    <x v="0"/>
    <x v="1"/>
    <x v="13"/>
    <x v="0"/>
    <s v="040.11885"/>
    <n v="400"/>
    <n v="1631.89"/>
    <n v="4.0797249999999998"/>
  </r>
  <r>
    <x v="0"/>
    <x v="1"/>
    <x v="13"/>
    <x v="0"/>
    <s v="040.11601"/>
    <n v="1640"/>
    <n v="13077.61"/>
    <n v="7.9741524390243903"/>
  </r>
  <r>
    <x v="0"/>
    <x v="1"/>
    <x v="13"/>
    <x v="0"/>
    <s v="040.11783"/>
    <n v="1"/>
    <n v="6390.9"/>
    <n v="6390.9"/>
  </r>
  <r>
    <x v="0"/>
    <x v="1"/>
    <x v="13"/>
    <x v="0"/>
    <s v="040.11650"/>
    <n v="750"/>
    <n v="2013.43"/>
    <n v="2.6845733333333301"/>
  </r>
  <r>
    <x v="0"/>
    <x v="1"/>
    <x v="13"/>
    <x v="0"/>
    <s v="040.11676"/>
    <n v="1165"/>
    <n v="7785.99"/>
    <n v="6.6832532188841203"/>
  </r>
  <r>
    <x v="0"/>
    <x v="1"/>
    <x v="18"/>
    <x v="0"/>
    <s v="ADMIN 040"/>
    <n v="-6432"/>
    <n v="-94972.66"/>
    <n v="14.7656498756219"/>
  </r>
  <r>
    <x v="0"/>
    <x v="1"/>
    <x v="13"/>
    <x v="0"/>
    <s v="040.11352"/>
    <n v="1250"/>
    <n v="13051.11"/>
    <n v="10.440887999999999"/>
  </r>
  <r>
    <x v="0"/>
    <x v="1"/>
    <x v="13"/>
    <x v="0"/>
    <s v="040.11418"/>
    <n v="4500"/>
    <n v="31409"/>
    <n v="6.9797777777777803"/>
  </r>
  <r>
    <x v="0"/>
    <x v="1"/>
    <x v="13"/>
    <x v="0"/>
    <s v="040.11430"/>
    <n v="175"/>
    <n v="2214.69"/>
    <n v="12.655371428571399"/>
  </r>
  <r>
    <x v="0"/>
    <x v="1"/>
    <x v="13"/>
    <x v="0"/>
    <s v="040.10048"/>
    <n v="2848"/>
    <n v="11050.15"/>
    <n v="3.8799683988764002"/>
  </r>
  <r>
    <x v="0"/>
    <x v="1"/>
    <x v="13"/>
    <x v="0"/>
    <s v="040.10066"/>
    <n v="1000"/>
    <n v="5365.38"/>
    <n v="5.36538"/>
  </r>
  <r>
    <x v="0"/>
    <x v="1"/>
    <x v="13"/>
    <x v="0"/>
    <s v="040.11426"/>
    <n v="6900"/>
    <n v="11765.13"/>
    <n v="1.70509130434783"/>
  </r>
  <r>
    <x v="0"/>
    <x v="1"/>
    <x v="15"/>
    <x v="0"/>
    <s v="040.11414"/>
    <n v="802"/>
    <n v="33057.4"/>
    <n v="41.218703241895298"/>
  </r>
  <r>
    <x v="0"/>
    <x v="1"/>
    <x v="15"/>
    <x v="0"/>
    <s v="040.12346"/>
    <n v="750"/>
    <n v="20804.22"/>
    <n v="27.738959999999999"/>
  </r>
  <r>
    <x v="0"/>
    <x v="1"/>
    <x v="13"/>
    <x v="0"/>
    <s v="040.12264"/>
    <n v="1353"/>
    <n v="5127.03"/>
    <n v="3.7893791574279398"/>
  </r>
  <r>
    <x v="0"/>
    <x v="1"/>
    <x v="13"/>
    <x v="0"/>
    <s v="040.12054"/>
    <n v="992"/>
    <n v="7391.39"/>
    <n v="7.4509979838709697"/>
  </r>
  <r>
    <x v="0"/>
    <x v="1"/>
    <x v="13"/>
    <x v="0"/>
    <s v="040.12056"/>
    <n v="1496"/>
    <n v="14590.22"/>
    <n v="9.7528208556149707"/>
  </r>
  <r>
    <x v="0"/>
    <x v="1"/>
    <x v="17"/>
    <x v="0"/>
    <s v="040.11974"/>
    <n v="210"/>
    <n v="1246.92"/>
    <n v="5.9377142857142902"/>
  </r>
  <r>
    <x v="0"/>
    <x v="1"/>
    <x v="16"/>
    <x v="0"/>
    <s v="040.11934"/>
    <n v="1426"/>
    <n v="80672.37"/>
    <n v="56.572489481065901"/>
  </r>
  <r>
    <x v="0"/>
    <x v="1"/>
    <x v="13"/>
    <x v="0"/>
    <s v="040.11734"/>
    <n v="1938"/>
    <n v="9461.5"/>
    <n v="4.8820949432404497"/>
  </r>
  <r>
    <x v="0"/>
    <x v="1"/>
    <x v="15"/>
    <x v="0"/>
    <s v="040.12323"/>
    <n v="480"/>
    <n v="9896.15"/>
    <n v="20.616979166666699"/>
  </r>
  <r>
    <x v="0"/>
    <x v="1"/>
    <x v="15"/>
    <x v="0"/>
    <s v="040.11050"/>
    <n v="1200"/>
    <n v="980.94"/>
    <n v="0.81745000000000001"/>
  </r>
  <r>
    <x v="0"/>
    <x v="1"/>
    <x v="13"/>
    <x v="0"/>
    <s v="040.11328"/>
    <n v="965"/>
    <n v="1707.25"/>
    <n v="1.76917098445596"/>
  </r>
  <r>
    <x v="0"/>
    <x v="1"/>
    <x v="13"/>
    <x v="0"/>
    <s v="040.11360"/>
    <n v="975"/>
    <n v="-1999.98"/>
    <n v="-2.05126153846154"/>
  </r>
  <r>
    <x v="0"/>
    <x v="1"/>
    <x v="13"/>
    <x v="0"/>
    <s v="040.11122"/>
    <n v="260"/>
    <n v="19776.66"/>
    <n v="76.064076923076897"/>
  </r>
  <r>
    <x v="0"/>
    <x v="1"/>
    <x v="13"/>
    <x v="0"/>
    <s v="040.11125"/>
    <n v="425"/>
    <n v="35185.25"/>
    <n v="82.7888235294118"/>
  </r>
  <r>
    <x v="0"/>
    <x v="1"/>
    <x v="13"/>
    <x v="0"/>
    <s v="040.11190"/>
    <n v="1"/>
    <n v="1659.03"/>
    <n v="1659.03"/>
  </r>
  <r>
    <x v="0"/>
    <x v="1"/>
    <x v="13"/>
    <x v="0"/>
    <s v="040.11021"/>
    <n v="2474"/>
    <n v="7000.97"/>
    <n v="2.8298181083266001"/>
  </r>
  <r>
    <x v="0"/>
    <x v="1"/>
    <x v="13"/>
    <x v="0"/>
    <s v="040.12791"/>
    <n v="-22"/>
    <n v="-210.65"/>
    <n v="9.5749999999999993"/>
  </r>
  <r>
    <x v="0"/>
    <x v="1"/>
    <x v="13"/>
    <x v="0"/>
    <s v="040.10788"/>
    <n v="1151"/>
    <n v="932.49"/>
    <n v="0.81015638575152005"/>
  </r>
  <r>
    <x v="0"/>
    <x v="1"/>
    <x v="13"/>
    <x v="0"/>
    <s v="040.10857"/>
    <n v="140"/>
    <n v="3596.75"/>
    <n v="25.691071428571401"/>
  </r>
  <r>
    <x v="0"/>
    <x v="1"/>
    <x v="13"/>
    <x v="0"/>
    <s v="040.10878"/>
    <n v="100"/>
    <n v="906.89"/>
    <n v="9.0688999999999993"/>
  </r>
  <r>
    <x v="0"/>
    <x v="1"/>
    <x v="13"/>
    <x v="0"/>
    <s v="040.10903"/>
    <n v="398"/>
    <n v="10114.629999999999"/>
    <n v="25.413643216080398"/>
  </r>
  <r>
    <x v="0"/>
    <x v="1"/>
    <x v="15"/>
    <x v="0"/>
    <s v="040.10939"/>
    <n v="660"/>
    <n v="33301.879999999997"/>
    <n v="50.457393939393903"/>
  </r>
  <r>
    <x v="0"/>
    <x v="1"/>
    <x v="13"/>
    <x v="0"/>
    <s v="040.10947"/>
    <n v="557"/>
    <n v="2296.5500000000002"/>
    <n v="4.12307001795332"/>
  </r>
  <r>
    <x v="0"/>
    <x v="1"/>
    <x v="13"/>
    <x v="0"/>
    <s v="040.10948"/>
    <n v="568"/>
    <n v="2450.0500000000002"/>
    <n v="4.3134683098591502"/>
  </r>
  <r>
    <x v="0"/>
    <x v="1"/>
    <x v="13"/>
    <x v="0"/>
    <s v="040.11002"/>
    <n v="270"/>
    <n v="802.07"/>
    <n v="2.97062962962963"/>
  </r>
  <r>
    <x v="0"/>
    <x v="1"/>
    <x v="13"/>
    <x v="0"/>
    <s v="040.11040"/>
    <n v="100"/>
    <n v="1067.7"/>
    <n v="10.677"/>
  </r>
  <r>
    <x v="0"/>
    <x v="1"/>
    <x v="13"/>
    <x v="0"/>
    <s v="040.11042"/>
    <n v="900"/>
    <n v="1040.22"/>
    <n v="1.1557999999999999"/>
  </r>
  <r>
    <x v="0"/>
    <x v="1"/>
    <x v="17"/>
    <x v="0"/>
    <s v="040.12221"/>
    <n v="550"/>
    <n v="2269.94"/>
    <n v="4.1271636363636404"/>
  </r>
  <r>
    <x v="0"/>
    <x v="1"/>
    <x v="13"/>
    <x v="0"/>
    <s v="040.12146"/>
    <n v="480"/>
    <n v="3218.62"/>
    <n v="6.70545833333333"/>
  </r>
  <r>
    <x v="0"/>
    <x v="1"/>
    <x v="17"/>
    <x v="0"/>
    <s v="040.12079"/>
    <n v="190"/>
    <n v="278.36"/>
    <n v="1.46505263157895"/>
  </r>
  <r>
    <x v="0"/>
    <x v="1"/>
    <x v="13"/>
    <x v="0"/>
    <s v="040.12125"/>
    <n v="1850"/>
    <n v="9413.1"/>
    <n v="5.0881621621621598"/>
  </r>
  <r>
    <x v="0"/>
    <x v="1"/>
    <x v="13"/>
    <x v="0"/>
    <s v="040.11665"/>
    <n v="2200"/>
    <n v="4556.8999999999996"/>
    <n v="2.0713181818181798"/>
  </r>
  <r>
    <x v="0"/>
    <x v="1"/>
    <x v="13"/>
    <x v="0"/>
    <s v="040.11799"/>
    <n v="3068"/>
    <n v="11540.62"/>
    <n v="3.7616101694915298"/>
  </r>
  <r>
    <x v="0"/>
    <x v="1"/>
    <x v="13"/>
    <x v="0"/>
    <s v="040.11893"/>
    <n v="2440"/>
    <n v="17567.18"/>
    <n v="7.1996639344262299"/>
  </r>
  <r>
    <x v="0"/>
    <x v="1"/>
    <x v="13"/>
    <x v="0"/>
    <s v="040.12072"/>
    <n v="375"/>
    <n v="3547.19"/>
    <n v="9.4591733333333305"/>
  </r>
  <r>
    <x v="0"/>
    <x v="1"/>
    <x v="13"/>
    <x v="0"/>
    <s v="040.11768"/>
    <n v="2540"/>
    <n v="59374.31"/>
    <n v="23.375712598425199"/>
  </r>
  <r>
    <x v="0"/>
    <x v="1"/>
    <x v="14"/>
    <x v="0"/>
    <s v="040.10106"/>
    <n v="1"/>
    <n v="-5147.16"/>
    <n v="-5147.16"/>
  </r>
  <r>
    <x v="0"/>
    <x v="1"/>
    <x v="13"/>
    <x v="0"/>
    <s v="040.10835"/>
    <n v="2899"/>
    <n v="11068.92"/>
    <n v="3.8181855812349101"/>
  </r>
  <r>
    <x v="0"/>
    <x v="1"/>
    <x v="15"/>
    <x v="0"/>
    <s v="040.10905"/>
    <n v="1470"/>
    <n v="42634.45"/>
    <n v="29.003027210884401"/>
  </r>
  <r>
    <x v="0"/>
    <x v="1"/>
    <x v="13"/>
    <x v="0"/>
    <s v="040.11229"/>
    <n v="420"/>
    <n v="1432.77"/>
    <n v="3.4113571428571401"/>
  </r>
  <r>
    <x v="0"/>
    <x v="1"/>
    <x v="13"/>
    <x v="0"/>
    <s v="040.11269"/>
    <n v="50"/>
    <n v="187.6"/>
    <n v="3.7519999999999998"/>
  </r>
  <r>
    <x v="0"/>
    <x v="1"/>
    <x v="13"/>
    <x v="0"/>
    <s v="040.10831"/>
    <n v="9114"/>
    <n v="26491"/>
    <n v="2.9066271669958299"/>
  </r>
  <r>
    <x v="0"/>
    <x v="1"/>
    <x v="13"/>
    <x v="0"/>
    <s v="040.10973"/>
    <n v="3250"/>
    <n v="41571.99"/>
    <n v="12.791381538461501"/>
  </r>
  <r>
    <x v="0"/>
    <x v="1"/>
    <x v="13"/>
    <x v="0"/>
    <s v="040.11126"/>
    <n v="250"/>
    <n v="2915.46"/>
    <n v="11.66184"/>
  </r>
  <r>
    <x v="0"/>
    <x v="1"/>
    <x v="13"/>
    <x v="0"/>
    <s v="040.10937"/>
    <n v="480"/>
    <n v="2425.0100000000002"/>
    <n v="5.0521041666666697"/>
  </r>
  <r>
    <x v="0"/>
    <x v="1"/>
    <x v="13"/>
    <x v="0"/>
    <s v="040.10990"/>
    <n v="1116"/>
    <n v="4786.43"/>
    <n v="4.2889157706093197"/>
  </r>
  <r>
    <x v="0"/>
    <x v="1"/>
    <x v="13"/>
    <x v="0"/>
    <s v="040.11454"/>
    <n v="100"/>
    <n v="969.08"/>
    <n v="9.6907999999999994"/>
  </r>
  <r>
    <x v="0"/>
    <x v="1"/>
    <x v="15"/>
    <x v="0"/>
    <s v="040.11135"/>
    <n v="1"/>
    <n v="1467.95"/>
    <n v="1467.95"/>
  </r>
  <r>
    <x v="0"/>
    <x v="1"/>
    <x v="13"/>
    <x v="0"/>
    <s v="040.12179"/>
    <n v="3845"/>
    <n v="14526.55"/>
    <n v="3.77803641092328"/>
  </r>
  <r>
    <x v="0"/>
    <x v="1"/>
    <x v="13"/>
    <x v="0"/>
    <s v="040.12191"/>
    <n v="3170"/>
    <n v="15440.14"/>
    <n v="4.8707066246056803"/>
  </r>
  <r>
    <x v="0"/>
    <x v="1"/>
    <x v="13"/>
    <x v="0"/>
    <s v="040.12242"/>
    <n v="408"/>
    <n v="16109.49"/>
    <n v="39.484044117647102"/>
  </r>
  <r>
    <x v="0"/>
    <x v="1"/>
    <x v="15"/>
    <x v="0"/>
    <s v="040.12293"/>
    <n v="138"/>
    <n v="12551.27"/>
    <n v="90.951231884058004"/>
  </r>
  <r>
    <x v="0"/>
    <x v="1"/>
    <x v="17"/>
    <x v="0"/>
    <s v="040.11339"/>
    <n v="1130"/>
    <n v="7402.36"/>
    <n v="6.5507610619468997"/>
  </r>
  <r>
    <x v="0"/>
    <x v="1"/>
    <x v="13"/>
    <x v="0"/>
    <s v="040.11366"/>
    <n v="400"/>
    <n v="1535.1"/>
    <n v="3.8377500000000002"/>
  </r>
  <r>
    <x v="0"/>
    <x v="1"/>
    <x v="13"/>
    <x v="0"/>
    <s v="040.11373"/>
    <n v="203"/>
    <n v="7242.25"/>
    <n v="35.676108374384199"/>
  </r>
  <r>
    <x v="0"/>
    <x v="1"/>
    <x v="17"/>
    <x v="0"/>
    <s v="040.11387"/>
    <n v="1692"/>
    <n v="7470.35"/>
    <n v="4.4151004728132399"/>
  </r>
  <r>
    <x v="0"/>
    <x v="1"/>
    <x v="13"/>
    <x v="0"/>
    <s v="040.10500"/>
    <n v="1"/>
    <n v="-765.76"/>
    <n v="-765.76"/>
  </r>
  <r>
    <x v="0"/>
    <x v="1"/>
    <x v="15"/>
    <x v="0"/>
    <s v="040.12226"/>
    <n v="3000"/>
    <n v="26814.2"/>
    <n v="8.9380666666666695"/>
  </r>
  <r>
    <x v="0"/>
    <x v="1"/>
    <x v="13"/>
    <x v="0"/>
    <s v="040.12171"/>
    <n v="3920"/>
    <n v="24043.11"/>
    <n v="6.1334464285714301"/>
  </r>
  <r>
    <x v="0"/>
    <x v="1"/>
    <x v="13"/>
    <x v="0"/>
    <s v="040.12381"/>
    <n v="2487"/>
    <n v="11013.76"/>
    <n v="4.4285323683152402"/>
  </r>
  <r>
    <x v="0"/>
    <x v="1"/>
    <x v="13"/>
    <x v="0"/>
    <s v="040.12341"/>
    <n v="211"/>
    <n v="1974.52"/>
    <n v="9.3579146919431295"/>
  </r>
  <r>
    <x v="0"/>
    <x v="1"/>
    <x v="13"/>
    <x v="0"/>
    <s v="040.12431"/>
    <n v="100"/>
    <n v="608.66"/>
    <n v="6.0865999999999998"/>
  </r>
  <r>
    <x v="0"/>
    <x v="1"/>
    <x v="13"/>
    <x v="0"/>
    <s v="040.12429"/>
    <n v="1000"/>
    <n v="324.02"/>
    <n v="0.32401999999999997"/>
  </r>
  <r>
    <x v="0"/>
    <x v="1"/>
    <x v="13"/>
    <x v="0"/>
    <s v="050.11650"/>
    <n v="4674"/>
    <n v="16956.84"/>
    <n v="3.6279075738125801"/>
  </r>
  <r>
    <x v="0"/>
    <x v="1"/>
    <x v="18"/>
    <x v="0"/>
    <s v="040.10019"/>
    <n v="11"/>
    <n v="13"/>
    <n v="1.1818181818181801"/>
  </r>
  <r>
    <x v="0"/>
    <x v="1"/>
    <x v="13"/>
    <x v="0"/>
    <s v="040.10637"/>
    <n v="2893"/>
    <n v="5834.06"/>
    <n v="2.01661251296232"/>
  </r>
  <r>
    <x v="0"/>
    <x v="1"/>
    <x v="13"/>
    <x v="0"/>
    <s v="040.10592"/>
    <n v="265"/>
    <n v="748.48"/>
    <n v="2.82445283018868"/>
  </r>
  <r>
    <x v="0"/>
    <x v="1"/>
    <x v="13"/>
    <x v="0"/>
    <s v="040.10665"/>
    <n v="1449"/>
    <n v="3693.52"/>
    <n v="2.54901311249137"/>
  </r>
  <r>
    <x v="0"/>
    <x v="1"/>
    <x v="13"/>
    <x v="0"/>
    <s v="040.10780"/>
    <n v="491"/>
    <n v="2694.35"/>
    <n v="5.4874745417515296"/>
  </r>
  <r>
    <x v="0"/>
    <x v="1"/>
    <x v="15"/>
    <x v="0"/>
    <s v="040.10413"/>
    <n v="2622"/>
    <n v="7259.49"/>
    <n v="2.7686842105263199"/>
  </r>
  <r>
    <x v="0"/>
    <x v="1"/>
    <x v="13"/>
    <x v="0"/>
    <s v="040.10334"/>
    <n v="200"/>
    <n v="2309.59"/>
    <n v="11.54795"/>
  </r>
  <r>
    <x v="0"/>
    <x v="1"/>
    <x v="13"/>
    <x v="0"/>
    <s v="040.10726"/>
    <n v="100"/>
    <n v="650.5"/>
    <n v="6.5049999999999999"/>
  </r>
  <r>
    <x v="0"/>
    <x v="1"/>
    <x v="13"/>
    <x v="0"/>
    <s v="040.10956"/>
    <n v="337"/>
    <n v="1387.32"/>
    <n v="4.1166765578635003"/>
  </r>
  <r>
    <x v="0"/>
    <x v="1"/>
    <x v="13"/>
    <x v="0"/>
    <s v="040.10728"/>
    <n v="1047"/>
    <n v="979.4"/>
    <n v="0.93543457497612204"/>
  </r>
  <r>
    <x v="0"/>
    <x v="1"/>
    <x v="13"/>
    <x v="0"/>
    <s v="040.10864"/>
    <n v="35"/>
    <n v="363.52"/>
    <n v="10.3862857142857"/>
  </r>
  <r>
    <x v="0"/>
    <x v="1"/>
    <x v="13"/>
    <x v="0"/>
    <s v="040.10734"/>
    <n v="115"/>
    <n v="498.96"/>
    <n v="4.3387826086956496"/>
  </r>
  <r>
    <x v="0"/>
    <x v="1"/>
    <x v="17"/>
    <x v="0"/>
    <s v="040.10455"/>
    <n v="1679"/>
    <n v="6663.85"/>
    <n v="3.9689398451459201"/>
  </r>
  <r>
    <x v="0"/>
    <x v="1"/>
    <x v="13"/>
    <x v="0"/>
    <s v="040.10461"/>
    <n v="465"/>
    <n v="3206.64"/>
    <n v="6.8959999999999999"/>
  </r>
  <r>
    <x v="0"/>
    <x v="1"/>
    <x v="13"/>
    <x v="0"/>
    <s v="040.10394"/>
    <n v="225"/>
    <n v="740.87"/>
    <n v="3.2927555555555599"/>
  </r>
  <r>
    <x v="0"/>
    <x v="1"/>
    <x v="13"/>
    <x v="0"/>
    <s v="040.10053"/>
    <n v="369"/>
    <n v="4722.3900000000003"/>
    <n v="12.797804878048799"/>
  </r>
  <r>
    <x v="0"/>
    <x v="1"/>
    <x v="13"/>
    <x v="0"/>
    <s v="040.10085"/>
    <n v="345"/>
    <n v="2007.05"/>
    <n v="5.81753623188406"/>
  </r>
  <r>
    <x v="0"/>
    <x v="1"/>
    <x v="13"/>
    <x v="0"/>
    <s v="040.10907"/>
    <n v="525"/>
    <n v="8280.99"/>
    <n v="15.773314285714299"/>
  </r>
  <r>
    <x v="0"/>
    <x v="1"/>
    <x v="15"/>
    <x v="0"/>
    <s v="040.10910"/>
    <n v="1479"/>
    <n v="-1634.38"/>
    <n v="-1.1050574712643699"/>
  </r>
  <r>
    <x v="0"/>
    <x v="1"/>
    <x v="13"/>
    <x v="0"/>
    <s v="040.10945"/>
    <n v="950"/>
    <n v="3467.97"/>
    <n v="3.6504947368421101"/>
  </r>
  <r>
    <x v="0"/>
    <x v="1"/>
    <x v="13"/>
    <x v="0"/>
    <s v="040.10957"/>
    <n v="719"/>
    <n v="5427.49"/>
    <n v="7.5486648122392204"/>
  </r>
  <r>
    <x v="0"/>
    <x v="1"/>
    <x v="13"/>
    <x v="0"/>
    <s v="040.10416"/>
    <n v="225"/>
    <n v="905.12"/>
    <n v="4.0227555555555599"/>
  </r>
  <r>
    <x v="0"/>
    <x v="1"/>
    <x v="13"/>
    <x v="0"/>
    <s v="040.10062"/>
    <n v="526"/>
    <n v="5578.41"/>
    <n v="10.6053422053232"/>
  </r>
  <r>
    <x v="0"/>
    <x v="1"/>
    <x v="13"/>
    <x v="0"/>
    <s v="040.10147"/>
    <n v="1200"/>
    <n v="-739.77"/>
    <n v="-0.616475"/>
  </r>
  <r>
    <x v="0"/>
    <x v="1"/>
    <x v="13"/>
    <x v="0"/>
    <s v="040.10024"/>
    <n v="387"/>
    <n v="-9989.9500000000007"/>
    <n v="-25.813824289405702"/>
  </r>
  <r>
    <x v="0"/>
    <x v="1"/>
    <x v="13"/>
    <x v="0"/>
    <s v="040.10123"/>
    <n v="290"/>
    <n v="5083.57"/>
    <n v="17.5295517241379"/>
  </r>
  <r>
    <x v="0"/>
    <x v="1"/>
    <x v="15"/>
    <x v="0"/>
    <s v="040.10352"/>
    <n v="294"/>
    <n v="1963.28"/>
    <n v="6.6778231292517001"/>
  </r>
  <r>
    <x v="0"/>
    <x v="1"/>
    <x v="13"/>
    <x v="0"/>
    <s v="040.10101"/>
    <n v="421"/>
    <n v="11709.41"/>
    <n v="27.813325415676999"/>
  </r>
  <r>
    <x v="0"/>
    <x v="1"/>
    <x v="13"/>
    <x v="0"/>
    <s v="040.10206"/>
    <n v="1480"/>
    <n v="11302.04"/>
    <n v="7.6365135135135098"/>
  </r>
  <r>
    <x v="0"/>
    <x v="1"/>
    <x v="14"/>
    <x v="0"/>
    <s v="Conversion"/>
    <n v="1"/>
    <n v="-210"/>
    <n v="-210"/>
  </r>
  <r>
    <x v="0"/>
    <x v="1"/>
    <x v="13"/>
    <x v="0"/>
    <s v="040.10646"/>
    <n v="1698"/>
    <n v="4891.87"/>
    <n v="2.8809599528857501"/>
  </r>
  <r>
    <x v="0"/>
    <x v="1"/>
    <x v="13"/>
    <x v="0"/>
    <s v="040.10189"/>
    <n v="1306"/>
    <n v="-22926.9"/>
    <n v="-17.555053598774901"/>
  </r>
  <r>
    <x v="0"/>
    <x v="1"/>
    <x v="13"/>
    <x v="0"/>
    <s v="040.10745"/>
    <n v="60"/>
    <n v="2307.15"/>
    <n v="38.452500000000001"/>
  </r>
  <r>
    <x v="0"/>
    <x v="1"/>
    <x v="13"/>
    <x v="0"/>
    <s v="040.10670"/>
    <n v="2910"/>
    <n v="3620.77"/>
    <n v="1.24425085910653"/>
  </r>
  <r>
    <x v="0"/>
    <x v="1"/>
    <x v="13"/>
    <x v="0"/>
    <s v="040.10452"/>
    <n v="1593"/>
    <n v="13245.99"/>
    <n v="8.3151224105461399"/>
  </r>
  <r>
    <x v="0"/>
    <x v="1"/>
    <x v="13"/>
    <x v="0"/>
    <s v="040.10339"/>
    <n v="230"/>
    <n v="459.67"/>
    <n v="1.9985652173913"/>
  </r>
  <r>
    <x v="0"/>
    <x v="1"/>
    <x v="13"/>
    <x v="0"/>
    <s v="040.10538"/>
    <n v="1085"/>
    <n v="2927.43"/>
    <n v="2.6980921658986201"/>
  </r>
  <r>
    <x v="0"/>
    <x v="1"/>
    <x v="13"/>
    <x v="0"/>
    <s v="040.10553"/>
    <n v="100"/>
    <n v="302.39"/>
    <n v="3.0238999999999998"/>
  </r>
  <r>
    <x v="0"/>
    <x v="1"/>
    <x v="13"/>
    <x v="0"/>
    <s v="040.10615"/>
    <n v="600"/>
    <n v="59.33"/>
    <n v="9.8883333333333295E-2"/>
  </r>
  <r>
    <x v="0"/>
    <x v="1"/>
    <x v="13"/>
    <x v="0"/>
    <s v="040.10056"/>
    <n v="594"/>
    <n v="1905.82"/>
    <n v="3.2084511784511802"/>
  </r>
  <r>
    <x v="0"/>
    <x v="1"/>
    <x v="13"/>
    <x v="0"/>
    <s v="040.10098"/>
    <n v="875"/>
    <n v="4618.83"/>
    <n v="5.2786628571428604"/>
  </r>
  <r>
    <x v="0"/>
    <x v="1"/>
    <x v="15"/>
    <x v="0"/>
    <s v="040.12338"/>
    <n v="1660"/>
    <n v="21901.9"/>
    <n v="13.1939156626506"/>
  </r>
  <r>
    <x v="0"/>
    <x v="1"/>
    <x v="15"/>
    <x v="0"/>
    <s v="040.13038"/>
    <n v="833"/>
    <n v="13176.61"/>
    <n v="15.818259303721501"/>
  </r>
  <r>
    <x v="0"/>
    <x v="1"/>
    <x v="15"/>
    <x v="0"/>
    <s v="040.13120"/>
    <n v="1940"/>
    <n v="14218.62"/>
    <n v="7.3291855670103097"/>
  </r>
  <r>
    <x v="0"/>
    <x v="1"/>
    <x v="13"/>
    <x v="0"/>
    <s v="040.13120"/>
    <n v="2595"/>
    <n v="9397.9699999999993"/>
    <n v="3.6215684007707099"/>
  </r>
  <r>
    <x v="0"/>
    <x v="1"/>
    <x v="13"/>
    <x v="0"/>
    <s v="040.12360"/>
    <n v="1"/>
    <n v="6186.18"/>
    <n v="6186.18"/>
  </r>
  <r>
    <x v="0"/>
    <x v="1"/>
    <x v="15"/>
    <x v="0"/>
    <s v="040.12548"/>
    <n v="650"/>
    <n v="11802.45"/>
    <n v="18.157615384615401"/>
  </r>
  <r>
    <x v="0"/>
    <x v="1"/>
    <x v="17"/>
    <x v="0"/>
    <s v="040.12384"/>
    <n v="650"/>
    <n v="-1586.17"/>
    <n v="-2.4402615384615398"/>
  </r>
  <r>
    <x v="0"/>
    <x v="1"/>
    <x v="15"/>
    <x v="0"/>
    <s v="040.12504"/>
    <n v="1350"/>
    <n v="7863.53"/>
    <n v="5.8248370370370397"/>
  </r>
  <r>
    <x v="0"/>
    <x v="1"/>
    <x v="16"/>
    <x v="0"/>
    <s v="040.12412"/>
    <n v="1000"/>
    <n v="3396.6"/>
    <n v="3.3965999999999998"/>
  </r>
  <r>
    <x v="0"/>
    <x v="1"/>
    <x v="13"/>
    <x v="0"/>
    <s v="040.12627"/>
    <n v="612"/>
    <n v="2188.4299999999998"/>
    <n v="3.5758660130719"/>
  </r>
  <r>
    <x v="0"/>
    <x v="1"/>
    <x v="17"/>
    <x v="0"/>
    <s v="040.12149"/>
    <n v="1"/>
    <n v="21.9"/>
    <n v="21.9"/>
  </r>
  <r>
    <x v="0"/>
    <x v="1"/>
    <x v="15"/>
    <x v="0"/>
    <s v="040.12655"/>
    <n v="364"/>
    <n v="2950.65"/>
    <n v="8.1061813186813207"/>
  </r>
  <r>
    <x v="0"/>
    <x v="1"/>
    <x v="13"/>
    <x v="0"/>
    <s v="040.12182"/>
    <n v="3945"/>
    <n v="13562.42"/>
    <n v="3.4378757921419498"/>
  </r>
  <r>
    <x v="0"/>
    <x v="1"/>
    <x v="14"/>
    <x v="0"/>
    <s v="040.12682"/>
    <n v="1"/>
    <n v="-6011"/>
    <n v="-6011"/>
  </r>
  <r>
    <x v="0"/>
    <x v="1"/>
    <x v="14"/>
    <x v="0"/>
    <s v="040.12695"/>
    <n v="1"/>
    <n v="-4479"/>
    <n v="-4479"/>
  </r>
  <r>
    <x v="0"/>
    <x v="1"/>
    <x v="14"/>
    <x v="0"/>
    <s v="040.12696"/>
    <n v="1"/>
    <n v="-1478"/>
    <n v="-1478"/>
  </r>
  <r>
    <x v="0"/>
    <x v="1"/>
    <x v="14"/>
    <x v="0"/>
    <s v="040.12697"/>
    <n v="1"/>
    <n v="-73"/>
    <n v="-73"/>
  </r>
  <r>
    <x v="0"/>
    <x v="1"/>
    <x v="14"/>
    <x v="0"/>
    <s v="040.12723"/>
    <n v="1"/>
    <n v="-410"/>
    <n v="-410"/>
  </r>
  <r>
    <x v="0"/>
    <x v="1"/>
    <x v="15"/>
    <x v="0"/>
    <s v="040.12513"/>
    <n v="808"/>
    <n v="45609.41"/>
    <n v="56.4472896039604"/>
  </r>
  <r>
    <x v="0"/>
    <x v="1"/>
    <x v="15"/>
    <x v="0"/>
    <s v="040.12558"/>
    <n v="1507"/>
    <n v="-986.83"/>
    <n v="-0.65483078964830799"/>
  </r>
  <r>
    <x v="0"/>
    <x v="1"/>
    <x v="14"/>
    <x v="0"/>
    <s v="040.12974"/>
    <n v="1"/>
    <n v="-181"/>
    <n v="-181"/>
  </r>
  <r>
    <x v="0"/>
    <x v="1"/>
    <x v="14"/>
    <x v="0"/>
    <s v="040.13071"/>
    <n v="1"/>
    <n v="-538"/>
    <n v="-538"/>
  </r>
  <r>
    <x v="0"/>
    <x v="1"/>
    <x v="17"/>
    <x v="0"/>
    <s v="040.12290"/>
    <n v="2685"/>
    <n v="89516.99"/>
    <n v="33.339661080074499"/>
  </r>
  <r>
    <x v="0"/>
    <x v="1"/>
    <x v="13"/>
    <x v="0"/>
    <s v="040.12037"/>
    <n v="1631"/>
    <n v="5431.65"/>
    <n v="3.3302575107296102"/>
  </r>
  <r>
    <x v="0"/>
    <x v="1"/>
    <x v="14"/>
    <x v="0"/>
    <s v="050.18578"/>
    <n v="1"/>
    <n v="-18159"/>
    <n v="-18159"/>
  </r>
  <r>
    <x v="0"/>
    <x v="1"/>
    <x v="14"/>
    <x v="0"/>
    <s v="050.18577"/>
    <n v="1"/>
    <n v="-9535"/>
    <n v="-9535"/>
  </r>
  <r>
    <x v="0"/>
    <x v="1"/>
    <x v="11"/>
    <x v="1"/>
    <s v="050.20386"/>
    <n v="4"/>
    <n v="56928.71"/>
    <n v="14232.1775"/>
  </r>
  <r>
    <x v="0"/>
    <x v="1"/>
    <x v="15"/>
    <x v="0"/>
    <s v="050.20496"/>
    <n v="368"/>
    <n v="15272.36"/>
    <n v="41.500978260869601"/>
  </r>
  <r>
    <x v="0"/>
    <x v="1"/>
    <x v="13"/>
    <x v="0"/>
    <s v="050.20332"/>
    <n v="584"/>
    <n v="8830.8700000000008"/>
    <n v="15.121352739725999"/>
  </r>
  <r>
    <x v="0"/>
    <x v="1"/>
    <x v="15"/>
    <x v="0"/>
    <s v="050.18841"/>
    <n v="4167"/>
    <n v="410451.08"/>
    <n v="98.500379169666402"/>
  </r>
  <r>
    <x v="0"/>
    <x v="1"/>
    <x v="13"/>
    <x v="0"/>
    <s v="050.20489"/>
    <n v="375"/>
    <n v="310.14999999999998"/>
    <n v="0.82706666666666695"/>
  </r>
  <r>
    <x v="0"/>
    <x v="1"/>
    <x v="11"/>
    <x v="1"/>
    <s v="050.19601"/>
    <n v="56"/>
    <n v="3780.6"/>
    <n v="67.5107142857143"/>
  </r>
  <r>
    <x v="0"/>
    <x v="1"/>
    <x v="11"/>
    <x v="1"/>
    <s v="050.21069"/>
    <n v="16"/>
    <n v="10141.76"/>
    <n v="633.86"/>
  </r>
  <r>
    <x v="0"/>
    <x v="1"/>
    <x v="11"/>
    <x v="1"/>
    <s v="050.21077"/>
    <n v="42"/>
    <n v="10954.3"/>
    <n v="260.816666666667"/>
  </r>
  <r>
    <x v="0"/>
    <x v="1"/>
    <x v="13"/>
    <x v="0"/>
    <s v="050.20884"/>
    <n v="750"/>
    <n v="15168.73"/>
    <n v="20.224973333333299"/>
  </r>
  <r>
    <x v="0"/>
    <x v="1"/>
    <x v="14"/>
    <x v="0"/>
    <s v="050.21607"/>
    <n v="1"/>
    <n v="-3140"/>
    <n v="-3140"/>
  </r>
  <r>
    <x v="0"/>
    <x v="1"/>
    <x v="14"/>
    <x v="0"/>
    <s v="050.21092"/>
    <n v="1"/>
    <n v="-7763"/>
    <n v="-7763"/>
  </r>
  <r>
    <x v="0"/>
    <x v="1"/>
    <x v="14"/>
    <x v="0"/>
    <s v="050.21598"/>
    <n v="1"/>
    <n v="-568"/>
    <n v="-568"/>
  </r>
  <r>
    <x v="0"/>
    <x v="1"/>
    <x v="14"/>
    <x v="0"/>
    <s v="050.21634"/>
    <n v="1"/>
    <n v="-1861"/>
    <n v="-1861"/>
  </r>
  <r>
    <x v="0"/>
    <x v="1"/>
    <x v="13"/>
    <x v="0"/>
    <s v="050.21721"/>
    <n v="128"/>
    <n v="1154.76"/>
    <n v="9.0215624999999999"/>
  </r>
  <r>
    <x v="0"/>
    <x v="1"/>
    <x v="14"/>
    <x v="0"/>
    <s v="050.21609"/>
    <n v="1"/>
    <n v="-698"/>
    <n v="-698"/>
  </r>
  <r>
    <x v="0"/>
    <x v="1"/>
    <x v="13"/>
    <x v="0"/>
    <s v="050.20894"/>
    <n v="887"/>
    <n v="4036.99"/>
    <n v="4.55128523111612"/>
  </r>
  <r>
    <x v="0"/>
    <x v="1"/>
    <x v="13"/>
    <x v="0"/>
    <s v="050.20741"/>
    <n v="42"/>
    <n v="1775.57"/>
    <n v="42.275476190476198"/>
  </r>
  <r>
    <x v="0"/>
    <x v="1"/>
    <x v="11"/>
    <x v="1"/>
    <s v="050.20772"/>
    <n v="5"/>
    <n v="7114.08"/>
    <n v="1422.816"/>
  </r>
  <r>
    <x v="0"/>
    <x v="1"/>
    <x v="13"/>
    <x v="0"/>
    <s v="050.20770"/>
    <n v="1375"/>
    <n v="15268.92"/>
    <n v="11.1046690909091"/>
  </r>
  <r>
    <x v="0"/>
    <x v="1"/>
    <x v="11"/>
    <x v="1"/>
    <s v="050.20660"/>
    <n v="5"/>
    <n v="119508.33"/>
    <n v="23901.666000000001"/>
  </r>
  <r>
    <x v="0"/>
    <x v="1"/>
    <x v="11"/>
    <x v="1"/>
    <s v="050.19597"/>
    <n v="40"/>
    <n v="6727.2"/>
    <n v="168.18"/>
  </r>
  <r>
    <x v="0"/>
    <x v="1"/>
    <x v="13"/>
    <x v="0"/>
    <s v="050.20239"/>
    <n v="665"/>
    <n v="8146.82"/>
    <n v="12.2508571428571"/>
  </r>
  <r>
    <x v="0"/>
    <x v="1"/>
    <x v="13"/>
    <x v="0"/>
    <s v="050.20624"/>
    <n v="188"/>
    <n v="6976.12"/>
    <n v="37.107021276595702"/>
  </r>
  <r>
    <x v="0"/>
    <x v="1"/>
    <x v="17"/>
    <x v="0"/>
    <s v="ADMIN 050"/>
    <n v="59967"/>
    <n v="564491.87"/>
    <n v="9.4133751896876596"/>
  </r>
  <r>
    <x v="0"/>
    <x v="1"/>
    <x v="17"/>
    <x v="0"/>
    <s v="050.20473"/>
    <n v="-293"/>
    <n v="-4238.46"/>
    <n v="14.4657337883959"/>
  </r>
  <r>
    <x v="0"/>
    <x v="1"/>
    <x v="13"/>
    <x v="0"/>
    <s v="050.18606"/>
    <n v="580"/>
    <n v="5374.63"/>
    <n v="9.2666034482758608"/>
  </r>
  <r>
    <x v="0"/>
    <x v="1"/>
    <x v="11"/>
    <x v="1"/>
    <s v="050.18345"/>
    <n v="48"/>
    <n v="7536.57"/>
    <n v="157.011875"/>
  </r>
  <r>
    <x v="0"/>
    <x v="1"/>
    <x v="11"/>
    <x v="1"/>
    <s v="050.18357"/>
    <n v="49"/>
    <n v="18406.37"/>
    <n v="375.64020408163299"/>
  </r>
  <r>
    <x v="0"/>
    <x v="1"/>
    <x v="14"/>
    <x v="0"/>
    <s v="050.19397"/>
    <n v="1"/>
    <n v="-1509"/>
    <n v="-1509"/>
  </r>
  <r>
    <x v="0"/>
    <x v="1"/>
    <x v="14"/>
    <x v="0"/>
    <s v="050.19398"/>
    <n v="1"/>
    <n v="-3969"/>
    <n v="-3969"/>
  </r>
  <r>
    <x v="0"/>
    <x v="1"/>
    <x v="15"/>
    <x v="0"/>
    <s v="050.18848"/>
    <n v="796"/>
    <n v="10223.459999999999"/>
    <n v="12.8435427135678"/>
  </r>
  <r>
    <x v="0"/>
    <x v="1"/>
    <x v="15"/>
    <x v="0"/>
    <s v="050.19381"/>
    <n v="148"/>
    <n v="43583.7"/>
    <n v="294.484459459459"/>
  </r>
  <r>
    <x v="0"/>
    <x v="1"/>
    <x v="13"/>
    <x v="0"/>
    <s v="050.19264"/>
    <n v="1350"/>
    <n v="47454.6"/>
    <n v="35.151555555555603"/>
  </r>
  <r>
    <x v="0"/>
    <x v="1"/>
    <x v="13"/>
    <x v="0"/>
    <s v="050.18642"/>
    <n v="0"/>
    <n v="9618.5499999999993"/>
    <n v="0"/>
  </r>
  <r>
    <x v="0"/>
    <x v="1"/>
    <x v="13"/>
    <x v="0"/>
    <s v="050.19276"/>
    <n v="336"/>
    <n v="3210.07"/>
    <n v="9.5537797619047602"/>
  </r>
  <r>
    <x v="0"/>
    <x v="1"/>
    <x v="14"/>
    <x v="0"/>
    <s v="050.21569"/>
    <n v="1"/>
    <n v="-257"/>
    <n v="-257"/>
  </r>
  <r>
    <x v="0"/>
    <x v="1"/>
    <x v="14"/>
    <x v="0"/>
    <s v="050.21636"/>
    <n v="1"/>
    <n v="-5499"/>
    <n v="-5499"/>
  </r>
  <r>
    <x v="0"/>
    <x v="1"/>
    <x v="14"/>
    <x v="0"/>
    <s v="050.21635"/>
    <n v="1"/>
    <n v="-4554"/>
    <n v="-4554"/>
  </r>
  <r>
    <x v="0"/>
    <x v="1"/>
    <x v="13"/>
    <x v="0"/>
    <s v="050.19589"/>
    <n v="-23"/>
    <n v="-122.91"/>
    <n v="5.3439130434782598"/>
  </r>
  <r>
    <x v="0"/>
    <x v="1"/>
    <x v="13"/>
    <x v="0"/>
    <s v="050.19498"/>
    <n v="1418"/>
    <n v="23310.13"/>
    <n v="16.438737658674199"/>
  </r>
  <r>
    <x v="0"/>
    <x v="1"/>
    <x v="15"/>
    <x v="0"/>
    <s v="050.19216"/>
    <n v="0"/>
    <n v="7018.62"/>
    <n v="0"/>
  </r>
  <r>
    <x v="0"/>
    <x v="1"/>
    <x v="13"/>
    <x v="0"/>
    <s v="050.20240"/>
    <n v="105"/>
    <n v="1756.89"/>
    <n v="16.732285714285702"/>
  </r>
  <r>
    <x v="0"/>
    <x v="1"/>
    <x v="15"/>
    <x v="0"/>
    <s v="050.21081"/>
    <n v="-1"/>
    <n v="-7.95"/>
    <n v="7.95"/>
  </r>
  <r>
    <x v="0"/>
    <x v="1"/>
    <x v="15"/>
    <x v="0"/>
    <s v="050.21065"/>
    <n v="-1"/>
    <n v="-5.31"/>
    <n v="5.31"/>
  </r>
  <r>
    <x v="0"/>
    <x v="1"/>
    <x v="15"/>
    <x v="0"/>
    <s v="050.19074"/>
    <n v="7400"/>
    <n v="165852.35999999999"/>
    <n v="22.412481081081101"/>
  </r>
  <r>
    <x v="0"/>
    <x v="1"/>
    <x v="14"/>
    <x v="0"/>
    <s v="050.19619"/>
    <n v="1"/>
    <n v="-597"/>
    <n v="-597"/>
  </r>
  <r>
    <x v="0"/>
    <x v="1"/>
    <x v="16"/>
    <x v="0"/>
    <s v="050.19208"/>
    <n v="3128"/>
    <n v="283983.03000000003"/>
    <n v="90.787413682864496"/>
  </r>
  <r>
    <x v="0"/>
    <x v="1"/>
    <x v="14"/>
    <x v="0"/>
    <s v="050.19180"/>
    <n v="1"/>
    <n v="-3474"/>
    <n v="-3474"/>
  </r>
  <r>
    <x v="0"/>
    <x v="1"/>
    <x v="14"/>
    <x v="0"/>
    <s v="050.18530"/>
    <n v="1"/>
    <n v="-1507"/>
    <n v="-1507"/>
  </r>
  <r>
    <x v="0"/>
    <x v="1"/>
    <x v="14"/>
    <x v="0"/>
    <s v="050.19388"/>
    <n v="1"/>
    <n v="-588"/>
    <n v="-588"/>
  </r>
  <r>
    <x v="0"/>
    <x v="1"/>
    <x v="14"/>
    <x v="0"/>
    <s v="050.19302"/>
    <n v="1"/>
    <n v="-83379.820000000007"/>
    <n v="-83379.820000000007"/>
  </r>
  <r>
    <x v="0"/>
    <x v="1"/>
    <x v="14"/>
    <x v="0"/>
    <s v="050.19389"/>
    <n v="1"/>
    <n v="-687"/>
    <n v="-687"/>
  </r>
  <r>
    <x v="0"/>
    <x v="1"/>
    <x v="14"/>
    <x v="0"/>
    <s v="050.19614"/>
    <n v="1"/>
    <n v="-8721"/>
    <n v="-8721"/>
  </r>
  <r>
    <x v="0"/>
    <x v="1"/>
    <x v="14"/>
    <x v="0"/>
    <s v="050.19473"/>
    <n v="1"/>
    <n v="-1018"/>
    <n v="-1018"/>
  </r>
  <r>
    <x v="0"/>
    <x v="1"/>
    <x v="14"/>
    <x v="0"/>
    <s v="050.19492"/>
    <n v="1"/>
    <n v="-9799"/>
    <n v="-9799"/>
  </r>
  <r>
    <x v="0"/>
    <x v="1"/>
    <x v="14"/>
    <x v="0"/>
    <s v="050.19489"/>
    <n v="1"/>
    <n v="-2300"/>
    <n v="-2300"/>
  </r>
  <r>
    <x v="0"/>
    <x v="1"/>
    <x v="14"/>
    <x v="0"/>
    <s v="050.19484"/>
    <n v="1"/>
    <n v="-1937"/>
    <n v="-1937"/>
  </r>
  <r>
    <x v="0"/>
    <x v="1"/>
    <x v="14"/>
    <x v="0"/>
    <s v="050.19452"/>
    <n v="1"/>
    <n v="-28410"/>
    <n v="-28410"/>
  </r>
  <r>
    <x v="0"/>
    <x v="1"/>
    <x v="14"/>
    <x v="0"/>
    <s v="050.19460"/>
    <n v="1"/>
    <n v="-346"/>
    <n v="-346"/>
  </r>
  <r>
    <x v="0"/>
    <x v="1"/>
    <x v="14"/>
    <x v="0"/>
    <s v="050.19615"/>
    <n v="1"/>
    <n v="-879"/>
    <n v="-879"/>
  </r>
  <r>
    <x v="0"/>
    <x v="1"/>
    <x v="14"/>
    <x v="0"/>
    <s v="050.19467"/>
    <n v="1"/>
    <n v="-809"/>
    <n v="-809"/>
  </r>
  <r>
    <x v="0"/>
    <x v="1"/>
    <x v="14"/>
    <x v="0"/>
    <s v="050.19464"/>
    <n v="1"/>
    <n v="-513"/>
    <n v="-513"/>
  </r>
  <r>
    <x v="0"/>
    <x v="2"/>
    <x v="20"/>
    <x v="0"/>
    <s v="040.12837"/>
    <n v="24"/>
    <n v="9898.15"/>
    <n v="412.42291666666699"/>
  </r>
  <r>
    <x v="0"/>
    <x v="2"/>
    <x v="26"/>
    <x v="0"/>
    <s v="040.12835"/>
    <n v="3"/>
    <n v="267.64999999999998"/>
    <n v="89.216666666666697"/>
  </r>
  <r>
    <x v="0"/>
    <x v="2"/>
    <x v="19"/>
    <x v="0"/>
    <s v="040.10041"/>
    <n v="35"/>
    <n v="46966.85"/>
    <n v="1341.91"/>
  </r>
  <r>
    <x v="0"/>
    <x v="2"/>
    <x v="24"/>
    <x v="0"/>
    <s v="040.10331"/>
    <n v="6000"/>
    <n v="146834.26"/>
    <n v="24.472376666666701"/>
  </r>
  <r>
    <x v="0"/>
    <x v="2"/>
    <x v="20"/>
    <x v="0"/>
    <s v="040.10605"/>
    <n v="225"/>
    <n v="42044.84"/>
    <n v="186.86595555555601"/>
  </r>
  <r>
    <x v="0"/>
    <x v="2"/>
    <x v="20"/>
    <x v="0"/>
    <s v="040.12408"/>
    <n v="-225"/>
    <n v="-42044.84"/>
    <n v="186.86595555555601"/>
  </r>
  <r>
    <x v="0"/>
    <x v="2"/>
    <x v="24"/>
    <x v="0"/>
    <s v="040.10601"/>
    <n v="4754"/>
    <n v="82697"/>
    <n v="17.395246108540199"/>
  </r>
  <r>
    <x v="0"/>
    <x v="2"/>
    <x v="23"/>
    <x v="0"/>
    <s v="040.11870"/>
    <n v="1"/>
    <n v="138971.01"/>
    <n v="138971.01"/>
  </r>
  <r>
    <x v="0"/>
    <x v="2"/>
    <x v="27"/>
    <x v="0"/>
    <s v="ADMIN 040"/>
    <n v="-36001"/>
    <n v="-75484.89"/>
    <n v="2.0967442571039698"/>
  </r>
  <r>
    <x v="0"/>
    <x v="2"/>
    <x v="23"/>
    <x v="0"/>
    <s v="040.12308"/>
    <n v="3200"/>
    <n v="149787.26999999999"/>
    <n v="46.808521874999997"/>
  </r>
  <r>
    <x v="0"/>
    <x v="2"/>
    <x v="19"/>
    <x v="0"/>
    <s v="040.11973"/>
    <n v="30"/>
    <n v="51024.12"/>
    <n v="1700.8040000000001"/>
  </r>
  <r>
    <x v="0"/>
    <x v="2"/>
    <x v="24"/>
    <x v="0"/>
    <s v="040.11976"/>
    <n v="3500"/>
    <n v="94953.59"/>
    <n v="27.129597142857101"/>
  </r>
  <r>
    <x v="0"/>
    <x v="2"/>
    <x v="33"/>
    <x v="0"/>
    <s v="ADMIN 040"/>
    <n v="-159"/>
    <n v="-240528.48"/>
    <n v="1512.7577358490601"/>
  </r>
  <r>
    <x v="0"/>
    <x v="2"/>
    <x v="34"/>
    <x v="0"/>
    <s v="ADMIN 040"/>
    <n v="-143"/>
    <n v="-46520.45"/>
    <n v="325.31783216783202"/>
  </r>
  <r>
    <x v="0"/>
    <x v="2"/>
    <x v="11"/>
    <x v="1"/>
    <s v="050.19700"/>
    <n v="11"/>
    <n v="75500.259999999995"/>
    <n v="6863.66"/>
  </r>
  <r>
    <x v="0"/>
    <x v="2"/>
    <x v="11"/>
    <x v="1"/>
    <s v="050.21064"/>
    <n v="43"/>
    <n v="21743.72"/>
    <n v="505.66790697674401"/>
  </r>
  <r>
    <x v="0"/>
    <x v="2"/>
    <x v="23"/>
    <x v="0"/>
    <s v="050.19708"/>
    <n v="300"/>
    <n v="62859.55"/>
    <n v="209.531833333333"/>
  </r>
  <r>
    <x v="0"/>
    <x v="2"/>
    <x v="23"/>
    <x v="0"/>
    <s v="050.19706"/>
    <n v="260"/>
    <n v="14698.31"/>
    <n v="56.531961538461502"/>
  </r>
  <r>
    <x v="0"/>
    <x v="2"/>
    <x v="20"/>
    <x v="0"/>
    <s v="050.20233"/>
    <n v="41"/>
    <n v="2582.59"/>
    <n v="62.99"/>
  </r>
  <r>
    <x v="0"/>
    <x v="2"/>
    <x v="24"/>
    <x v="0"/>
    <s v="ADMIN 050"/>
    <n v="46172"/>
    <n v="1804239.36"/>
    <n v="39.076482716798097"/>
  </r>
  <r>
    <x v="0"/>
    <x v="2"/>
    <x v="30"/>
    <x v="0"/>
    <s v="050.19383"/>
    <n v="-3"/>
    <n v="-2756.99"/>
    <n v="918.99666666666701"/>
  </r>
  <r>
    <x v="0"/>
    <x v="2"/>
    <x v="33"/>
    <x v="0"/>
    <s v="050.18653"/>
    <n v="-51"/>
    <n v="-42664.51"/>
    <n v="836.55901960784297"/>
  </r>
  <r>
    <x v="0"/>
    <x v="0"/>
    <x v="7"/>
    <x v="0"/>
    <s v="040.12780"/>
    <n v="1"/>
    <n v="303.98"/>
    <n v="303.98"/>
  </r>
  <r>
    <x v="0"/>
    <x v="0"/>
    <x v="0"/>
    <x v="0"/>
    <s v="040.12986"/>
    <n v="2596"/>
    <n v="80738.58"/>
    <n v="31.101147919876698"/>
  </r>
  <r>
    <x v="0"/>
    <x v="0"/>
    <x v="0"/>
    <x v="0"/>
    <s v="040.12765"/>
    <n v="-362"/>
    <n v="8124.46"/>
    <n v="-22.443259668508301"/>
  </r>
  <r>
    <x v="0"/>
    <x v="0"/>
    <x v="0"/>
    <x v="0"/>
    <s v="040.12927"/>
    <n v="-397"/>
    <n v="-2281.34"/>
    <n v="5.7464483627204004"/>
  </r>
  <r>
    <x v="0"/>
    <x v="0"/>
    <x v="2"/>
    <x v="0"/>
    <s v="040.12369"/>
    <n v="33"/>
    <n v="38228.51"/>
    <n v="1158.4396969697"/>
  </r>
  <r>
    <x v="0"/>
    <x v="0"/>
    <x v="7"/>
    <x v="0"/>
    <s v="040.12375"/>
    <n v="4"/>
    <n v="48715.06"/>
    <n v="12178.764999999999"/>
  </r>
  <r>
    <x v="0"/>
    <x v="0"/>
    <x v="7"/>
    <x v="0"/>
    <s v="040.12374"/>
    <n v="150"/>
    <n v="2236.06"/>
    <n v="14.907066666666701"/>
  </r>
  <r>
    <x v="0"/>
    <x v="0"/>
    <x v="11"/>
    <x v="1"/>
    <s v="040.12765"/>
    <n v="1"/>
    <n v="-349.02"/>
    <n v="-349.02"/>
  </r>
  <r>
    <x v="0"/>
    <x v="0"/>
    <x v="12"/>
    <x v="0"/>
    <s v="040.10129"/>
    <n v="17"/>
    <n v="-475217.1"/>
    <n v="-27953.947058823502"/>
  </r>
  <r>
    <x v="0"/>
    <x v="0"/>
    <x v="1"/>
    <x v="0"/>
    <s v="040.10191"/>
    <n v="5776"/>
    <n v="64661.34"/>
    <n v="11.19483033241"/>
  </r>
  <r>
    <x v="0"/>
    <x v="0"/>
    <x v="28"/>
    <x v="0"/>
    <s v="040.13065"/>
    <n v="-1"/>
    <n v="-2326.9299999999998"/>
    <n v="2326.9299999999998"/>
  </r>
  <r>
    <x v="0"/>
    <x v="0"/>
    <x v="0"/>
    <x v="0"/>
    <s v="040.13059"/>
    <n v="-831"/>
    <n v="-3493.99"/>
    <n v="4.2045607701564398"/>
  </r>
  <r>
    <x v="0"/>
    <x v="0"/>
    <x v="7"/>
    <x v="0"/>
    <s v="040.12367"/>
    <n v="-30"/>
    <n v="-75.42"/>
    <n v="2.5139999999999998"/>
  </r>
  <r>
    <x v="0"/>
    <x v="0"/>
    <x v="0"/>
    <x v="0"/>
    <s v="040.12024"/>
    <n v="-1387"/>
    <n v="-86351.7"/>
    <n v="62.257894736842097"/>
  </r>
  <r>
    <x v="0"/>
    <x v="0"/>
    <x v="7"/>
    <x v="0"/>
    <s v="040.12987"/>
    <n v="-98"/>
    <n v="-253.2"/>
    <n v="2.5836734693877599"/>
  </r>
  <r>
    <x v="0"/>
    <x v="0"/>
    <x v="4"/>
    <x v="0"/>
    <s v="040.12919"/>
    <n v="-2"/>
    <n v="-1912.87"/>
    <n v="956.43499999999995"/>
  </r>
  <r>
    <x v="0"/>
    <x v="0"/>
    <x v="7"/>
    <x v="0"/>
    <s v="040.11788"/>
    <n v="100"/>
    <n v="1445.47"/>
    <n v="14.454700000000001"/>
  </r>
  <r>
    <x v="0"/>
    <x v="0"/>
    <x v="6"/>
    <x v="0"/>
    <s v="ADMIN 040"/>
    <n v="-14990"/>
    <n v="-850458.24"/>
    <n v="56.735039359573001"/>
  </r>
  <r>
    <x v="0"/>
    <x v="0"/>
    <x v="1"/>
    <x v="0"/>
    <s v="040.11561"/>
    <n v="1"/>
    <n v="7388.08"/>
    <n v="7388.08"/>
  </r>
  <r>
    <x v="0"/>
    <x v="0"/>
    <x v="1"/>
    <x v="0"/>
    <s v="040.12162"/>
    <n v="-200"/>
    <n v="-166.52"/>
    <n v="0.83260000000000001"/>
  </r>
  <r>
    <x v="0"/>
    <x v="0"/>
    <x v="8"/>
    <x v="0"/>
    <s v="040.11128"/>
    <n v="281"/>
    <n v="53660.6"/>
    <n v="190.962989323843"/>
  </r>
  <r>
    <x v="0"/>
    <x v="0"/>
    <x v="4"/>
    <x v="0"/>
    <s v="040.11131"/>
    <n v="5"/>
    <n v="17353.68"/>
    <n v="3470.7359999999999"/>
  </r>
  <r>
    <x v="0"/>
    <x v="0"/>
    <x v="1"/>
    <x v="0"/>
    <s v="040.11164"/>
    <n v="16"/>
    <n v="7300.53"/>
    <n v="456.28312499999998"/>
  </r>
  <r>
    <x v="0"/>
    <x v="0"/>
    <x v="4"/>
    <x v="0"/>
    <s v="040.10315"/>
    <n v="10"/>
    <n v="510619.83"/>
    <n v="51061.983"/>
  </r>
  <r>
    <x v="0"/>
    <x v="0"/>
    <x v="1"/>
    <x v="0"/>
    <s v="040.10922"/>
    <n v="303"/>
    <n v="30230.27"/>
    <n v="99.769867986798701"/>
  </r>
  <r>
    <x v="0"/>
    <x v="0"/>
    <x v="6"/>
    <x v="0"/>
    <s v="040.11078"/>
    <n v="139"/>
    <n v="69842.89"/>
    <n v="502.46683453237398"/>
  </r>
  <r>
    <x v="0"/>
    <x v="0"/>
    <x v="0"/>
    <x v="0"/>
    <s v="040.10938"/>
    <n v="8"/>
    <n v="9254.6299999999992"/>
    <n v="1156.8287499999999"/>
  </r>
  <r>
    <x v="0"/>
    <x v="0"/>
    <x v="1"/>
    <x v="0"/>
    <s v="040.10840"/>
    <n v="150"/>
    <n v="9390.5300000000007"/>
    <n v="62.603533333333303"/>
  </r>
  <r>
    <x v="0"/>
    <x v="0"/>
    <x v="7"/>
    <x v="0"/>
    <s v="040.10316"/>
    <n v="92"/>
    <n v="32347.39"/>
    <n v="351.60206521739099"/>
  </r>
  <r>
    <x v="0"/>
    <x v="0"/>
    <x v="7"/>
    <x v="0"/>
    <s v="040.11119"/>
    <n v="84"/>
    <n v="173.61"/>
    <n v="2.06678571428571"/>
  </r>
  <r>
    <x v="0"/>
    <x v="0"/>
    <x v="7"/>
    <x v="0"/>
    <s v="040.10314"/>
    <n v="35"/>
    <n v="203.01"/>
    <n v="5.8002857142857103"/>
  </r>
  <r>
    <x v="0"/>
    <x v="0"/>
    <x v="5"/>
    <x v="0"/>
    <s v="040.12040"/>
    <n v="551"/>
    <n v="11265.49"/>
    <n v="20.445535390199598"/>
  </r>
  <r>
    <x v="0"/>
    <x v="0"/>
    <x v="1"/>
    <x v="0"/>
    <s v="040.12100"/>
    <n v="470"/>
    <n v="8261.68"/>
    <n v="17.578042553191501"/>
  </r>
  <r>
    <x v="0"/>
    <x v="0"/>
    <x v="0"/>
    <x v="0"/>
    <s v="040.12156"/>
    <n v="320"/>
    <n v="22554.81"/>
    <n v="70.483781250000007"/>
  </r>
  <r>
    <x v="0"/>
    <x v="0"/>
    <x v="0"/>
    <x v="0"/>
    <s v="040.11752"/>
    <n v="2075"/>
    <n v="53828.68"/>
    <n v="25.941532530120501"/>
  </r>
  <r>
    <x v="0"/>
    <x v="0"/>
    <x v="0"/>
    <x v="0"/>
    <s v="040.12313"/>
    <n v="2910"/>
    <n v="56456.92"/>
    <n v="19.401003436426102"/>
  </r>
  <r>
    <x v="0"/>
    <x v="0"/>
    <x v="0"/>
    <x v="0"/>
    <s v="040.11980"/>
    <n v="1"/>
    <n v="-58.79"/>
    <n v="-58.79"/>
  </r>
  <r>
    <x v="0"/>
    <x v="0"/>
    <x v="2"/>
    <x v="0"/>
    <s v="040.11135"/>
    <n v="1"/>
    <n v="976.85"/>
    <n v="976.85"/>
  </r>
  <r>
    <x v="0"/>
    <x v="0"/>
    <x v="4"/>
    <x v="0"/>
    <s v="040.11135"/>
    <n v="22"/>
    <n v="285280.09000000003"/>
    <n v="12967.276818181799"/>
  </r>
  <r>
    <x v="0"/>
    <x v="0"/>
    <x v="4"/>
    <x v="0"/>
    <s v="040.10318"/>
    <n v="6"/>
    <n v="10879.15"/>
    <n v="1813.19166666667"/>
  </r>
  <r>
    <x v="0"/>
    <x v="0"/>
    <x v="0"/>
    <x v="0"/>
    <s v="040.10186"/>
    <n v="20"/>
    <n v="24941.47"/>
    <n v="1247.0735"/>
  </r>
  <r>
    <x v="0"/>
    <x v="0"/>
    <x v="7"/>
    <x v="0"/>
    <s v="040.12386"/>
    <n v="-1313"/>
    <n v="-6095.95"/>
    <n v="4.6427646610814897"/>
  </r>
  <r>
    <x v="0"/>
    <x v="0"/>
    <x v="0"/>
    <x v="0"/>
    <s v="040.11554"/>
    <n v="26"/>
    <n v="287.97000000000003"/>
    <n v="11.0757692307692"/>
  </r>
  <r>
    <x v="0"/>
    <x v="0"/>
    <x v="5"/>
    <x v="0"/>
    <s v="040.10354"/>
    <n v="1065"/>
    <n v="21858.67"/>
    <n v="20.5245727699531"/>
  </r>
  <r>
    <x v="0"/>
    <x v="0"/>
    <x v="6"/>
    <x v="0"/>
    <s v="040.10364"/>
    <n v="993"/>
    <n v="16395.150000000001"/>
    <n v="16.510725075528701"/>
  </r>
  <r>
    <x v="0"/>
    <x v="0"/>
    <x v="10"/>
    <x v="0"/>
    <s v="040.10728"/>
    <n v="3000"/>
    <n v="78955.72"/>
    <n v="26.318573333333301"/>
  </r>
  <r>
    <x v="0"/>
    <x v="0"/>
    <x v="9"/>
    <x v="0"/>
    <s v="040.12765"/>
    <n v="-205"/>
    <n v="2133.36"/>
    <n v="-10.406634146341499"/>
  </r>
  <r>
    <x v="0"/>
    <x v="0"/>
    <x v="7"/>
    <x v="0"/>
    <s v="040.12769"/>
    <n v="-5"/>
    <n v="-15.82"/>
    <n v="3.1640000000000001"/>
  </r>
  <r>
    <x v="0"/>
    <x v="0"/>
    <x v="7"/>
    <x v="0"/>
    <s v="040.12314"/>
    <n v="-550"/>
    <n v="-684.15"/>
    <n v="1.24390909090909"/>
  </r>
  <r>
    <x v="0"/>
    <x v="0"/>
    <x v="7"/>
    <x v="0"/>
    <s v="040.12369"/>
    <n v="-207"/>
    <n v="-779.27"/>
    <n v="3.76458937198068"/>
  </r>
  <r>
    <x v="0"/>
    <x v="0"/>
    <x v="9"/>
    <x v="0"/>
    <s v="040.12763"/>
    <n v="-40"/>
    <n v="-42.52"/>
    <n v="1.0629999999999999"/>
  </r>
  <r>
    <x v="0"/>
    <x v="0"/>
    <x v="0"/>
    <x v="0"/>
    <s v="040.12785"/>
    <n v="900"/>
    <n v="61443.1"/>
    <n v="68.270111111111106"/>
  </r>
  <r>
    <x v="0"/>
    <x v="0"/>
    <x v="0"/>
    <x v="0"/>
    <s v="040.12784"/>
    <n v="2100"/>
    <n v="-6881.55"/>
    <n v="-3.2769285714285701"/>
  </r>
  <r>
    <x v="0"/>
    <x v="0"/>
    <x v="0"/>
    <x v="0"/>
    <s v="050.20496"/>
    <n v="100"/>
    <n v="11565.35"/>
    <n v="115.65349999999999"/>
  </r>
  <r>
    <x v="0"/>
    <x v="0"/>
    <x v="11"/>
    <x v="1"/>
    <s v="050.19609"/>
    <n v="92"/>
    <n v="49849.99"/>
    <n v="541.84771739130395"/>
  </r>
  <r>
    <x v="0"/>
    <x v="0"/>
    <x v="11"/>
    <x v="1"/>
    <s v="050.19593"/>
    <n v="103"/>
    <n v="72313.990000000005"/>
    <n v="702.07757281553404"/>
  </r>
  <r>
    <x v="0"/>
    <x v="0"/>
    <x v="0"/>
    <x v="0"/>
    <s v="050.18720"/>
    <n v="2"/>
    <n v="17953.38"/>
    <n v="8976.69"/>
  </r>
  <r>
    <x v="0"/>
    <x v="0"/>
    <x v="7"/>
    <x v="0"/>
    <s v="050.20247"/>
    <n v="112"/>
    <n v="4170.93"/>
    <n v="37.240446428571403"/>
  </r>
  <r>
    <x v="0"/>
    <x v="0"/>
    <x v="11"/>
    <x v="1"/>
    <s v="050.21065"/>
    <n v="74"/>
    <n v="405956.59"/>
    <n v="5485.8998648648603"/>
  </r>
  <r>
    <x v="0"/>
    <x v="0"/>
    <x v="11"/>
    <x v="1"/>
    <s v="050.19605"/>
    <n v="95"/>
    <n v="231653.5"/>
    <n v="2438.45789473684"/>
  </r>
  <r>
    <x v="0"/>
    <x v="0"/>
    <x v="5"/>
    <x v="0"/>
    <s v="050.20493"/>
    <n v="-1718"/>
    <n v="-18819.73"/>
    <n v="10.954441210710099"/>
  </r>
  <r>
    <x v="0"/>
    <x v="0"/>
    <x v="7"/>
    <x v="0"/>
    <s v="050.20859"/>
    <n v="-215"/>
    <n v="-556.20000000000005"/>
    <n v="2.5869767441860501"/>
  </r>
  <r>
    <x v="0"/>
    <x v="0"/>
    <x v="0"/>
    <x v="0"/>
    <s v="050.20859"/>
    <n v="-424"/>
    <n v="-2693.52"/>
    <n v="6.3526415094339601"/>
  </r>
  <r>
    <x v="0"/>
    <x v="0"/>
    <x v="0"/>
    <x v="0"/>
    <s v="050.19062"/>
    <n v="1400"/>
    <n v="23271.79"/>
    <n v="16.622707142857099"/>
  </r>
  <r>
    <x v="0"/>
    <x v="0"/>
    <x v="11"/>
    <x v="1"/>
    <s v="050.18355"/>
    <n v="80"/>
    <n v="74513.13"/>
    <n v="931.41412500000001"/>
  </r>
  <r>
    <x v="0"/>
    <x v="0"/>
    <x v="11"/>
    <x v="1"/>
    <s v="050.18349"/>
    <n v="82"/>
    <n v="69075.839999999997"/>
    <n v="842.38829268292704"/>
  </r>
  <r>
    <x v="0"/>
    <x v="0"/>
    <x v="11"/>
    <x v="1"/>
    <s v="050.18345"/>
    <n v="80"/>
    <n v="152132.91"/>
    <n v="1901.6613749999999"/>
  </r>
  <r>
    <x v="0"/>
    <x v="0"/>
    <x v="7"/>
    <x v="0"/>
    <s v="050.19591"/>
    <n v="-16"/>
    <n v="-50.58"/>
    <n v="3.1612499999999999"/>
  </r>
  <r>
    <x v="0"/>
    <x v="0"/>
    <x v="7"/>
    <x v="0"/>
    <s v="050.19603"/>
    <n v="-240"/>
    <n v="-712.71"/>
    <n v="2.9696250000000002"/>
  </r>
  <r>
    <x v="0"/>
    <x v="0"/>
    <x v="4"/>
    <x v="0"/>
    <s v="050.20665"/>
    <n v="-1"/>
    <n v="-116262.12"/>
    <n v="116262.12"/>
  </r>
  <r>
    <x v="0"/>
    <x v="1"/>
    <x v="13"/>
    <x v="0"/>
    <s v="ADMIN 040"/>
    <n v="-3181643"/>
    <n v="-20043482.059999999"/>
    <n v="6.2997269209650497"/>
  </r>
  <r>
    <x v="0"/>
    <x v="1"/>
    <x v="15"/>
    <x v="0"/>
    <s v="ADMIN 040"/>
    <n v="-693652"/>
    <n v="-7672734.2599999998"/>
    <n v="11.0613596731502"/>
  </r>
  <r>
    <x v="0"/>
    <x v="1"/>
    <x v="13"/>
    <x v="0"/>
    <s v="040.13109"/>
    <n v="-393"/>
    <n v="-1683.64"/>
    <n v="4.28407124681934"/>
  </r>
  <r>
    <x v="0"/>
    <x v="1"/>
    <x v="13"/>
    <x v="0"/>
    <s v="040.12983"/>
    <n v="492"/>
    <n v="49913.82"/>
    <n v="101.450853658537"/>
  </r>
  <r>
    <x v="0"/>
    <x v="1"/>
    <x v="13"/>
    <x v="0"/>
    <s v="040.12263"/>
    <n v="150"/>
    <n v="303.04000000000002"/>
    <n v="2.0202666666666702"/>
  </r>
  <r>
    <x v="0"/>
    <x v="1"/>
    <x v="13"/>
    <x v="0"/>
    <s v="040.13015"/>
    <n v="368"/>
    <n v="17374.13"/>
    <n v="47.212309782608699"/>
  </r>
  <r>
    <x v="0"/>
    <x v="1"/>
    <x v="14"/>
    <x v="0"/>
    <s v="040.12999"/>
    <n v="1"/>
    <n v="-1339"/>
    <n v="-1339"/>
  </r>
  <r>
    <x v="0"/>
    <x v="1"/>
    <x v="14"/>
    <x v="0"/>
    <s v="040.13144"/>
    <n v="1"/>
    <n v="-604"/>
    <n v="-604"/>
  </r>
  <r>
    <x v="0"/>
    <x v="1"/>
    <x v="14"/>
    <x v="0"/>
    <s v="040.12995"/>
    <n v="1"/>
    <n v="-14100"/>
    <n v="-14100"/>
  </r>
  <r>
    <x v="0"/>
    <x v="1"/>
    <x v="13"/>
    <x v="0"/>
    <s v="040.13019"/>
    <n v="980"/>
    <n v="16317.22"/>
    <n v="16.6502244897959"/>
  </r>
  <r>
    <x v="0"/>
    <x v="1"/>
    <x v="13"/>
    <x v="0"/>
    <s v="040.12900"/>
    <n v="2980"/>
    <n v="20594.78"/>
    <n v="6.9109999999999996"/>
  </r>
  <r>
    <x v="0"/>
    <x v="1"/>
    <x v="13"/>
    <x v="0"/>
    <s v="040.12676"/>
    <n v="250"/>
    <n v="6783.62"/>
    <n v="27.13448"/>
  </r>
  <r>
    <x v="0"/>
    <x v="1"/>
    <x v="13"/>
    <x v="0"/>
    <s v="040.12841"/>
    <n v="375"/>
    <n v="3897.01"/>
    <n v="10.3920266666667"/>
  </r>
  <r>
    <x v="0"/>
    <x v="1"/>
    <x v="13"/>
    <x v="0"/>
    <s v="040.13090"/>
    <n v="4299"/>
    <n v="14539.43"/>
    <n v="3.3820493137939098"/>
  </r>
  <r>
    <x v="0"/>
    <x v="1"/>
    <x v="13"/>
    <x v="0"/>
    <s v="040.12836"/>
    <n v="1"/>
    <n v="-6357"/>
    <n v="-6357"/>
  </r>
  <r>
    <x v="0"/>
    <x v="1"/>
    <x v="13"/>
    <x v="0"/>
    <s v="040.12364"/>
    <n v="270"/>
    <n v="5561.74"/>
    <n v="20.599037037037"/>
  </r>
  <r>
    <x v="0"/>
    <x v="1"/>
    <x v="13"/>
    <x v="0"/>
    <s v="040.12806"/>
    <n v="1550"/>
    <n v="3759.1"/>
    <n v="2.4252258064516101"/>
  </r>
  <r>
    <x v="0"/>
    <x v="1"/>
    <x v="13"/>
    <x v="0"/>
    <s v="040.12796"/>
    <n v="4649"/>
    <n v="3264.73"/>
    <n v="0.70224349322434898"/>
  </r>
  <r>
    <x v="0"/>
    <x v="1"/>
    <x v="13"/>
    <x v="0"/>
    <s v="040.12359"/>
    <n v="483"/>
    <n v="49243.49"/>
    <n v="101.953395445135"/>
  </r>
  <r>
    <x v="0"/>
    <x v="1"/>
    <x v="15"/>
    <x v="0"/>
    <s v="040.12927"/>
    <n v="401"/>
    <n v="31403.17"/>
    <n v="78.312144638404007"/>
  </r>
  <r>
    <x v="0"/>
    <x v="1"/>
    <x v="16"/>
    <x v="0"/>
    <s v="040.12610"/>
    <n v="486"/>
    <n v="107027.23"/>
    <n v="220.22063786008201"/>
  </r>
  <r>
    <x v="0"/>
    <x v="1"/>
    <x v="13"/>
    <x v="0"/>
    <s v="040.12808"/>
    <n v="500"/>
    <n v="3622.52"/>
    <n v="7.2450400000000004"/>
  </r>
  <r>
    <x v="0"/>
    <x v="1"/>
    <x v="13"/>
    <x v="0"/>
    <s v="040.13091"/>
    <n v="550"/>
    <n v="55.28"/>
    <n v="0.10050909090909101"/>
  </r>
  <r>
    <x v="0"/>
    <x v="1"/>
    <x v="14"/>
    <x v="0"/>
    <s v="040.12963"/>
    <n v="1"/>
    <n v="-6136"/>
    <n v="-6136"/>
  </r>
  <r>
    <x v="0"/>
    <x v="1"/>
    <x v="14"/>
    <x v="0"/>
    <s v="040.12977"/>
    <n v="1"/>
    <n v="-1517"/>
    <n v="-1517"/>
  </r>
  <r>
    <x v="0"/>
    <x v="1"/>
    <x v="13"/>
    <x v="0"/>
    <s v="040.13103"/>
    <n v="0"/>
    <n v="19623.7"/>
    <n v="0"/>
  </r>
  <r>
    <x v="0"/>
    <x v="1"/>
    <x v="14"/>
    <x v="0"/>
    <s v="040.12962"/>
    <n v="1"/>
    <n v="-451"/>
    <n v="-451"/>
  </r>
  <r>
    <x v="0"/>
    <x v="1"/>
    <x v="13"/>
    <x v="0"/>
    <s v="040.11119"/>
    <n v="2375"/>
    <n v="53316.95"/>
    <n v="22.449242105263199"/>
  </r>
  <r>
    <x v="0"/>
    <x v="1"/>
    <x v="15"/>
    <x v="0"/>
    <s v="040.11017"/>
    <n v="650"/>
    <n v="1832.53"/>
    <n v="2.8192769230769201"/>
  </r>
  <r>
    <x v="0"/>
    <x v="1"/>
    <x v="13"/>
    <x v="0"/>
    <s v="040.11056"/>
    <n v="100"/>
    <n v="449.82"/>
    <n v="4.4981999999999998"/>
  </r>
  <r>
    <x v="0"/>
    <x v="1"/>
    <x v="15"/>
    <x v="0"/>
    <s v="040.11797"/>
    <n v="875"/>
    <n v="9957.44"/>
    <n v="11.3799314285714"/>
  </r>
  <r>
    <x v="0"/>
    <x v="1"/>
    <x v="13"/>
    <x v="0"/>
    <s v="040.11554"/>
    <n v="607"/>
    <n v="60890.92"/>
    <n v="100.31453047775901"/>
  </r>
  <r>
    <x v="0"/>
    <x v="1"/>
    <x v="13"/>
    <x v="0"/>
    <s v="040.10963"/>
    <n v="200"/>
    <n v="1870.97"/>
    <n v="9.3548500000000008"/>
  </r>
  <r>
    <x v="0"/>
    <x v="1"/>
    <x v="13"/>
    <x v="0"/>
    <s v="040.10966"/>
    <n v="310"/>
    <n v="2218.66"/>
    <n v="7.15696774193548"/>
  </r>
  <r>
    <x v="0"/>
    <x v="1"/>
    <x v="13"/>
    <x v="0"/>
    <s v="040.11621"/>
    <n v="7241"/>
    <n v="-867.06"/>
    <n v="-0.11974312940201599"/>
  </r>
  <r>
    <x v="0"/>
    <x v="1"/>
    <x v="13"/>
    <x v="0"/>
    <s v="040.11690"/>
    <n v="5"/>
    <n v="4377.07"/>
    <n v="875.41399999999999"/>
  </r>
  <r>
    <x v="0"/>
    <x v="1"/>
    <x v="13"/>
    <x v="0"/>
    <s v="040.11711"/>
    <n v="2683"/>
    <n v="12044.67"/>
    <n v="4.4892545657845702"/>
  </r>
  <r>
    <x v="0"/>
    <x v="1"/>
    <x v="13"/>
    <x v="0"/>
    <s v="040.11740"/>
    <n v="1043"/>
    <n v="10592.1"/>
    <n v="10.1554170661553"/>
  </r>
  <r>
    <x v="0"/>
    <x v="1"/>
    <x v="13"/>
    <x v="0"/>
    <s v="040.11844"/>
    <n v="1015"/>
    <n v="7292.34"/>
    <n v="7.1845714285714299"/>
  </r>
  <r>
    <x v="0"/>
    <x v="1"/>
    <x v="13"/>
    <x v="0"/>
    <s v="040.11719"/>
    <n v="826"/>
    <n v="-212.56"/>
    <n v="-0.25733656174334102"/>
  </r>
  <r>
    <x v="0"/>
    <x v="1"/>
    <x v="13"/>
    <x v="0"/>
    <s v="040.11735"/>
    <n v="1313"/>
    <n v="34985.480000000003"/>
    <n v="26.645453160700701"/>
  </r>
  <r>
    <x v="0"/>
    <x v="1"/>
    <x v="13"/>
    <x v="0"/>
    <s v="040.11750"/>
    <n v="1564"/>
    <n v="6601.94"/>
    <n v="4.2211892583120196"/>
  </r>
  <r>
    <x v="0"/>
    <x v="1"/>
    <x v="13"/>
    <x v="0"/>
    <s v="040.11849"/>
    <n v="355"/>
    <n v="1312.15"/>
    <n v="3.6961971830985898"/>
  </r>
  <r>
    <x v="0"/>
    <x v="1"/>
    <x v="13"/>
    <x v="0"/>
    <s v="040.11559"/>
    <n v="291"/>
    <n v="8284.2000000000007"/>
    <n v="28.4680412371134"/>
  </r>
  <r>
    <x v="0"/>
    <x v="1"/>
    <x v="13"/>
    <x v="0"/>
    <s v="040.10168"/>
    <n v="315"/>
    <n v="1693.11"/>
    <n v="5.3749523809523803"/>
  </r>
  <r>
    <x v="0"/>
    <x v="1"/>
    <x v="13"/>
    <x v="0"/>
    <s v="040.10317"/>
    <n v="255"/>
    <n v="23932.959999999999"/>
    <n v="93.854745098039203"/>
  </r>
  <r>
    <x v="0"/>
    <x v="1"/>
    <x v="13"/>
    <x v="0"/>
    <s v="040.10318"/>
    <n v="316"/>
    <n v="32579.040000000001"/>
    <n v="103.098227848101"/>
  </r>
  <r>
    <x v="0"/>
    <x v="1"/>
    <x v="13"/>
    <x v="0"/>
    <s v="040.11396"/>
    <n v="761"/>
    <n v="1885.16"/>
    <n v="2.4772141918528301"/>
  </r>
  <r>
    <x v="0"/>
    <x v="1"/>
    <x v="13"/>
    <x v="0"/>
    <s v="040.10209"/>
    <n v="1151"/>
    <n v="-6155.31"/>
    <n v="-5.3477932232840999"/>
  </r>
  <r>
    <x v="0"/>
    <x v="1"/>
    <x v="13"/>
    <x v="0"/>
    <s v="040.10224"/>
    <n v="458"/>
    <n v="1494.09"/>
    <n v="3.2622052401746702"/>
  </r>
  <r>
    <x v="0"/>
    <x v="1"/>
    <x v="13"/>
    <x v="0"/>
    <s v="040.10360"/>
    <n v="1110"/>
    <n v="655.55"/>
    <n v="0.59058558558558605"/>
  </r>
  <r>
    <x v="0"/>
    <x v="1"/>
    <x v="18"/>
    <x v="0"/>
    <s v="Conversion"/>
    <n v="6168"/>
    <n v="58903.14"/>
    <n v="9.5497957198443597"/>
  </r>
  <r>
    <x v="0"/>
    <x v="1"/>
    <x v="15"/>
    <x v="0"/>
    <s v="040.11561"/>
    <n v="396"/>
    <n v="52267.81"/>
    <n v="131.98941919191901"/>
  </r>
  <r>
    <x v="0"/>
    <x v="1"/>
    <x v="13"/>
    <x v="0"/>
    <s v="040.10375"/>
    <n v="180"/>
    <n v="736.48"/>
    <n v="4.0915555555555603"/>
  </r>
  <r>
    <x v="0"/>
    <x v="1"/>
    <x v="13"/>
    <x v="0"/>
    <s v="040.10105"/>
    <n v="376"/>
    <n v="8211.27"/>
    <n v="21.838484042553201"/>
  </r>
  <r>
    <x v="0"/>
    <x v="1"/>
    <x v="15"/>
    <x v="0"/>
    <s v="040.10197"/>
    <n v="240"/>
    <n v="1771.92"/>
    <n v="7.383"/>
  </r>
  <r>
    <x v="0"/>
    <x v="1"/>
    <x v="13"/>
    <x v="0"/>
    <s v="040.11399"/>
    <n v="3367"/>
    <n v="18232.95"/>
    <n v="5.4151915651915701"/>
  </r>
  <r>
    <x v="0"/>
    <x v="1"/>
    <x v="13"/>
    <x v="0"/>
    <s v="040.10096"/>
    <n v="897"/>
    <n v="5872.39"/>
    <n v="6.5467001114827204"/>
  </r>
  <r>
    <x v="0"/>
    <x v="1"/>
    <x v="15"/>
    <x v="0"/>
    <s v="040.12249"/>
    <n v="760"/>
    <n v="14366.12"/>
    <n v="18.902789473684201"/>
  </r>
  <r>
    <x v="0"/>
    <x v="1"/>
    <x v="17"/>
    <x v="0"/>
    <s v="040.12291"/>
    <n v="925"/>
    <n v="5393.56"/>
    <n v="5.8308756756756797"/>
  </r>
  <r>
    <x v="0"/>
    <x v="1"/>
    <x v="13"/>
    <x v="0"/>
    <s v="040.12265"/>
    <n v="191"/>
    <n v="1628.65"/>
    <n v="8.5269633507853406"/>
  </r>
  <r>
    <x v="0"/>
    <x v="1"/>
    <x v="13"/>
    <x v="0"/>
    <s v="040.12051"/>
    <n v="2171"/>
    <n v="11972.75"/>
    <n v="5.5148549055734701"/>
  </r>
  <r>
    <x v="0"/>
    <x v="1"/>
    <x v="13"/>
    <x v="0"/>
    <s v="040.12120"/>
    <n v="1058"/>
    <n v="6625.16"/>
    <n v="6.26196597353497"/>
  </r>
  <r>
    <x v="0"/>
    <x v="1"/>
    <x v="13"/>
    <x v="0"/>
    <s v="040.11955"/>
    <n v="40"/>
    <n v="24547.05"/>
    <n v="613.67624999999998"/>
  </r>
  <r>
    <x v="0"/>
    <x v="1"/>
    <x v="13"/>
    <x v="0"/>
    <s v="040.11788"/>
    <n v="1098"/>
    <n v="2365.2199999999998"/>
    <n v="2.1541165755919902"/>
  </r>
  <r>
    <x v="0"/>
    <x v="1"/>
    <x v="13"/>
    <x v="0"/>
    <s v="040.10925"/>
    <n v="780"/>
    <n v="13467.66"/>
    <n v="17.266230769230798"/>
  </r>
  <r>
    <x v="0"/>
    <x v="1"/>
    <x v="13"/>
    <x v="0"/>
    <s v="040.10978"/>
    <n v="1000"/>
    <n v="1875.37"/>
    <n v="1.87537"/>
  </r>
  <r>
    <x v="0"/>
    <x v="1"/>
    <x v="13"/>
    <x v="0"/>
    <s v="040.11178"/>
    <n v="845"/>
    <n v="1058.69"/>
    <n v="1.2528875739645"/>
  </r>
  <r>
    <x v="0"/>
    <x v="1"/>
    <x v="13"/>
    <x v="0"/>
    <s v="040.11300"/>
    <n v="1641"/>
    <n v="4644.09"/>
    <n v="2.8300365630713"/>
  </r>
  <r>
    <x v="0"/>
    <x v="1"/>
    <x v="15"/>
    <x v="0"/>
    <s v="040.11322"/>
    <n v="1100"/>
    <n v="7440.66"/>
    <n v="6.7642363636363596"/>
  </r>
  <r>
    <x v="0"/>
    <x v="1"/>
    <x v="13"/>
    <x v="0"/>
    <s v="040.11361"/>
    <n v="2541"/>
    <n v="3685.88"/>
    <n v="1.4505627705627699"/>
  </r>
  <r>
    <x v="0"/>
    <x v="1"/>
    <x v="13"/>
    <x v="0"/>
    <s v="040.11167"/>
    <n v="516"/>
    <n v="2671.44"/>
    <n v="5.1772093023255801"/>
  </r>
  <r>
    <x v="0"/>
    <x v="1"/>
    <x v="13"/>
    <x v="0"/>
    <s v="040.10574"/>
    <n v="5523"/>
    <n v="13900.18"/>
    <n v="2.51678073510773"/>
  </r>
  <r>
    <x v="0"/>
    <x v="1"/>
    <x v="13"/>
    <x v="0"/>
    <s v="040.10742"/>
    <n v="1045"/>
    <n v="4295.33"/>
    <n v="4.1103636363636404"/>
  </r>
  <r>
    <x v="0"/>
    <x v="1"/>
    <x v="13"/>
    <x v="0"/>
    <s v="040.10812"/>
    <n v="725"/>
    <n v="2117.36"/>
    <n v="2.9204965517241401"/>
  </r>
  <r>
    <x v="0"/>
    <x v="1"/>
    <x v="18"/>
    <x v="0"/>
    <s v="040.10839"/>
    <n v="1"/>
    <n v="9.51"/>
    <n v="9.51"/>
  </r>
  <r>
    <x v="0"/>
    <x v="1"/>
    <x v="13"/>
    <x v="0"/>
    <s v="040.10850"/>
    <n v="3051"/>
    <n v="9106.3700000000008"/>
    <n v="2.9847164863978999"/>
  </r>
  <r>
    <x v="0"/>
    <x v="1"/>
    <x v="13"/>
    <x v="0"/>
    <s v="040.10901"/>
    <n v="6989"/>
    <n v="19864.189999999999"/>
    <n v="2.8422077550436402"/>
  </r>
  <r>
    <x v="0"/>
    <x v="1"/>
    <x v="13"/>
    <x v="0"/>
    <s v="040.11846"/>
    <n v="1147"/>
    <n v="8866.35"/>
    <n v="7.7300348735832598"/>
  </r>
  <r>
    <x v="0"/>
    <x v="1"/>
    <x v="17"/>
    <x v="0"/>
    <s v="040.12219"/>
    <n v="250"/>
    <n v="3057.59"/>
    <n v="12.230359999999999"/>
  </r>
  <r>
    <x v="0"/>
    <x v="1"/>
    <x v="17"/>
    <x v="0"/>
    <s v="040.11981"/>
    <n v="1380"/>
    <n v="6796.84"/>
    <n v="4.9252463768115904"/>
  </r>
  <r>
    <x v="0"/>
    <x v="1"/>
    <x v="17"/>
    <x v="0"/>
    <s v="040.12124"/>
    <n v="490"/>
    <n v="1654.74"/>
    <n v="3.3770204081632702"/>
  </r>
  <r>
    <x v="0"/>
    <x v="1"/>
    <x v="17"/>
    <x v="0"/>
    <s v="040.12030"/>
    <n v="200"/>
    <n v="573.55999999999995"/>
    <n v="2.8677999999999999"/>
  </r>
  <r>
    <x v="0"/>
    <x v="1"/>
    <x v="15"/>
    <x v="0"/>
    <s v="040.11922"/>
    <n v="585"/>
    <n v="5699.08"/>
    <n v="9.7420170940170898"/>
  </r>
  <r>
    <x v="0"/>
    <x v="1"/>
    <x v="13"/>
    <x v="0"/>
    <s v="040.11962"/>
    <n v="205"/>
    <n v="996.48"/>
    <n v="4.8608780487804903"/>
  </r>
  <r>
    <x v="0"/>
    <x v="1"/>
    <x v="13"/>
    <x v="0"/>
    <s v="040.12065"/>
    <n v="440"/>
    <n v="6456.26"/>
    <n v="14.6733181818182"/>
  </r>
  <r>
    <x v="0"/>
    <x v="1"/>
    <x v="13"/>
    <x v="0"/>
    <s v="040.11963"/>
    <n v="508"/>
    <n v="3285.43"/>
    <n v="6.4673818897637796"/>
  </r>
  <r>
    <x v="0"/>
    <x v="1"/>
    <x v="13"/>
    <x v="0"/>
    <s v="040.11223"/>
    <n v="500"/>
    <n v="2152.7399999999998"/>
    <n v="4.3054800000000002"/>
  </r>
  <r>
    <x v="0"/>
    <x v="1"/>
    <x v="15"/>
    <x v="0"/>
    <s v="040.11277"/>
    <n v="612"/>
    <n v="11947.7"/>
    <n v="19.522385620914999"/>
  </r>
  <r>
    <x v="0"/>
    <x v="1"/>
    <x v="15"/>
    <x v="0"/>
    <s v="040.11336"/>
    <n v="50"/>
    <n v="9763.64"/>
    <n v="195.27279999999999"/>
  </r>
  <r>
    <x v="0"/>
    <x v="1"/>
    <x v="13"/>
    <x v="0"/>
    <s v="040.11159"/>
    <n v="110"/>
    <n v="805.3"/>
    <n v="7.3209090909090904"/>
  </r>
  <r>
    <x v="0"/>
    <x v="1"/>
    <x v="13"/>
    <x v="0"/>
    <s v="040.10315"/>
    <n v="277"/>
    <n v="24820.14"/>
    <n v="89.603393501805101"/>
  </r>
  <r>
    <x v="0"/>
    <x v="1"/>
    <x v="16"/>
    <x v="0"/>
    <s v="040.10662"/>
    <n v="1"/>
    <n v="7148.02"/>
    <n v="7148.02"/>
  </r>
  <r>
    <x v="0"/>
    <x v="1"/>
    <x v="13"/>
    <x v="0"/>
    <s v="040.11446"/>
    <n v="1035"/>
    <n v="4548.47"/>
    <n v="4.3946570048309201"/>
  </r>
  <r>
    <x v="0"/>
    <x v="1"/>
    <x v="13"/>
    <x v="0"/>
    <s v="040.12078"/>
    <n v="2020"/>
    <n v="8115.46"/>
    <n v="4.0175544554455396"/>
  </r>
  <r>
    <x v="0"/>
    <x v="1"/>
    <x v="13"/>
    <x v="0"/>
    <s v="040.12180"/>
    <n v="2076"/>
    <n v="8958.67"/>
    <n v="4.3153516377649304"/>
  </r>
  <r>
    <x v="0"/>
    <x v="1"/>
    <x v="13"/>
    <x v="0"/>
    <s v="040.12181"/>
    <n v="6654"/>
    <n v="26999.94"/>
    <n v="4.05770063119928"/>
  </r>
  <r>
    <x v="0"/>
    <x v="1"/>
    <x v="13"/>
    <x v="0"/>
    <s v="040.12244"/>
    <n v="460"/>
    <n v="33033.65"/>
    <n v="71.812282608695696"/>
  </r>
  <r>
    <x v="0"/>
    <x v="1"/>
    <x v="13"/>
    <x v="0"/>
    <s v="040.12247"/>
    <n v="550"/>
    <n v="26879.9"/>
    <n v="48.872545454545502"/>
  </r>
  <r>
    <x v="0"/>
    <x v="1"/>
    <x v="13"/>
    <x v="0"/>
    <s v="040.11378"/>
    <n v="240"/>
    <n v="515.02"/>
    <n v="2.14591666666667"/>
  </r>
  <r>
    <x v="0"/>
    <x v="1"/>
    <x v="13"/>
    <x v="0"/>
    <s v="040.11049"/>
    <n v="350"/>
    <n v="1189.98"/>
    <n v="3.39994285714286"/>
  </r>
  <r>
    <x v="0"/>
    <x v="1"/>
    <x v="13"/>
    <x v="0"/>
    <s v="040.12281"/>
    <n v="1245"/>
    <n v="6928.91"/>
    <n v="5.5653895582329298"/>
  </r>
  <r>
    <x v="0"/>
    <x v="1"/>
    <x v="13"/>
    <x v="0"/>
    <s v="040.11615"/>
    <n v="746"/>
    <n v="4224.9799999999996"/>
    <n v="5.66351206434316"/>
  </r>
  <r>
    <x v="0"/>
    <x v="1"/>
    <x v="13"/>
    <x v="0"/>
    <s v="040.11368"/>
    <n v="110"/>
    <n v="728.42"/>
    <n v="6.6219999999999999"/>
  </r>
  <r>
    <x v="0"/>
    <x v="1"/>
    <x v="13"/>
    <x v="0"/>
    <s v="040.11395"/>
    <n v="636"/>
    <n v="1032.8"/>
    <n v="1.62389937106918"/>
  </r>
  <r>
    <x v="0"/>
    <x v="1"/>
    <x v="13"/>
    <x v="0"/>
    <s v="040.12602"/>
    <n v="972"/>
    <n v="42267.64"/>
    <n v="43.485226337448601"/>
  </r>
  <r>
    <x v="0"/>
    <x v="1"/>
    <x v="13"/>
    <x v="0"/>
    <s v="040.12432"/>
    <n v="1996"/>
    <n v="13446.33"/>
    <n v="6.7366382765531103"/>
  </r>
  <r>
    <x v="0"/>
    <x v="1"/>
    <x v="13"/>
    <x v="0"/>
    <s v="040.12535"/>
    <n v="2000"/>
    <n v="25760.31"/>
    <n v="12.880155"/>
  </r>
  <r>
    <x v="0"/>
    <x v="1"/>
    <x v="13"/>
    <x v="0"/>
    <s v="040.12519"/>
    <n v="1000"/>
    <n v="1653.23"/>
    <n v="1.65323"/>
  </r>
  <r>
    <x v="0"/>
    <x v="1"/>
    <x v="17"/>
    <x v="0"/>
    <s v="040.12404"/>
    <n v="665"/>
    <n v="10742.69"/>
    <n v="16.154421052631601"/>
  </r>
  <r>
    <x v="0"/>
    <x v="1"/>
    <x v="13"/>
    <x v="0"/>
    <s v="040.10014"/>
    <n v="83"/>
    <n v="15301.18"/>
    <n v="184.35156626506"/>
  </r>
  <r>
    <x v="0"/>
    <x v="1"/>
    <x v="13"/>
    <x v="0"/>
    <s v="040.10019"/>
    <n v="314"/>
    <n v="10030.01"/>
    <n v="31.9427070063694"/>
  </r>
  <r>
    <x v="0"/>
    <x v="1"/>
    <x v="13"/>
    <x v="0"/>
    <s v="040.10673"/>
    <n v="295"/>
    <n v="530.20000000000005"/>
    <n v="1.79728813559322"/>
  </r>
  <r>
    <x v="0"/>
    <x v="1"/>
    <x v="36"/>
    <x v="0"/>
    <s v="ADMIN 040"/>
    <n v="-3604"/>
    <n v="-7526.39"/>
    <n v="2.0883435072142098"/>
  </r>
  <r>
    <x v="0"/>
    <x v="1"/>
    <x v="31"/>
    <x v="0"/>
    <s v="Conversion"/>
    <n v="28"/>
    <n v="5131.71"/>
    <n v="183.27535714285699"/>
  </r>
  <r>
    <x v="0"/>
    <x v="1"/>
    <x v="13"/>
    <x v="0"/>
    <s v="040.10363"/>
    <n v="1972"/>
    <n v="1230.8"/>
    <n v="0.62413793103448301"/>
  </r>
  <r>
    <x v="0"/>
    <x v="1"/>
    <x v="13"/>
    <x v="0"/>
    <s v="040.10733"/>
    <n v="300"/>
    <n v="3223.13"/>
    <n v="10.7437666666667"/>
  </r>
  <r>
    <x v="0"/>
    <x v="1"/>
    <x v="13"/>
    <x v="0"/>
    <s v="040.10762"/>
    <n v="3400"/>
    <n v="2754.72"/>
    <n v="0.81021176470588196"/>
  </r>
  <r>
    <x v="0"/>
    <x v="1"/>
    <x v="13"/>
    <x v="0"/>
    <s v="040.10413"/>
    <n v="4015"/>
    <n v="11116.18"/>
    <n v="2.7686625155666298"/>
  </r>
  <r>
    <x v="0"/>
    <x v="1"/>
    <x v="15"/>
    <x v="0"/>
    <s v="040.10414"/>
    <n v="60"/>
    <n v="561.79999999999995"/>
    <n v="9.3633333333333297"/>
  </r>
  <r>
    <x v="0"/>
    <x v="1"/>
    <x v="13"/>
    <x v="0"/>
    <s v="040.10177"/>
    <n v="208"/>
    <n v="3057.76"/>
    <n v="14.7007692307692"/>
  </r>
  <r>
    <x v="0"/>
    <x v="1"/>
    <x v="13"/>
    <x v="0"/>
    <s v="040.10858"/>
    <n v="890"/>
    <n v="8840.1200000000008"/>
    <n v="9.9327191011236007"/>
  </r>
  <r>
    <x v="0"/>
    <x v="1"/>
    <x v="13"/>
    <x v="0"/>
    <s v="040.10672"/>
    <n v="2880"/>
    <n v="9045.42"/>
    <n v="3.1407708333333302"/>
  </r>
  <r>
    <x v="0"/>
    <x v="1"/>
    <x v="13"/>
    <x v="0"/>
    <s v="040.10757"/>
    <n v="500"/>
    <n v="1720.71"/>
    <n v="3.4414199999999999"/>
  </r>
  <r>
    <x v="0"/>
    <x v="1"/>
    <x v="15"/>
    <x v="0"/>
    <s v="040.10767"/>
    <n v="420"/>
    <n v="1976.3"/>
    <n v="4.7054761904761904"/>
  </r>
  <r>
    <x v="0"/>
    <x v="1"/>
    <x v="13"/>
    <x v="0"/>
    <s v="040.10453"/>
    <n v="1138"/>
    <n v="7177.75"/>
    <n v="6.3073374340949"/>
  </r>
  <r>
    <x v="0"/>
    <x v="1"/>
    <x v="13"/>
    <x v="0"/>
    <s v="040.10462"/>
    <n v="485"/>
    <n v="2572.39"/>
    <n v="5.3038969072164903"/>
  </r>
  <r>
    <x v="0"/>
    <x v="1"/>
    <x v="13"/>
    <x v="0"/>
    <s v="040.10127"/>
    <n v="185"/>
    <n v="396.84"/>
    <n v="2.1450810810810799"/>
  </r>
  <r>
    <x v="0"/>
    <x v="1"/>
    <x v="13"/>
    <x v="0"/>
    <s v="040.10204"/>
    <n v="625"/>
    <n v="3797.96"/>
    <n v="6.0767360000000004"/>
  </r>
  <r>
    <x v="0"/>
    <x v="1"/>
    <x v="13"/>
    <x v="0"/>
    <s v="040.10074"/>
    <n v="7515"/>
    <n v="35089.440000000002"/>
    <n v="4.6692534930139704"/>
  </r>
  <r>
    <x v="0"/>
    <x v="1"/>
    <x v="13"/>
    <x v="0"/>
    <s v="040.10820"/>
    <n v="777"/>
    <n v="4891.1899999999996"/>
    <n v="6.29496782496782"/>
  </r>
  <r>
    <x v="0"/>
    <x v="1"/>
    <x v="15"/>
    <x v="0"/>
    <s v="040.10342"/>
    <n v="1650"/>
    <n v="6624.9"/>
    <n v="4.0150909090909099"/>
  </r>
  <r>
    <x v="0"/>
    <x v="1"/>
    <x v="13"/>
    <x v="0"/>
    <s v="040.10402"/>
    <n v="350"/>
    <n v="1068.08"/>
    <n v="3.05165714285714"/>
  </r>
  <r>
    <x v="0"/>
    <x v="1"/>
    <x v="13"/>
    <x v="0"/>
    <s v="040.10520"/>
    <n v="856"/>
    <n v="3326.15"/>
    <n v="3.8856892523364501"/>
  </r>
  <r>
    <x v="0"/>
    <x v="1"/>
    <x v="15"/>
    <x v="0"/>
    <s v="040.10026"/>
    <n v="1"/>
    <n v="-6074"/>
    <n v="-6074"/>
  </r>
  <r>
    <x v="0"/>
    <x v="1"/>
    <x v="17"/>
    <x v="0"/>
    <s v="040.10210"/>
    <n v="4100"/>
    <n v="6443.32"/>
    <n v="1.5715414634146301"/>
  </r>
  <r>
    <x v="0"/>
    <x v="1"/>
    <x v="13"/>
    <x v="0"/>
    <s v="040.10743"/>
    <n v="300"/>
    <n v="1607.58"/>
    <n v="5.3586"/>
  </r>
  <r>
    <x v="0"/>
    <x v="1"/>
    <x v="13"/>
    <x v="0"/>
    <s v="040.10777"/>
    <n v="100"/>
    <n v="1028"/>
    <n v="10.28"/>
  </r>
  <r>
    <x v="0"/>
    <x v="1"/>
    <x v="13"/>
    <x v="0"/>
    <s v="040.10795"/>
    <n v="270"/>
    <n v="645.27"/>
    <n v="2.3898888888888901"/>
  </r>
  <r>
    <x v="0"/>
    <x v="1"/>
    <x v="13"/>
    <x v="0"/>
    <s v="040.10735"/>
    <n v="320"/>
    <n v="633.1"/>
    <n v="1.9784375000000001"/>
  </r>
  <r>
    <x v="0"/>
    <x v="1"/>
    <x v="13"/>
    <x v="0"/>
    <s v="040.10669"/>
    <n v="1245"/>
    <n v="4963.08"/>
    <n v="3.9864096385542198"/>
  </r>
  <r>
    <x v="0"/>
    <x v="1"/>
    <x v="13"/>
    <x v="0"/>
    <s v="040.10338"/>
    <n v="500"/>
    <n v="2161.44"/>
    <n v="4.3228799999999996"/>
  </r>
  <r>
    <x v="0"/>
    <x v="1"/>
    <x v="15"/>
    <x v="0"/>
    <s v="040.10496"/>
    <n v="1440"/>
    <n v="33684.1"/>
    <n v="23.391736111111101"/>
  </r>
  <r>
    <x v="0"/>
    <x v="1"/>
    <x v="13"/>
    <x v="0"/>
    <s v="040.10596"/>
    <n v="1700"/>
    <n v="5363.87"/>
    <n v="3.1552176470588198"/>
  </r>
  <r>
    <x v="0"/>
    <x v="1"/>
    <x v="13"/>
    <x v="0"/>
    <s v="040.10653"/>
    <n v="1520"/>
    <n v="15485.1"/>
    <n v="10.1875657894737"/>
  </r>
  <r>
    <x v="0"/>
    <x v="1"/>
    <x v="13"/>
    <x v="0"/>
    <s v="040.10103"/>
    <n v="130"/>
    <n v="2091.83"/>
    <n v="16.091000000000001"/>
  </r>
  <r>
    <x v="0"/>
    <x v="1"/>
    <x v="13"/>
    <x v="0"/>
    <s v="040.10550"/>
    <n v="1593"/>
    <n v="4995.74"/>
    <n v="3.1360577526679201"/>
  </r>
  <r>
    <x v="0"/>
    <x v="1"/>
    <x v="13"/>
    <x v="0"/>
    <s v="040.10162"/>
    <n v="3057"/>
    <n v="10716.16"/>
    <n v="3.50544978737324"/>
  </r>
  <r>
    <x v="0"/>
    <x v="1"/>
    <x v="13"/>
    <x v="0"/>
    <s v="040.10172"/>
    <n v="1945"/>
    <n v="5970.28"/>
    <n v="3.0695526992287898"/>
  </r>
  <r>
    <x v="0"/>
    <x v="1"/>
    <x v="13"/>
    <x v="0"/>
    <s v="040.10035"/>
    <n v="512"/>
    <n v="14928.71"/>
    <n v="29.157636718749998"/>
  </r>
  <r>
    <x v="0"/>
    <x v="1"/>
    <x v="13"/>
    <x v="0"/>
    <s v="040.10660"/>
    <n v="3751"/>
    <n v="10272.23"/>
    <n v="2.7385310583844298"/>
  </r>
  <r>
    <x v="0"/>
    <x v="1"/>
    <x v="15"/>
    <x v="0"/>
    <s v="040.10660"/>
    <n v="2510"/>
    <n v="6875.58"/>
    <n v="2.73927490039841"/>
  </r>
  <r>
    <x v="0"/>
    <x v="1"/>
    <x v="13"/>
    <x v="0"/>
    <s v="040.10753"/>
    <n v="100"/>
    <n v="1043.71"/>
    <n v="10.437099999999999"/>
  </r>
  <r>
    <x v="0"/>
    <x v="1"/>
    <x v="13"/>
    <x v="0"/>
    <s v="040.10533"/>
    <n v="3400"/>
    <n v="35.96"/>
    <n v="1.05764705882353E-2"/>
  </r>
  <r>
    <x v="0"/>
    <x v="1"/>
    <x v="13"/>
    <x v="0"/>
    <s v="040.10464"/>
    <n v="500"/>
    <n v="1987.02"/>
    <n v="3.97404"/>
  </r>
  <r>
    <x v="0"/>
    <x v="1"/>
    <x v="13"/>
    <x v="0"/>
    <s v="040.10626"/>
    <n v="95"/>
    <n v="901.72"/>
    <n v="9.4917894736842108"/>
  </r>
  <r>
    <x v="0"/>
    <x v="1"/>
    <x v="13"/>
    <x v="0"/>
    <s v="040.13102"/>
    <n v="2484"/>
    <n v="5557.99"/>
    <n v="2.2375161030595798"/>
  </r>
  <r>
    <x v="0"/>
    <x v="1"/>
    <x v="16"/>
    <x v="0"/>
    <s v="040.12415"/>
    <n v="1720"/>
    <n v="24852.69"/>
    <n v="14.449238372092999"/>
  </r>
  <r>
    <x v="0"/>
    <x v="1"/>
    <x v="17"/>
    <x v="0"/>
    <s v="040.12405"/>
    <n v="1100"/>
    <n v="9792.2099999999991"/>
    <n v="8.9020090909090897"/>
  </r>
  <r>
    <x v="0"/>
    <x v="1"/>
    <x v="17"/>
    <x v="0"/>
    <s v="040.12406"/>
    <n v="350"/>
    <n v="4670.03"/>
    <n v="13.3429428571429"/>
  </r>
  <r>
    <x v="0"/>
    <x v="1"/>
    <x v="13"/>
    <x v="0"/>
    <s v="040.12504"/>
    <n v="225"/>
    <n v="309.18"/>
    <n v="1.3741333333333301"/>
  </r>
  <r>
    <x v="0"/>
    <x v="1"/>
    <x v="13"/>
    <x v="0"/>
    <s v="040.12537"/>
    <n v="25630"/>
    <n v="6608.51"/>
    <n v="0.257842762387827"/>
  </r>
  <r>
    <x v="0"/>
    <x v="1"/>
    <x v="13"/>
    <x v="0"/>
    <s v="040.12619"/>
    <n v="2680"/>
    <n v="9707.9"/>
    <n v="3.6223507462686602"/>
  </r>
  <r>
    <x v="0"/>
    <x v="1"/>
    <x v="15"/>
    <x v="0"/>
    <s v="040.12647"/>
    <n v="1970"/>
    <n v="16644.45"/>
    <n v="8.4489593908629406"/>
  </r>
  <r>
    <x v="0"/>
    <x v="1"/>
    <x v="14"/>
    <x v="0"/>
    <s v="040.12743"/>
    <n v="1"/>
    <n v="-7815"/>
    <n v="-7815"/>
  </r>
  <r>
    <x v="0"/>
    <x v="1"/>
    <x v="14"/>
    <x v="0"/>
    <s v="040.12736"/>
    <n v="1"/>
    <n v="-1330"/>
    <n v="-1330"/>
  </r>
  <r>
    <x v="0"/>
    <x v="1"/>
    <x v="13"/>
    <x v="0"/>
    <s v="040.12648"/>
    <n v="1570"/>
    <n v="5741.84"/>
    <n v="3.6572229299363102"/>
  </r>
  <r>
    <x v="0"/>
    <x v="1"/>
    <x v="14"/>
    <x v="0"/>
    <s v="040.12690"/>
    <n v="1"/>
    <n v="-4824"/>
    <n v="-4824"/>
  </r>
  <r>
    <x v="0"/>
    <x v="1"/>
    <x v="14"/>
    <x v="0"/>
    <s v="040.12698"/>
    <n v="1"/>
    <n v="-1731"/>
    <n v="-1731"/>
  </r>
  <r>
    <x v="0"/>
    <x v="1"/>
    <x v="14"/>
    <x v="0"/>
    <s v="040.12753"/>
    <n v="1"/>
    <n v="-1250"/>
    <n v="-1250"/>
  </r>
  <r>
    <x v="0"/>
    <x v="1"/>
    <x v="14"/>
    <x v="0"/>
    <s v="040.12734"/>
    <n v="1"/>
    <n v="-62"/>
    <n v="-62"/>
  </r>
  <r>
    <x v="0"/>
    <x v="1"/>
    <x v="14"/>
    <x v="0"/>
    <s v="040.13006"/>
    <n v="1"/>
    <n v="-221"/>
    <n v="-221"/>
  </r>
  <r>
    <x v="0"/>
    <x v="1"/>
    <x v="14"/>
    <x v="0"/>
    <s v="040.13136"/>
    <n v="1"/>
    <n v="-546"/>
    <n v="-546"/>
  </r>
  <r>
    <x v="0"/>
    <x v="1"/>
    <x v="13"/>
    <x v="0"/>
    <s v="040.12761"/>
    <n v="1462"/>
    <n v="6803.18"/>
    <n v="4.6533378932968503"/>
  </r>
  <r>
    <x v="0"/>
    <x v="1"/>
    <x v="13"/>
    <x v="0"/>
    <s v="040.12414"/>
    <n v="745"/>
    <n v="19424.259999999998"/>
    <n v="26.0728322147651"/>
  </r>
  <r>
    <x v="0"/>
    <x v="1"/>
    <x v="17"/>
    <x v="0"/>
    <s v="040.12300"/>
    <n v="125"/>
    <n v="1306.21"/>
    <n v="10.449680000000001"/>
  </r>
  <r>
    <x v="0"/>
    <x v="1"/>
    <x v="14"/>
    <x v="0"/>
    <s v="ADMIN 050"/>
    <n v="874"/>
    <n v="-2693358.29"/>
    <n v="-3081.6456407322698"/>
  </r>
  <r>
    <x v="0"/>
    <x v="1"/>
    <x v="14"/>
    <x v="0"/>
    <s v="050.18571"/>
    <n v="1"/>
    <n v="-1130"/>
    <n v="-1130"/>
  </r>
  <r>
    <x v="0"/>
    <x v="1"/>
    <x v="14"/>
    <x v="0"/>
    <s v="050.21101"/>
    <n v="1"/>
    <n v="-219182.3"/>
    <n v="-219182.3"/>
  </r>
  <r>
    <x v="0"/>
    <x v="1"/>
    <x v="14"/>
    <x v="0"/>
    <s v="050.21090"/>
    <n v="1"/>
    <n v="-9092"/>
    <n v="-9092"/>
  </r>
  <r>
    <x v="0"/>
    <x v="1"/>
    <x v="14"/>
    <x v="0"/>
    <s v="050.21102"/>
    <n v="1"/>
    <n v="-16012"/>
    <n v="-16012"/>
  </r>
  <r>
    <x v="0"/>
    <x v="1"/>
    <x v="13"/>
    <x v="0"/>
    <s v="050.20941"/>
    <n v="518"/>
    <n v="10325.35"/>
    <n v="19.933108108108101"/>
  </r>
  <r>
    <x v="0"/>
    <x v="1"/>
    <x v="13"/>
    <x v="0"/>
    <s v="050.21997"/>
    <n v="100"/>
    <n v="1355.53"/>
    <n v="13.555300000000001"/>
  </r>
  <r>
    <x v="0"/>
    <x v="1"/>
    <x v="11"/>
    <x v="1"/>
    <s v="050.21073"/>
    <n v="21"/>
    <n v="2255.9699999999998"/>
    <n v="107.427142857143"/>
  </r>
  <r>
    <x v="0"/>
    <x v="1"/>
    <x v="15"/>
    <x v="0"/>
    <s v="050.20799"/>
    <n v="1453"/>
    <n v="33222.519999999997"/>
    <n v="22.864776324845099"/>
  </r>
  <r>
    <x v="0"/>
    <x v="1"/>
    <x v="11"/>
    <x v="1"/>
    <s v="050.20936"/>
    <n v="1"/>
    <n v="11363.89"/>
    <n v="11363.89"/>
  </r>
  <r>
    <x v="0"/>
    <x v="1"/>
    <x v="13"/>
    <x v="0"/>
    <s v="050.20328"/>
    <n v="464"/>
    <n v="3103.02"/>
    <n v="6.68754310344828"/>
  </r>
  <r>
    <x v="0"/>
    <x v="1"/>
    <x v="13"/>
    <x v="0"/>
    <s v="050.20859"/>
    <n v="1130"/>
    <n v="16580.34"/>
    <n v="14.6728672566372"/>
  </r>
  <r>
    <x v="0"/>
    <x v="1"/>
    <x v="14"/>
    <x v="0"/>
    <s v="050.21602"/>
    <n v="1"/>
    <n v="-4624"/>
    <n v="-4624"/>
  </r>
  <r>
    <x v="0"/>
    <x v="1"/>
    <x v="14"/>
    <x v="0"/>
    <s v="050.21672"/>
    <n v="1"/>
    <n v="-5814"/>
    <n v="-5814"/>
  </r>
  <r>
    <x v="0"/>
    <x v="1"/>
    <x v="14"/>
    <x v="0"/>
    <s v="050.21678"/>
    <n v="1"/>
    <n v="-2096"/>
    <n v="-2096"/>
  </r>
  <r>
    <x v="0"/>
    <x v="1"/>
    <x v="14"/>
    <x v="0"/>
    <s v="050.21656"/>
    <n v="1"/>
    <n v="-1756"/>
    <n v="-1756"/>
  </r>
  <r>
    <x v="0"/>
    <x v="1"/>
    <x v="14"/>
    <x v="0"/>
    <s v="050.21640"/>
    <n v="1"/>
    <n v="-1532"/>
    <n v="-1532"/>
  </r>
  <r>
    <x v="0"/>
    <x v="1"/>
    <x v="14"/>
    <x v="0"/>
    <s v="050.21652"/>
    <n v="1"/>
    <n v="-1498"/>
    <n v="-1498"/>
  </r>
  <r>
    <x v="0"/>
    <x v="1"/>
    <x v="14"/>
    <x v="0"/>
    <s v="050.21574"/>
    <n v="1"/>
    <n v="-5010.97"/>
    <n v="-5010.97"/>
  </r>
  <r>
    <x v="0"/>
    <x v="1"/>
    <x v="14"/>
    <x v="0"/>
    <s v="050.21560"/>
    <n v="1"/>
    <n v="-625"/>
    <n v="-625"/>
  </r>
  <r>
    <x v="0"/>
    <x v="1"/>
    <x v="14"/>
    <x v="0"/>
    <s v="050.21568"/>
    <n v="1"/>
    <n v="-1684"/>
    <n v="-1684"/>
  </r>
  <r>
    <x v="0"/>
    <x v="1"/>
    <x v="14"/>
    <x v="0"/>
    <s v="050.21565"/>
    <n v="1"/>
    <n v="-1445"/>
    <n v="-1445"/>
  </r>
  <r>
    <x v="0"/>
    <x v="1"/>
    <x v="14"/>
    <x v="0"/>
    <s v="050.21095"/>
    <n v="1"/>
    <n v="-17607"/>
    <n v="-17607"/>
  </r>
  <r>
    <x v="0"/>
    <x v="1"/>
    <x v="13"/>
    <x v="0"/>
    <s v="050.20390"/>
    <n v="1300"/>
    <n v="1576.97"/>
    <n v="1.21305384615385"/>
  </r>
  <r>
    <x v="0"/>
    <x v="1"/>
    <x v="13"/>
    <x v="0"/>
    <s v="050.20774"/>
    <n v="810"/>
    <n v="1193.9100000000001"/>
    <n v="1.47396296296296"/>
  </r>
  <r>
    <x v="0"/>
    <x v="1"/>
    <x v="14"/>
    <x v="0"/>
    <s v="050.21611"/>
    <n v="1"/>
    <n v="-940"/>
    <n v="-940"/>
  </r>
  <r>
    <x v="0"/>
    <x v="1"/>
    <x v="11"/>
    <x v="1"/>
    <s v="050.21065"/>
    <n v="60"/>
    <n v="84519.67"/>
    <n v="1408.6611666666699"/>
  </r>
  <r>
    <x v="0"/>
    <x v="1"/>
    <x v="13"/>
    <x v="0"/>
    <s v="050.19253"/>
    <n v="279"/>
    <n v="239.58"/>
    <n v="0.858709677419355"/>
  </r>
  <r>
    <x v="0"/>
    <x v="1"/>
    <x v="13"/>
    <x v="0"/>
    <s v="050.20848"/>
    <n v="-629"/>
    <n v="-4475.79"/>
    <n v="7.11572337042925"/>
  </r>
  <r>
    <x v="0"/>
    <x v="1"/>
    <x v="13"/>
    <x v="0"/>
    <s v="050.20324"/>
    <n v="626"/>
    <n v="8830.1200000000008"/>
    <n v="14.1056230031949"/>
  </r>
  <r>
    <x v="0"/>
    <x v="1"/>
    <x v="15"/>
    <x v="0"/>
    <s v="050.19432"/>
    <n v="-415"/>
    <n v="-4456.08"/>
    <n v="10.7375421686747"/>
  </r>
  <r>
    <x v="0"/>
    <x v="1"/>
    <x v="15"/>
    <x v="0"/>
    <s v="050.19208"/>
    <n v="-284"/>
    <n v="-2762.72"/>
    <n v="9.7278873239436603"/>
  </r>
  <r>
    <x v="0"/>
    <x v="1"/>
    <x v="13"/>
    <x v="0"/>
    <s v="050.19356"/>
    <n v="1050"/>
    <n v="3940.66"/>
    <n v="3.7530095238095198"/>
  </r>
  <r>
    <x v="0"/>
    <x v="1"/>
    <x v="13"/>
    <x v="0"/>
    <s v="050.18747"/>
    <n v="1562"/>
    <n v="15412.55"/>
    <n v="9.8671895006401993"/>
  </r>
  <r>
    <x v="0"/>
    <x v="1"/>
    <x v="13"/>
    <x v="0"/>
    <s v="050.18605"/>
    <n v="1885"/>
    <n v="18269.23"/>
    <n v="9.6918992042440308"/>
  </r>
  <r>
    <x v="0"/>
    <x v="1"/>
    <x v="14"/>
    <x v="0"/>
    <s v="050.19394"/>
    <n v="1"/>
    <n v="-3169.32"/>
    <n v="-3169.32"/>
  </r>
  <r>
    <x v="0"/>
    <x v="1"/>
    <x v="13"/>
    <x v="0"/>
    <s v="050.18645"/>
    <n v="3525"/>
    <n v="19250.68"/>
    <n v="5.4611858156028399"/>
  </r>
  <r>
    <x v="0"/>
    <x v="1"/>
    <x v="13"/>
    <x v="0"/>
    <s v="050.18922"/>
    <n v="1519"/>
    <n v="3614.95"/>
    <n v="2.3798222514812402"/>
  </r>
  <r>
    <x v="0"/>
    <x v="1"/>
    <x v="13"/>
    <x v="0"/>
    <s v="050.19532"/>
    <n v="980"/>
    <n v="4107.59"/>
    <n v="4.1914183673469401"/>
  </r>
  <r>
    <x v="0"/>
    <x v="1"/>
    <x v="13"/>
    <x v="0"/>
    <s v="050.20460"/>
    <n v="1280"/>
    <n v="9913.26"/>
    <n v="7.7447343750000002"/>
  </r>
  <r>
    <x v="0"/>
    <x v="1"/>
    <x v="16"/>
    <x v="0"/>
    <s v="050.19041"/>
    <n v="2560"/>
    <n v="29350.16"/>
    <n v="11.46490625"/>
  </r>
  <r>
    <x v="0"/>
    <x v="1"/>
    <x v="13"/>
    <x v="0"/>
    <s v="050.19030"/>
    <n v="4402"/>
    <n v="6960.52"/>
    <n v="1.58121762835075"/>
  </r>
  <r>
    <x v="0"/>
    <x v="1"/>
    <x v="14"/>
    <x v="0"/>
    <s v="050.19692"/>
    <n v="1"/>
    <n v="-768"/>
    <n v="-768"/>
  </r>
  <r>
    <x v="0"/>
    <x v="1"/>
    <x v="14"/>
    <x v="0"/>
    <s v="050.19308"/>
    <n v="1"/>
    <n v="-161"/>
    <n v="-161"/>
  </r>
  <r>
    <x v="0"/>
    <x v="1"/>
    <x v="14"/>
    <x v="0"/>
    <s v="050.19392"/>
    <n v="1"/>
    <n v="-3471"/>
    <n v="-3471"/>
  </r>
  <r>
    <x v="0"/>
    <x v="1"/>
    <x v="14"/>
    <x v="0"/>
    <s v="050.19396"/>
    <n v="1"/>
    <n v="-1463"/>
    <n v="-1463"/>
  </r>
  <r>
    <x v="0"/>
    <x v="1"/>
    <x v="14"/>
    <x v="0"/>
    <s v="050.19449"/>
    <n v="1"/>
    <n v="-346710.6"/>
    <n v="-346710.6"/>
  </r>
  <r>
    <x v="0"/>
    <x v="1"/>
    <x v="14"/>
    <x v="0"/>
    <s v="050.19485"/>
    <n v="1"/>
    <n v="-11626"/>
    <n v="-11626"/>
  </r>
  <r>
    <x v="0"/>
    <x v="1"/>
    <x v="14"/>
    <x v="0"/>
    <s v="050.19476"/>
    <n v="1"/>
    <n v="-1845"/>
    <n v="-1845"/>
  </r>
  <r>
    <x v="0"/>
    <x v="1"/>
    <x v="14"/>
    <x v="0"/>
    <s v="050.19474"/>
    <n v="1"/>
    <n v="-803"/>
    <n v="-803"/>
  </r>
  <r>
    <x v="0"/>
    <x v="1"/>
    <x v="14"/>
    <x v="0"/>
    <s v="050.19486"/>
    <n v="1"/>
    <n v="-685"/>
    <n v="-685"/>
  </r>
  <r>
    <x v="0"/>
    <x v="1"/>
    <x v="14"/>
    <x v="0"/>
    <s v="050.19493"/>
    <n v="1"/>
    <n v="-661"/>
    <n v="-661"/>
  </r>
  <r>
    <x v="0"/>
    <x v="1"/>
    <x v="14"/>
    <x v="0"/>
    <s v="050.19477"/>
    <n v="1"/>
    <n v="-440"/>
    <n v="-440"/>
  </r>
  <r>
    <x v="0"/>
    <x v="1"/>
    <x v="13"/>
    <x v="0"/>
    <s v="050.18886"/>
    <n v="250"/>
    <n v="-1685.55"/>
    <n v="-6.7422000000000004"/>
  </r>
  <r>
    <x v="0"/>
    <x v="2"/>
    <x v="19"/>
    <x v="0"/>
    <s v="040.12913"/>
    <n v="10"/>
    <n v="18820.16"/>
    <n v="1882.0160000000001"/>
  </r>
  <r>
    <x v="0"/>
    <x v="2"/>
    <x v="26"/>
    <x v="0"/>
    <s v="040.12834"/>
    <n v="3"/>
    <n v="704.3"/>
    <n v="234.76666666666699"/>
  </r>
  <r>
    <x v="0"/>
    <x v="2"/>
    <x v="21"/>
    <x v="0"/>
    <s v="040.12837"/>
    <n v="5"/>
    <n v="2062.1"/>
    <n v="412.42"/>
  </r>
  <r>
    <x v="0"/>
    <x v="2"/>
    <x v="19"/>
    <x v="0"/>
    <s v="040.11570"/>
    <n v="10"/>
    <n v="26173.78"/>
    <n v="2617.3780000000002"/>
  </r>
  <r>
    <x v="0"/>
    <x v="2"/>
    <x v="24"/>
    <x v="0"/>
    <s v="040.12309"/>
    <n v="3225"/>
    <n v="150533.48000000001"/>
    <n v="46.677048062015501"/>
  </r>
  <r>
    <x v="0"/>
    <x v="2"/>
    <x v="33"/>
    <x v="0"/>
    <s v="Conversion"/>
    <n v="159"/>
    <n v="240528.48"/>
    <n v="1512.7577358490601"/>
  </r>
  <r>
    <x v="0"/>
    <x v="2"/>
    <x v="27"/>
    <x v="0"/>
    <s v="Conversion"/>
    <n v="36000"/>
    <n v="48214.02"/>
    <n v="1.33927833333333"/>
  </r>
  <r>
    <x v="0"/>
    <x v="2"/>
    <x v="34"/>
    <x v="0"/>
    <s v="Conversion"/>
    <n v="143"/>
    <n v="46520.45"/>
    <n v="325.31783216783202"/>
  </r>
  <r>
    <x v="0"/>
    <x v="2"/>
    <x v="11"/>
    <x v="1"/>
    <s v="050.21075"/>
    <n v="45"/>
    <n v="19619.37"/>
    <n v="435.98599999999999"/>
  </r>
  <r>
    <x v="0"/>
    <x v="2"/>
    <x v="11"/>
    <x v="1"/>
    <s v="050.21085"/>
    <n v="45"/>
    <n v="22228.1"/>
    <n v="493.95777777777801"/>
  </r>
  <r>
    <x v="0"/>
    <x v="2"/>
    <x v="20"/>
    <x v="0"/>
    <s v="050.19706"/>
    <n v="15"/>
    <n v="1046.48"/>
    <n v="69.765333333333302"/>
  </r>
  <r>
    <x v="0"/>
    <x v="2"/>
    <x v="11"/>
    <x v="1"/>
    <s v="050.21078"/>
    <n v="46"/>
    <n v="10486.3"/>
    <n v="227.963043478261"/>
  </r>
  <r>
    <x v="0"/>
    <x v="2"/>
    <x v="11"/>
    <x v="1"/>
    <s v="050.21082"/>
    <n v="49"/>
    <n v="29524.720000000001"/>
    <n v="602.54530612244901"/>
  </r>
  <r>
    <x v="0"/>
    <x v="2"/>
    <x v="11"/>
    <x v="1"/>
    <s v="050.21080"/>
    <n v="49"/>
    <n v="24967.5"/>
    <n v="509.540816326531"/>
  </r>
  <r>
    <x v="0"/>
    <x v="2"/>
    <x v="19"/>
    <x v="0"/>
    <s v="050.19706"/>
    <n v="13"/>
    <n v="906.95"/>
    <n v="69.765384615384605"/>
  </r>
  <r>
    <x v="0"/>
    <x v="2"/>
    <x v="34"/>
    <x v="0"/>
    <s v="050.18653"/>
    <n v="-143"/>
    <n v="-46520.45"/>
    <n v="325.31783216783202"/>
  </r>
  <r>
    <x v="0"/>
    <x v="0"/>
    <x v="7"/>
    <x v="0"/>
    <s v="040.12358"/>
    <n v="0"/>
    <n v="2609.3200000000002"/>
    <n v="0"/>
  </r>
  <r>
    <x v="0"/>
    <x v="0"/>
    <x v="1"/>
    <x v="0"/>
    <s v="040.12417"/>
    <n v="-20"/>
    <n v="-2229.29"/>
    <n v="111.4645"/>
  </r>
  <r>
    <x v="0"/>
    <x v="0"/>
    <x v="7"/>
    <x v="0"/>
    <s v="040.12779"/>
    <n v="-324"/>
    <n v="16337.59"/>
    <n v="-50.424660493827197"/>
  </r>
  <r>
    <x v="0"/>
    <x v="0"/>
    <x v="8"/>
    <x v="0"/>
    <s v="ADMIN 040"/>
    <n v="-1028"/>
    <n v="-808802.64"/>
    <n v="786.77299610894897"/>
  </r>
  <r>
    <x v="0"/>
    <x v="0"/>
    <x v="28"/>
    <x v="0"/>
    <s v="040.10318"/>
    <n v="6"/>
    <n v="658.81"/>
    <n v="109.801666666667"/>
  </r>
  <r>
    <x v="0"/>
    <x v="0"/>
    <x v="3"/>
    <x v="0"/>
    <s v="040.10419"/>
    <n v="1"/>
    <n v="-31057.55"/>
    <n v="-31057.55"/>
  </r>
  <r>
    <x v="0"/>
    <x v="0"/>
    <x v="4"/>
    <x v="0"/>
    <s v="ADMIN 040"/>
    <n v="-607"/>
    <n v="-3722828.1"/>
    <n v="6133.1599670510705"/>
  </r>
  <r>
    <x v="0"/>
    <x v="0"/>
    <x v="0"/>
    <x v="0"/>
    <s v="Conversion"/>
    <n v="2899492"/>
    <n v="16922671.219999999"/>
    <n v="5.8364262498396302"/>
  </r>
  <r>
    <x v="0"/>
    <x v="0"/>
    <x v="0"/>
    <x v="0"/>
    <s v="040.12357"/>
    <n v="-27"/>
    <n v="-105.32"/>
    <n v="3.9007407407407402"/>
  </r>
  <r>
    <x v="0"/>
    <x v="0"/>
    <x v="0"/>
    <x v="0"/>
    <s v="040.12137"/>
    <n v="-1212"/>
    <n v="-6549.85"/>
    <n v="5.4041666666666703"/>
  </r>
  <r>
    <x v="0"/>
    <x v="0"/>
    <x v="7"/>
    <x v="0"/>
    <s v="040.12765"/>
    <n v="-805"/>
    <n v="-2621.33"/>
    <n v="3.2563105590062098"/>
  </r>
  <r>
    <x v="0"/>
    <x v="0"/>
    <x v="7"/>
    <x v="0"/>
    <s v="040.12816"/>
    <n v="-84"/>
    <n v="-140.13"/>
    <n v="1.6682142857142901"/>
  </r>
  <r>
    <x v="0"/>
    <x v="0"/>
    <x v="7"/>
    <x v="0"/>
    <s v="040.13109"/>
    <n v="-3026"/>
    <n v="-5939.39"/>
    <n v="1.9627858559153999"/>
  </r>
  <r>
    <x v="0"/>
    <x v="0"/>
    <x v="6"/>
    <x v="0"/>
    <s v="040.12330"/>
    <n v="-489"/>
    <n v="-634.07000000000005"/>
    <n v="1.29666666666667"/>
  </r>
  <r>
    <x v="0"/>
    <x v="0"/>
    <x v="2"/>
    <x v="0"/>
    <s v="040.11140"/>
    <n v="5"/>
    <n v="152464.23000000001"/>
    <n v="30492.846000000001"/>
  </r>
  <r>
    <x v="0"/>
    <x v="0"/>
    <x v="2"/>
    <x v="0"/>
    <s v="040.12916"/>
    <n v="-11"/>
    <n v="-100489.86"/>
    <n v="9135.4418181818201"/>
  </r>
  <r>
    <x v="0"/>
    <x v="0"/>
    <x v="0"/>
    <x v="0"/>
    <s v="040.10979"/>
    <n v="775"/>
    <n v="16866.8"/>
    <n v="21.763612903225798"/>
  </r>
  <r>
    <x v="0"/>
    <x v="0"/>
    <x v="0"/>
    <x v="0"/>
    <s v="040.10984"/>
    <n v="5870"/>
    <n v="119890.33"/>
    <n v="20.424247018739401"/>
  </r>
  <r>
    <x v="0"/>
    <x v="0"/>
    <x v="1"/>
    <x v="0"/>
    <s v="040.10993"/>
    <n v="3259"/>
    <n v="132798.14000000001"/>
    <n v="40.748125191776602"/>
  </r>
  <r>
    <x v="0"/>
    <x v="0"/>
    <x v="1"/>
    <x v="0"/>
    <s v="040.11201"/>
    <n v="4755"/>
    <n v="46173.78"/>
    <n v="9.7105741324921109"/>
  </r>
  <r>
    <x v="0"/>
    <x v="0"/>
    <x v="1"/>
    <x v="0"/>
    <s v="040.12024"/>
    <n v="122"/>
    <n v="26801.71"/>
    <n v="219.686147540984"/>
  </r>
  <r>
    <x v="0"/>
    <x v="0"/>
    <x v="7"/>
    <x v="0"/>
    <s v="040.11140"/>
    <n v="1"/>
    <n v="1005.3"/>
    <n v="1005.3"/>
  </r>
  <r>
    <x v="0"/>
    <x v="0"/>
    <x v="7"/>
    <x v="0"/>
    <s v="040.11563"/>
    <n v="5"/>
    <n v="329.63"/>
    <n v="65.926000000000002"/>
  </r>
  <r>
    <x v="0"/>
    <x v="0"/>
    <x v="5"/>
    <x v="0"/>
    <s v="040.11582"/>
    <n v="1"/>
    <n v="6962.41"/>
    <n v="6962.41"/>
  </r>
  <r>
    <x v="0"/>
    <x v="0"/>
    <x v="5"/>
    <x v="0"/>
    <s v="040.11265"/>
    <n v="1"/>
    <n v="12285.5"/>
    <n v="12285.5"/>
  </r>
  <r>
    <x v="0"/>
    <x v="0"/>
    <x v="0"/>
    <x v="0"/>
    <s v="040.10096"/>
    <n v="1"/>
    <n v="-4796.5600000000004"/>
    <n v="-4796.5600000000004"/>
  </r>
  <r>
    <x v="0"/>
    <x v="0"/>
    <x v="4"/>
    <x v="0"/>
    <s v="040.12260"/>
    <n v="-10"/>
    <n v="-99749.07"/>
    <n v="9974.9069999999992"/>
  </r>
  <r>
    <x v="0"/>
    <x v="0"/>
    <x v="3"/>
    <x v="0"/>
    <s v="Conversion"/>
    <n v="241"/>
    <n v="-502614.11"/>
    <n v="-2085.53572614108"/>
  </r>
  <r>
    <x v="0"/>
    <x v="0"/>
    <x v="9"/>
    <x v="0"/>
    <s v="040.12260"/>
    <n v="-900"/>
    <n v="-4690.42"/>
    <n v="5.2115777777777801"/>
  </r>
  <r>
    <x v="0"/>
    <x v="0"/>
    <x v="0"/>
    <x v="0"/>
    <s v="040.10965"/>
    <n v="859"/>
    <n v="18188.2"/>
    <n v="21.173690337601901"/>
  </r>
  <r>
    <x v="0"/>
    <x v="0"/>
    <x v="9"/>
    <x v="0"/>
    <s v="040.12635"/>
    <n v="-385"/>
    <n v="-9231.89"/>
    <n v="23.978935064935101"/>
  </r>
  <r>
    <x v="0"/>
    <x v="0"/>
    <x v="7"/>
    <x v="0"/>
    <s v="040.10318"/>
    <n v="36"/>
    <n v="2137.2600000000002"/>
    <n v="59.368333333333297"/>
  </r>
  <r>
    <x v="0"/>
    <x v="0"/>
    <x v="1"/>
    <x v="0"/>
    <s v="040.10748"/>
    <n v="595"/>
    <n v="-1049.1600000000001"/>
    <n v="-1.76329411764706"/>
  </r>
  <r>
    <x v="0"/>
    <x v="0"/>
    <x v="0"/>
    <x v="0"/>
    <s v="040.10755"/>
    <n v="4"/>
    <n v="4665.4399999999996"/>
    <n v="1166.3599999999999"/>
  </r>
  <r>
    <x v="0"/>
    <x v="0"/>
    <x v="1"/>
    <x v="0"/>
    <s v="040.11982"/>
    <n v="1845"/>
    <n v="65259.72"/>
    <n v="35.3711219512195"/>
  </r>
  <r>
    <x v="0"/>
    <x v="0"/>
    <x v="1"/>
    <x v="0"/>
    <s v="040.12132"/>
    <n v="1"/>
    <n v="10822.02"/>
    <n v="10822.02"/>
  </r>
  <r>
    <x v="0"/>
    <x v="0"/>
    <x v="1"/>
    <x v="0"/>
    <s v="040.12077"/>
    <n v="938"/>
    <n v="79356.28"/>
    <n v="84.601577825159893"/>
  </r>
  <r>
    <x v="0"/>
    <x v="0"/>
    <x v="0"/>
    <x v="0"/>
    <s v="040.12184"/>
    <n v="2035"/>
    <n v="50694.38"/>
    <n v="24.911243243243199"/>
  </r>
  <r>
    <x v="0"/>
    <x v="0"/>
    <x v="0"/>
    <x v="0"/>
    <s v="040.12312"/>
    <n v="2942"/>
    <n v="48741.52"/>
    <n v="16.567477906186301"/>
  </r>
  <r>
    <x v="0"/>
    <x v="0"/>
    <x v="35"/>
    <x v="0"/>
    <s v="Conversion"/>
    <n v="6"/>
    <n v="22099.88"/>
    <n v="3683.3133333333299"/>
  </r>
  <r>
    <x v="0"/>
    <x v="0"/>
    <x v="7"/>
    <x v="0"/>
    <s v="040.10138"/>
    <n v="1"/>
    <n v="-23277.41"/>
    <n v="-23277.41"/>
  </r>
  <r>
    <x v="0"/>
    <x v="0"/>
    <x v="1"/>
    <x v="0"/>
    <s v="040.10138"/>
    <n v="1"/>
    <n v="35.51"/>
    <n v="35.51"/>
  </r>
  <r>
    <x v="0"/>
    <x v="0"/>
    <x v="28"/>
    <x v="0"/>
    <s v="040.12916"/>
    <n v="-1"/>
    <n v="-2.87"/>
    <n v="2.87"/>
  </r>
  <r>
    <x v="0"/>
    <x v="0"/>
    <x v="0"/>
    <x v="0"/>
    <s v="040.11936"/>
    <n v="1"/>
    <n v="-301.76"/>
    <n v="-301.76"/>
  </r>
  <r>
    <x v="0"/>
    <x v="0"/>
    <x v="9"/>
    <x v="0"/>
    <s v="040.12359"/>
    <n v="-138"/>
    <n v="-141.84"/>
    <n v="1.0278260869565199"/>
  </r>
  <r>
    <x v="0"/>
    <x v="0"/>
    <x v="0"/>
    <x v="0"/>
    <s v="050.20756"/>
    <n v="-1050"/>
    <n v="-6704.22"/>
    <n v="6.3849714285714301"/>
  </r>
  <r>
    <x v="0"/>
    <x v="0"/>
    <x v="2"/>
    <x v="0"/>
    <s v="050.19591"/>
    <n v="6"/>
    <n v="50648.22"/>
    <n v="8441.3700000000008"/>
  </r>
  <r>
    <x v="0"/>
    <x v="0"/>
    <x v="11"/>
    <x v="1"/>
    <s v="050.19595"/>
    <n v="96"/>
    <n v="122643.12"/>
    <n v="1277.5325"/>
  </r>
  <r>
    <x v="0"/>
    <x v="0"/>
    <x v="11"/>
    <x v="1"/>
    <s v="050.21075"/>
    <n v="58"/>
    <n v="86387.07"/>
    <n v="1489.43224137931"/>
  </r>
  <r>
    <x v="0"/>
    <x v="0"/>
    <x v="11"/>
    <x v="1"/>
    <s v="050.21071"/>
    <n v="62"/>
    <n v="121647.66"/>
    <n v="1962.0590322580599"/>
  </r>
  <r>
    <x v="0"/>
    <x v="0"/>
    <x v="0"/>
    <x v="0"/>
    <s v="050.20665"/>
    <n v="-6"/>
    <n v="9929.86"/>
    <n v="-1654.9766666666701"/>
  </r>
  <r>
    <x v="0"/>
    <x v="0"/>
    <x v="0"/>
    <x v="0"/>
    <s v="050.19068"/>
    <n v="-14"/>
    <n v="-8124.09"/>
    <n v="580.29214285714295"/>
  </r>
  <r>
    <x v="0"/>
    <x v="0"/>
    <x v="35"/>
    <x v="0"/>
    <s v="ADMIN 050"/>
    <n v="6"/>
    <n v="22099.88"/>
    <n v="3683.3133333333299"/>
  </r>
  <r>
    <x v="0"/>
    <x v="0"/>
    <x v="0"/>
    <x v="0"/>
    <s v="050.19593"/>
    <n v="-1"/>
    <n v="-3.62"/>
    <n v="3.62"/>
  </r>
  <r>
    <x v="0"/>
    <x v="0"/>
    <x v="7"/>
    <x v="0"/>
    <s v="050.20884"/>
    <n v="-243"/>
    <n v="-626.96"/>
    <n v="2.58008230452675"/>
  </r>
  <r>
    <x v="0"/>
    <x v="0"/>
    <x v="0"/>
    <x v="0"/>
    <s v="050.20884"/>
    <n v="-846"/>
    <n v="-5415.43"/>
    <n v="6.4012174940898303"/>
  </r>
  <r>
    <x v="0"/>
    <x v="0"/>
    <x v="7"/>
    <x v="0"/>
    <s v="050.20999"/>
    <n v="0"/>
    <n v="1119.75"/>
    <n v="0"/>
  </r>
  <r>
    <x v="0"/>
    <x v="0"/>
    <x v="1"/>
    <x v="0"/>
    <s v="050.21081"/>
    <n v="-1"/>
    <n v="-0.83"/>
    <n v="0.83"/>
  </r>
  <r>
    <x v="0"/>
    <x v="0"/>
    <x v="1"/>
    <x v="0"/>
    <s v="050.20999"/>
    <n v="0"/>
    <n v="10592.86"/>
    <n v="0"/>
  </r>
  <r>
    <x v="0"/>
    <x v="0"/>
    <x v="7"/>
    <x v="0"/>
    <s v="050.19605"/>
    <n v="-338"/>
    <n v="-1046.33"/>
    <n v="3.0956508875739601"/>
  </r>
  <r>
    <x v="0"/>
    <x v="0"/>
    <x v="7"/>
    <x v="0"/>
    <s v="050.19098"/>
    <n v="-633"/>
    <n v="-1054.8399999999999"/>
    <n v="1.6664139020537101"/>
  </r>
  <r>
    <x v="0"/>
    <x v="0"/>
    <x v="9"/>
    <x v="0"/>
    <s v="050.19589"/>
    <n v="-40"/>
    <n v="-18.53"/>
    <n v="0.46325"/>
  </r>
  <r>
    <x v="0"/>
    <x v="0"/>
    <x v="9"/>
    <x v="0"/>
    <s v="050.18337"/>
    <n v="-545"/>
    <n v="-579.27"/>
    <n v="1.06288073394495"/>
  </r>
  <r>
    <x v="0"/>
    <x v="0"/>
    <x v="0"/>
    <x v="0"/>
    <s v="050.20971"/>
    <n v="-5043"/>
    <n v="-105033.89"/>
    <n v="20.827660122942699"/>
  </r>
  <r>
    <x v="0"/>
    <x v="0"/>
    <x v="7"/>
    <x v="0"/>
    <s v="050.21073"/>
    <n v="-1"/>
    <n v="-2.86"/>
    <n v="2.86"/>
  </r>
  <r>
    <x v="0"/>
    <x v="0"/>
    <x v="7"/>
    <x v="0"/>
    <s v="050.21085"/>
    <n v="-1"/>
    <n v="-45.15"/>
    <n v="45.15"/>
  </r>
  <r>
    <x v="0"/>
    <x v="1"/>
    <x v="17"/>
    <x v="0"/>
    <s v="040.12613"/>
    <n v="3690"/>
    <n v="16420.72"/>
    <n v="4.4500596205962104"/>
  </r>
  <r>
    <x v="0"/>
    <x v="1"/>
    <x v="17"/>
    <x v="0"/>
    <s v="ADMIN 040"/>
    <n v="-59967"/>
    <n v="-564491.87"/>
    <n v="9.4133751896876596"/>
  </r>
  <r>
    <x v="0"/>
    <x v="1"/>
    <x v="17"/>
    <x v="0"/>
    <s v="040.12654"/>
    <n v="550"/>
    <n v="-132.12"/>
    <n v="-0.240218181818182"/>
  </r>
  <r>
    <x v="0"/>
    <x v="1"/>
    <x v="13"/>
    <x v="0"/>
    <s v="040.13029"/>
    <n v="3685"/>
    <n v="14519.77"/>
    <n v="3.9402360922659398"/>
  </r>
  <r>
    <x v="0"/>
    <x v="1"/>
    <x v="13"/>
    <x v="0"/>
    <s v="040.12643"/>
    <n v="6970"/>
    <n v="18757.52"/>
    <n v="2.6911793400286901"/>
  </r>
  <r>
    <x v="0"/>
    <x v="1"/>
    <x v="13"/>
    <x v="0"/>
    <s v="040.12270"/>
    <n v="1"/>
    <n v="175.89"/>
    <n v="175.89"/>
  </r>
  <r>
    <x v="0"/>
    <x v="1"/>
    <x v="13"/>
    <x v="0"/>
    <s v="040.12358"/>
    <n v="0"/>
    <n v="3366.16"/>
    <n v="0"/>
  </r>
  <r>
    <x v="0"/>
    <x v="1"/>
    <x v="14"/>
    <x v="0"/>
    <s v="040.13025"/>
    <n v="1"/>
    <n v="-33"/>
    <n v="-33"/>
  </r>
  <r>
    <x v="0"/>
    <x v="1"/>
    <x v="14"/>
    <x v="0"/>
    <s v="040.13076"/>
    <n v="1"/>
    <n v="-7563"/>
    <n v="-7563"/>
  </r>
  <r>
    <x v="0"/>
    <x v="1"/>
    <x v="14"/>
    <x v="0"/>
    <s v="040.12996"/>
    <n v="1"/>
    <n v="-1406"/>
    <n v="-1406"/>
  </r>
  <r>
    <x v="0"/>
    <x v="1"/>
    <x v="14"/>
    <x v="0"/>
    <s v="040.12935"/>
    <n v="1"/>
    <n v="-5239"/>
    <n v="-5239"/>
  </r>
  <r>
    <x v="0"/>
    <x v="1"/>
    <x v="15"/>
    <x v="0"/>
    <s v="040.13033"/>
    <n v="300"/>
    <n v="56.99"/>
    <n v="0.18996666666666701"/>
  </r>
  <r>
    <x v="0"/>
    <x v="1"/>
    <x v="13"/>
    <x v="0"/>
    <s v="040.13064"/>
    <n v="3800"/>
    <n v="39187.14"/>
    <n v="10.312405263157901"/>
  </r>
  <r>
    <x v="0"/>
    <x v="1"/>
    <x v="13"/>
    <x v="0"/>
    <s v="040.13031"/>
    <n v="765"/>
    <n v="5274.58"/>
    <n v="6.8948758169934603"/>
  </r>
  <r>
    <x v="0"/>
    <x v="1"/>
    <x v="13"/>
    <x v="0"/>
    <s v="040.12925"/>
    <n v="425"/>
    <n v="1955.25"/>
    <n v="4.6005882352941203"/>
  </r>
  <r>
    <x v="0"/>
    <x v="1"/>
    <x v="13"/>
    <x v="0"/>
    <s v="040.12372"/>
    <n v="178"/>
    <n v="1144.92"/>
    <n v="6.4321348314606697"/>
  </r>
  <r>
    <x v="0"/>
    <x v="1"/>
    <x v="13"/>
    <x v="0"/>
    <s v="040.12650"/>
    <n v="1250"/>
    <n v="2476.64"/>
    <n v="1.981312"/>
  </r>
  <r>
    <x v="0"/>
    <x v="1"/>
    <x v="14"/>
    <x v="0"/>
    <s v="040.13111"/>
    <n v="1"/>
    <n v="-6961"/>
    <n v="-6961"/>
  </r>
  <r>
    <x v="0"/>
    <x v="1"/>
    <x v="14"/>
    <x v="0"/>
    <s v="040.12980"/>
    <n v="1"/>
    <n v="-318"/>
    <n v="-318"/>
  </r>
  <r>
    <x v="0"/>
    <x v="1"/>
    <x v="14"/>
    <x v="0"/>
    <s v="040.12967"/>
    <n v="1"/>
    <n v="-584"/>
    <n v="-584"/>
  </r>
  <r>
    <x v="0"/>
    <x v="1"/>
    <x v="14"/>
    <x v="0"/>
    <s v="040.12964"/>
    <n v="1"/>
    <n v="-100"/>
    <n v="-100"/>
  </r>
  <r>
    <x v="0"/>
    <x v="1"/>
    <x v="14"/>
    <x v="0"/>
    <s v="040.13147"/>
    <n v="1"/>
    <n v="-30607"/>
    <n v="-30607"/>
  </r>
  <r>
    <x v="0"/>
    <x v="1"/>
    <x v="15"/>
    <x v="0"/>
    <s v="040.10888"/>
    <n v="680"/>
    <n v="9726.83"/>
    <n v="14.304161764705899"/>
  </r>
  <r>
    <x v="0"/>
    <x v="1"/>
    <x v="15"/>
    <x v="0"/>
    <s v="040.10754"/>
    <n v="958"/>
    <n v="8607.81"/>
    <n v="8.9851878914404999"/>
  </r>
  <r>
    <x v="0"/>
    <x v="1"/>
    <x v="13"/>
    <x v="0"/>
    <s v="040.11796"/>
    <n v="1876"/>
    <n v="6490.94"/>
    <n v="3.4599893390191898"/>
  </r>
  <r>
    <x v="0"/>
    <x v="1"/>
    <x v="13"/>
    <x v="0"/>
    <s v="040.11802"/>
    <n v="280"/>
    <n v="1198.6600000000001"/>
    <n v="4.2809285714285696"/>
  </r>
  <r>
    <x v="0"/>
    <x v="1"/>
    <x v="13"/>
    <x v="0"/>
    <s v="040.10811"/>
    <n v="1190"/>
    <n v="1170.46"/>
    <n v="0.98357983193277299"/>
  </r>
  <r>
    <x v="0"/>
    <x v="1"/>
    <x v="13"/>
    <x v="0"/>
    <s v="040.10869"/>
    <n v="1215"/>
    <n v="8261.36"/>
    <n v="6.7994732510288101"/>
  </r>
  <r>
    <x v="0"/>
    <x v="1"/>
    <x v="15"/>
    <x v="0"/>
    <s v="040.10970"/>
    <n v="1000"/>
    <n v="11832.27"/>
    <n v="11.832269999999999"/>
  </r>
  <r>
    <x v="0"/>
    <x v="1"/>
    <x v="13"/>
    <x v="0"/>
    <s v="040.11725"/>
    <n v="1195"/>
    <n v="1916.12"/>
    <n v="1.6034476987447699"/>
  </r>
  <r>
    <x v="0"/>
    <x v="1"/>
    <x v="13"/>
    <x v="0"/>
    <s v="040.11737"/>
    <n v="880"/>
    <n v="5054.0200000000004"/>
    <n v="5.7432045454545504"/>
  </r>
  <r>
    <x v="0"/>
    <x v="1"/>
    <x v="17"/>
    <x v="0"/>
    <s v="040.11766"/>
    <n v="843"/>
    <n v="31152.639999999999"/>
    <n v="36.954495848161301"/>
  </r>
  <r>
    <x v="0"/>
    <x v="1"/>
    <x v="16"/>
    <x v="0"/>
    <s v="040.11643"/>
    <n v="3880"/>
    <n v="24868.32"/>
    <n v="6.4093608247422704"/>
  </r>
  <r>
    <x v="0"/>
    <x v="1"/>
    <x v="13"/>
    <x v="0"/>
    <s v="040.11461"/>
    <n v="1040"/>
    <n v="10566.06"/>
    <n v="10.159673076923101"/>
  </r>
  <r>
    <x v="0"/>
    <x v="1"/>
    <x v="13"/>
    <x v="0"/>
    <s v="040.11574"/>
    <n v="700"/>
    <n v="6305.59"/>
    <n v="9.0079857142857094"/>
  </r>
  <r>
    <x v="0"/>
    <x v="1"/>
    <x v="13"/>
    <x v="0"/>
    <s v="040.10233"/>
    <n v="185"/>
    <n v="454.64"/>
    <n v="2.45751351351351"/>
  </r>
  <r>
    <x v="0"/>
    <x v="1"/>
    <x v="13"/>
    <x v="0"/>
    <s v="040.12368"/>
    <n v="400"/>
    <n v="867.51"/>
    <n v="2.1687750000000001"/>
  </r>
  <r>
    <x v="0"/>
    <x v="1"/>
    <x v="13"/>
    <x v="0"/>
    <s v="040.10155"/>
    <n v="1"/>
    <n v="1383.98"/>
    <n v="1383.98"/>
  </r>
  <r>
    <x v="0"/>
    <x v="1"/>
    <x v="13"/>
    <x v="0"/>
    <s v="040.10214"/>
    <n v="410"/>
    <n v="1447.92"/>
    <n v="3.5315121951219499"/>
  </r>
  <r>
    <x v="0"/>
    <x v="1"/>
    <x v="13"/>
    <x v="0"/>
    <s v="040.10300"/>
    <n v="180"/>
    <n v="747.96"/>
    <n v="4.1553333333333304"/>
  </r>
  <r>
    <x v="0"/>
    <x v="1"/>
    <x v="13"/>
    <x v="0"/>
    <s v="040.10063"/>
    <n v="2000"/>
    <n v="11742.15"/>
    <n v="5.8710750000000003"/>
  </r>
  <r>
    <x v="0"/>
    <x v="1"/>
    <x v="13"/>
    <x v="0"/>
    <s v="040.10193"/>
    <n v="263"/>
    <n v="10511.94"/>
    <n v="39.969353612167303"/>
  </r>
  <r>
    <x v="0"/>
    <x v="1"/>
    <x v="13"/>
    <x v="0"/>
    <s v="040.10359"/>
    <n v="125"/>
    <n v="729.86"/>
    <n v="5.8388799999999996"/>
  </r>
  <r>
    <x v="0"/>
    <x v="1"/>
    <x v="17"/>
    <x v="0"/>
    <s v="040.11668"/>
    <n v="350"/>
    <n v="1028.3900000000001"/>
    <n v="2.93825714285714"/>
  </r>
  <r>
    <x v="0"/>
    <x v="1"/>
    <x v="13"/>
    <x v="0"/>
    <s v="040.11781"/>
    <n v="245"/>
    <n v="4127.93"/>
    <n v="16.848693877551"/>
  </r>
  <r>
    <x v="0"/>
    <x v="1"/>
    <x v="13"/>
    <x v="0"/>
    <s v="040.10369"/>
    <n v="90"/>
    <n v="701.49"/>
    <n v="7.7943333333333298"/>
  </r>
  <r>
    <x v="0"/>
    <x v="1"/>
    <x v="15"/>
    <x v="0"/>
    <s v="040.12256"/>
    <n v="1"/>
    <n v="38679.96"/>
    <n v="38679.96"/>
  </r>
  <r>
    <x v="0"/>
    <x v="1"/>
    <x v="13"/>
    <x v="0"/>
    <s v="040.12150"/>
    <n v="1180"/>
    <n v="4484.72"/>
    <n v="3.80061016949153"/>
  </r>
  <r>
    <x v="0"/>
    <x v="1"/>
    <x v="13"/>
    <x v="0"/>
    <s v="040.11943"/>
    <n v="227"/>
    <n v="29136.07"/>
    <n v="128.352731277533"/>
  </r>
  <r>
    <x v="0"/>
    <x v="1"/>
    <x v="13"/>
    <x v="0"/>
    <s v="040.11951"/>
    <n v="642"/>
    <n v="3808.26"/>
    <n v="5.9318691588785004"/>
  </r>
  <r>
    <x v="0"/>
    <x v="1"/>
    <x v="17"/>
    <x v="0"/>
    <s v="040.12082"/>
    <n v="1"/>
    <n v="8877.1"/>
    <n v="8877.1"/>
  </r>
  <r>
    <x v="0"/>
    <x v="1"/>
    <x v="13"/>
    <x v="0"/>
    <s v="040.10914"/>
    <n v="1079"/>
    <n v="7696.83"/>
    <n v="7.1332993512511598"/>
  </r>
  <r>
    <x v="0"/>
    <x v="1"/>
    <x v="18"/>
    <x v="0"/>
    <s v="040.11131"/>
    <n v="4"/>
    <n v="8.7799999999999994"/>
    <n v="2.1949999999999998"/>
  </r>
  <r>
    <x v="0"/>
    <x v="1"/>
    <x v="13"/>
    <x v="0"/>
    <s v="040.11128"/>
    <n v="10"/>
    <n v="798.49"/>
    <n v="79.849000000000004"/>
  </r>
  <r>
    <x v="0"/>
    <x v="1"/>
    <x v="13"/>
    <x v="0"/>
    <s v="040.10739"/>
    <n v="980"/>
    <n v="6023.35"/>
    <n v="6.14627551020408"/>
  </r>
  <r>
    <x v="0"/>
    <x v="1"/>
    <x v="13"/>
    <x v="0"/>
    <s v="040.11297"/>
    <n v="1"/>
    <n v="6197.86"/>
    <n v="6197.86"/>
  </r>
  <r>
    <x v="0"/>
    <x v="1"/>
    <x v="13"/>
    <x v="0"/>
    <s v="040.11192"/>
    <n v="357"/>
    <n v="3620.63"/>
    <n v="10.1418207282913"/>
  </r>
  <r>
    <x v="0"/>
    <x v="1"/>
    <x v="13"/>
    <x v="0"/>
    <s v="040.10939"/>
    <n v="140"/>
    <n v="78.739999999999995"/>
    <n v="0.56242857142857094"/>
  </r>
  <r>
    <x v="0"/>
    <x v="1"/>
    <x v="13"/>
    <x v="0"/>
    <s v="040.10949"/>
    <n v="605"/>
    <n v="3174.04"/>
    <n v="5.2463471074380204"/>
  </r>
  <r>
    <x v="0"/>
    <x v="1"/>
    <x v="13"/>
    <x v="0"/>
    <s v="040.11004"/>
    <n v="2455"/>
    <n v="5783.73"/>
    <n v="2.3558981670061101"/>
  </r>
  <r>
    <x v="0"/>
    <x v="1"/>
    <x v="13"/>
    <x v="0"/>
    <s v="040.11230"/>
    <n v="1220"/>
    <n v="11664.2"/>
    <n v="9.5608196721311494"/>
  </r>
  <r>
    <x v="0"/>
    <x v="1"/>
    <x v="14"/>
    <x v="0"/>
    <s v="040.10087"/>
    <n v="1"/>
    <n v="-2253.81"/>
    <n v="-2253.81"/>
  </r>
  <r>
    <x v="0"/>
    <x v="1"/>
    <x v="17"/>
    <x v="0"/>
    <s v="040.11990"/>
    <n v="280"/>
    <n v="3293.83"/>
    <n v="11.763678571428599"/>
  </r>
  <r>
    <x v="0"/>
    <x v="1"/>
    <x v="13"/>
    <x v="0"/>
    <s v="040.12136"/>
    <n v="1372"/>
    <n v="30332.43"/>
    <n v="22.108185131195299"/>
  </r>
  <r>
    <x v="0"/>
    <x v="1"/>
    <x v="17"/>
    <x v="0"/>
    <s v="040.12097"/>
    <n v="94"/>
    <n v="1095.21"/>
    <n v="11.651170212766001"/>
  </r>
  <r>
    <x v="0"/>
    <x v="1"/>
    <x v="13"/>
    <x v="0"/>
    <s v="040.11631"/>
    <n v="2419"/>
    <n v="10469.69"/>
    <n v="4.3281066556428298"/>
  </r>
  <r>
    <x v="0"/>
    <x v="1"/>
    <x v="13"/>
    <x v="0"/>
    <s v="040.11720"/>
    <n v="1858"/>
    <n v="5833.64"/>
    <n v="3.1397416576964501"/>
  </r>
  <r>
    <x v="0"/>
    <x v="1"/>
    <x v="13"/>
    <x v="0"/>
    <s v="040.11739"/>
    <n v="540"/>
    <n v="7443.68"/>
    <n v="13.784592592592601"/>
  </r>
  <r>
    <x v="0"/>
    <x v="1"/>
    <x v="13"/>
    <x v="0"/>
    <s v="040.11826"/>
    <n v="2303"/>
    <n v="15798.73"/>
    <n v="6.8600651324359498"/>
  </r>
  <r>
    <x v="0"/>
    <x v="1"/>
    <x v="13"/>
    <x v="0"/>
    <s v="040.12048"/>
    <n v="1100"/>
    <n v="5021.22"/>
    <n v="4.5647454545454504"/>
  </r>
  <r>
    <x v="0"/>
    <x v="1"/>
    <x v="13"/>
    <x v="0"/>
    <s v="040.11871"/>
    <n v="6500"/>
    <n v="42304.480000000003"/>
    <n v="6.5083815384615402"/>
  </r>
  <r>
    <x v="0"/>
    <x v="1"/>
    <x v="13"/>
    <x v="0"/>
    <s v="040.11872"/>
    <n v="575"/>
    <n v="1948.07"/>
    <n v="3.3879478260869602"/>
  </r>
  <r>
    <x v="0"/>
    <x v="1"/>
    <x v="17"/>
    <x v="0"/>
    <s v="040.11913"/>
    <n v="459"/>
    <n v="19388.41"/>
    <n v="42.240544662309397"/>
  </r>
  <r>
    <x v="0"/>
    <x v="1"/>
    <x v="13"/>
    <x v="0"/>
    <s v="040.11920"/>
    <n v="550"/>
    <n v="4236.01"/>
    <n v="7.7018363636363603"/>
  </r>
  <r>
    <x v="0"/>
    <x v="1"/>
    <x v="17"/>
    <x v="0"/>
    <s v="040.11727"/>
    <n v="235"/>
    <n v="9750.7199999999993"/>
    <n v="41.492425531914897"/>
  </r>
  <r>
    <x v="0"/>
    <x v="1"/>
    <x v="13"/>
    <x v="0"/>
    <s v="040.12060"/>
    <n v="2315"/>
    <n v="20945.689999999999"/>
    <n v="9.0478142548596097"/>
  </r>
  <r>
    <x v="0"/>
    <x v="1"/>
    <x v="14"/>
    <x v="0"/>
    <s v="040.10108"/>
    <n v="1"/>
    <n v="-15759.96"/>
    <n v="-15759.96"/>
  </r>
  <r>
    <x v="0"/>
    <x v="1"/>
    <x v="13"/>
    <x v="0"/>
    <s v="040.10124"/>
    <n v="190"/>
    <n v="2969.32"/>
    <n v="15.628"/>
  </r>
  <r>
    <x v="0"/>
    <x v="1"/>
    <x v="13"/>
    <x v="0"/>
    <s v="040.10894"/>
    <n v="4270"/>
    <n v="11722.33"/>
    <n v="2.74527634660422"/>
  </r>
  <r>
    <x v="0"/>
    <x v="1"/>
    <x v="13"/>
    <x v="0"/>
    <s v="040.11064"/>
    <n v="2750"/>
    <n v="10375.370000000001"/>
    <n v="3.7728618181818199"/>
  </r>
  <r>
    <x v="0"/>
    <x v="1"/>
    <x v="13"/>
    <x v="0"/>
    <s v="040.10911"/>
    <n v="250"/>
    <n v="1006.85"/>
    <n v="4.0274000000000001"/>
  </r>
  <r>
    <x v="0"/>
    <x v="1"/>
    <x v="13"/>
    <x v="0"/>
    <s v="040.10662"/>
    <n v="1"/>
    <n v="7147.45"/>
    <n v="7147.45"/>
  </r>
  <r>
    <x v="0"/>
    <x v="1"/>
    <x v="13"/>
    <x v="0"/>
    <s v="040.10807"/>
    <n v="920"/>
    <n v="4370.3599999999997"/>
    <n v="4.7503913043478301"/>
  </r>
  <r>
    <x v="0"/>
    <x v="1"/>
    <x v="13"/>
    <x v="0"/>
    <s v="040.10936"/>
    <n v="1564"/>
    <n v="5828.74"/>
    <n v="3.7268158567774901"/>
  </r>
  <r>
    <x v="0"/>
    <x v="1"/>
    <x v="13"/>
    <x v="0"/>
    <s v="040.12063"/>
    <n v="170"/>
    <n v="3261.71"/>
    <n v="19.186529411764699"/>
  </r>
  <r>
    <x v="0"/>
    <x v="1"/>
    <x v="13"/>
    <x v="0"/>
    <s v="040.12140"/>
    <n v="960"/>
    <n v="14893.91"/>
    <n v="15.514489583333299"/>
  </r>
  <r>
    <x v="0"/>
    <x v="1"/>
    <x v="13"/>
    <x v="0"/>
    <s v="040.12143"/>
    <n v="1560"/>
    <n v="9879.86"/>
    <n v="6.3332435897435904"/>
  </r>
  <r>
    <x v="0"/>
    <x v="1"/>
    <x v="13"/>
    <x v="0"/>
    <s v="040.11134"/>
    <n v="108"/>
    <n v="2013.37"/>
    <n v="18.642314814814799"/>
  </r>
  <r>
    <x v="0"/>
    <x v="1"/>
    <x v="13"/>
    <x v="0"/>
    <s v="040.11367"/>
    <n v="100"/>
    <n v="867.5"/>
    <n v="8.6750000000000007"/>
  </r>
  <r>
    <x v="0"/>
    <x v="1"/>
    <x v="13"/>
    <x v="0"/>
    <s v="040.11402"/>
    <n v="280"/>
    <n v="4861.4799999999996"/>
    <n v="17.362428571428602"/>
  </r>
  <r>
    <x v="0"/>
    <x v="1"/>
    <x v="13"/>
    <x v="0"/>
    <s v="040.12169"/>
    <n v="1145"/>
    <n v="10457.290000000001"/>
    <n v="9.13300436681223"/>
  </r>
  <r>
    <x v="0"/>
    <x v="1"/>
    <x v="13"/>
    <x v="0"/>
    <s v="040.12340"/>
    <n v="1250"/>
    <n v="7146.5"/>
    <n v="5.7172000000000001"/>
  </r>
  <r>
    <x v="0"/>
    <x v="1"/>
    <x v="13"/>
    <x v="0"/>
    <s v="040.12342"/>
    <n v="1737"/>
    <n v="14236"/>
    <n v="8.1957397812320103"/>
  </r>
  <r>
    <x v="0"/>
    <x v="1"/>
    <x v="13"/>
    <x v="0"/>
    <s v="040.12493"/>
    <n v="453"/>
    <n v="2753.63"/>
    <n v="6.0786534216335504"/>
  </r>
  <r>
    <x v="0"/>
    <x v="1"/>
    <x v="17"/>
    <x v="0"/>
    <s v="040.12436"/>
    <n v="600"/>
    <n v="2581.64"/>
    <n v="4.3027333333333297"/>
  </r>
  <r>
    <x v="0"/>
    <x v="1"/>
    <x v="15"/>
    <x v="0"/>
    <s v="040.12373"/>
    <n v="125"/>
    <n v="14134.79"/>
    <n v="113.07832000000001"/>
  </r>
  <r>
    <x v="0"/>
    <x v="1"/>
    <x v="13"/>
    <x v="0"/>
    <s v="040.10010"/>
    <n v="104"/>
    <n v="16027.18"/>
    <n v="154.10749999999999"/>
  </r>
  <r>
    <x v="0"/>
    <x v="1"/>
    <x v="13"/>
    <x v="0"/>
    <s v="040.10016"/>
    <n v="11"/>
    <n v="2078.04"/>
    <n v="188.91272727272701"/>
  </r>
  <r>
    <x v="0"/>
    <x v="1"/>
    <x v="13"/>
    <x v="0"/>
    <s v="040.10663"/>
    <n v="300"/>
    <n v="2329.96"/>
    <n v="7.7665333333333297"/>
  </r>
  <r>
    <x v="0"/>
    <x v="1"/>
    <x v="13"/>
    <x v="0"/>
    <s v="040.10494"/>
    <n v="340"/>
    <n v="363.85"/>
    <n v="1.07014705882353"/>
  </r>
  <r>
    <x v="0"/>
    <x v="1"/>
    <x v="36"/>
    <x v="0"/>
    <s v="Conversion"/>
    <n v="3604"/>
    <n v="7526.39"/>
    <n v="2.0883435072142098"/>
  </r>
  <r>
    <x v="0"/>
    <x v="1"/>
    <x v="13"/>
    <x v="0"/>
    <s v="040.10627"/>
    <n v="183"/>
    <n v="185.35"/>
    <n v="1.0128415300546401"/>
  </r>
  <r>
    <x v="0"/>
    <x v="1"/>
    <x v="13"/>
    <x v="0"/>
    <s v="040.10422"/>
    <n v="848"/>
    <n v="4676.8100000000004"/>
    <n v="5.51510613207547"/>
  </r>
  <r>
    <x v="0"/>
    <x v="1"/>
    <x v="13"/>
    <x v="0"/>
    <s v="040.10433"/>
    <n v="440"/>
    <n v="1285.1300000000001"/>
    <n v="2.92075"/>
  </r>
  <r>
    <x v="0"/>
    <x v="1"/>
    <x v="13"/>
    <x v="0"/>
    <s v="040.10357"/>
    <n v="100"/>
    <n v="834.9"/>
    <n v="8.3490000000000002"/>
  </r>
  <r>
    <x v="0"/>
    <x v="1"/>
    <x v="13"/>
    <x v="0"/>
    <s v="040.10517"/>
    <n v="160"/>
    <n v="1282.1300000000001"/>
    <n v="8.0133124999999996"/>
  </r>
  <r>
    <x v="0"/>
    <x v="1"/>
    <x v="32"/>
    <x v="0"/>
    <s v="ADMIN 040"/>
    <n v="-388"/>
    <n v="-3065.73"/>
    <n v="7.9013659793814401"/>
  </r>
  <r>
    <x v="0"/>
    <x v="1"/>
    <x v="15"/>
    <x v="0"/>
    <s v="040.10846"/>
    <n v="440"/>
    <n v="2199.34"/>
    <n v="4.9984999999999999"/>
  </r>
  <r>
    <x v="0"/>
    <x v="1"/>
    <x v="13"/>
    <x v="0"/>
    <s v="040.10758"/>
    <n v="1592"/>
    <n v="2568.02"/>
    <n v="1.61307788944724"/>
  </r>
  <r>
    <x v="0"/>
    <x v="1"/>
    <x v="13"/>
    <x v="0"/>
    <s v="040.10368"/>
    <n v="1063"/>
    <n v="5046.99"/>
    <n v="4.7478739416745102"/>
  </r>
  <r>
    <x v="0"/>
    <x v="1"/>
    <x v="13"/>
    <x v="0"/>
    <s v="040.10532"/>
    <n v="625"/>
    <n v="970.02"/>
    <n v="1.5520320000000001"/>
  </r>
  <r>
    <x v="0"/>
    <x v="1"/>
    <x v="15"/>
    <x v="0"/>
    <s v="040.10377"/>
    <n v="656"/>
    <n v="4164.16"/>
    <n v="6.3478048780487804"/>
  </r>
  <r>
    <x v="0"/>
    <x v="1"/>
    <x v="13"/>
    <x v="0"/>
    <s v="040.10505"/>
    <n v="790"/>
    <n v="1342.24"/>
    <n v="1.69903797468354"/>
  </r>
  <r>
    <x v="0"/>
    <x v="1"/>
    <x v="13"/>
    <x v="0"/>
    <s v="040.10861"/>
    <n v="476"/>
    <n v="2238.67"/>
    <n v="4.7030882352941203"/>
  </r>
  <r>
    <x v="0"/>
    <x v="1"/>
    <x v="13"/>
    <x v="0"/>
    <s v="040.10946"/>
    <n v="360"/>
    <n v="1439.83"/>
    <n v="3.99952777777778"/>
  </r>
  <r>
    <x v="0"/>
    <x v="1"/>
    <x v="13"/>
    <x v="0"/>
    <s v="040.10950"/>
    <n v="1005"/>
    <n v="7118.9"/>
    <n v="7.0834825870646796"/>
  </r>
  <r>
    <x v="0"/>
    <x v="1"/>
    <x v="13"/>
    <x v="0"/>
    <s v="040.10150"/>
    <n v="627"/>
    <n v="3149.5"/>
    <n v="5.0231259968102098"/>
  </r>
  <r>
    <x v="0"/>
    <x v="1"/>
    <x v="13"/>
    <x v="0"/>
    <s v="040.10180"/>
    <n v="1566"/>
    <n v="3365.53"/>
    <n v="2.1491251596423999"/>
  </r>
  <r>
    <x v="0"/>
    <x v="1"/>
    <x v="13"/>
    <x v="0"/>
    <s v="040.10401"/>
    <n v="370"/>
    <n v="1002.49"/>
    <n v="2.7094324324324299"/>
  </r>
  <r>
    <x v="0"/>
    <x v="1"/>
    <x v="13"/>
    <x v="0"/>
    <s v="040.10395"/>
    <n v="90"/>
    <n v="372.69"/>
    <n v="4.141"/>
  </r>
  <r>
    <x v="0"/>
    <x v="1"/>
    <x v="13"/>
    <x v="0"/>
    <s v="040.10347"/>
    <n v="944"/>
    <n v="2620.1799999999998"/>
    <n v="2.7756144067796602"/>
  </r>
  <r>
    <x v="0"/>
    <x v="1"/>
    <x v="13"/>
    <x v="0"/>
    <s v="040.10372"/>
    <n v="190"/>
    <n v="684.6"/>
    <n v="3.6031578947368401"/>
  </r>
  <r>
    <x v="0"/>
    <x v="1"/>
    <x v="13"/>
    <x v="0"/>
    <s v="040.10218"/>
    <n v="3195"/>
    <n v="10722.22"/>
    <n v="3.3559374021909201"/>
  </r>
  <r>
    <x v="0"/>
    <x v="1"/>
    <x v="13"/>
    <x v="0"/>
    <s v="040.10582"/>
    <n v="206"/>
    <n v="555.08000000000004"/>
    <n v="2.69456310679612"/>
  </r>
  <r>
    <x v="0"/>
    <x v="1"/>
    <x v="13"/>
    <x v="0"/>
    <s v="040.10171"/>
    <n v="5525"/>
    <n v="1349.31"/>
    <n v="0.24421900452488701"/>
  </r>
  <r>
    <x v="0"/>
    <x v="1"/>
    <x v="15"/>
    <x v="0"/>
    <s v="040.10019"/>
    <n v="184"/>
    <n v="11282.92"/>
    <n v="61.320217391304297"/>
  </r>
  <r>
    <x v="0"/>
    <x v="1"/>
    <x v="13"/>
    <x v="0"/>
    <s v="040.10054"/>
    <n v="1354"/>
    <n v="9520.17"/>
    <n v="7.0311447562777003"/>
  </r>
  <r>
    <x v="0"/>
    <x v="1"/>
    <x v="13"/>
    <x v="0"/>
    <s v="040.10336"/>
    <n v="375"/>
    <n v="729.35"/>
    <n v="1.9449333333333301"/>
  </r>
  <r>
    <x v="0"/>
    <x v="1"/>
    <x v="13"/>
    <x v="0"/>
    <s v="040.10353"/>
    <n v="961"/>
    <n v="5451.51"/>
    <n v="5.6727471383974999"/>
  </r>
  <r>
    <x v="0"/>
    <x v="1"/>
    <x v="13"/>
    <x v="0"/>
    <s v="040.10448"/>
    <n v="158"/>
    <n v="3920.6"/>
    <n v="24.813924050632899"/>
  </r>
  <r>
    <x v="0"/>
    <x v="1"/>
    <x v="13"/>
    <x v="0"/>
    <s v="040.10420"/>
    <n v="9276"/>
    <n v="43698.8"/>
    <n v="4.7109529969814599"/>
  </r>
  <r>
    <x v="0"/>
    <x v="1"/>
    <x v="13"/>
    <x v="0"/>
    <s v="040.10088"/>
    <n v="1659"/>
    <n v="8716.56"/>
    <n v="5.25410488245931"/>
  </r>
  <r>
    <x v="0"/>
    <x v="1"/>
    <x v="16"/>
    <x v="0"/>
    <s v="040.12330"/>
    <n v="281"/>
    <n v="72182.320000000007"/>
    <n v="256.87658362989299"/>
  </r>
  <r>
    <x v="0"/>
    <x v="1"/>
    <x v="13"/>
    <x v="0"/>
    <s v="040.13098"/>
    <n v="1504"/>
    <n v="4945.57"/>
    <n v="3.2882779255319101"/>
  </r>
  <r>
    <x v="0"/>
    <x v="1"/>
    <x v="13"/>
    <x v="0"/>
    <s v="040.12538"/>
    <n v="304"/>
    <n v="5201.76"/>
    <n v="17.1110526315789"/>
  </r>
  <r>
    <x v="0"/>
    <x v="1"/>
    <x v="13"/>
    <x v="0"/>
    <s v="040.12618"/>
    <n v="2500"/>
    <n v="29838.51"/>
    <n v="11.935404"/>
  </r>
  <r>
    <x v="0"/>
    <x v="1"/>
    <x v="13"/>
    <x v="0"/>
    <s v="040.12260"/>
    <n v="900"/>
    <n v="12458.69"/>
    <n v="13.8429888888889"/>
  </r>
  <r>
    <x v="0"/>
    <x v="1"/>
    <x v="13"/>
    <x v="0"/>
    <s v="040.13038"/>
    <n v="1779"/>
    <n v="21612.720000000001"/>
    <n v="12.148802698144999"/>
  </r>
  <r>
    <x v="0"/>
    <x v="1"/>
    <x v="13"/>
    <x v="0"/>
    <s v="040.13063"/>
    <n v="0"/>
    <n v="12889.18"/>
    <n v="0"/>
  </r>
  <r>
    <x v="0"/>
    <x v="1"/>
    <x v="13"/>
    <x v="0"/>
    <s v="040.12820"/>
    <n v="2525"/>
    <n v="8723"/>
    <n v="3.4546534653465302"/>
  </r>
  <r>
    <x v="0"/>
    <x v="1"/>
    <x v="13"/>
    <x v="0"/>
    <s v="040.13083"/>
    <n v="0"/>
    <n v="3579.57"/>
    <n v="0"/>
  </r>
  <r>
    <x v="0"/>
    <x v="1"/>
    <x v="13"/>
    <x v="0"/>
    <s v="040.13026"/>
    <n v="0"/>
    <n v="24703.01"/>
    <n v="0"/>
  </r>
  <r>
    <x v="0"/>
    <x v="1"/>
    <x v="13"/>
    <x v="0"/>
    <s v="040.12799"/>
    <n v="0"/>
    <n v="1661.11"/>
    <n v="0"/>
  </r>
  <r>
    <x v="0"/>
    <x v="1"/>
    <x v="13"/>
    <x v="0"/>
    <s v="040.13045"/>
    <n v="0"/>
    <n v="5565.05"/>
    <n v="0"/>
  </r>
  <r>
    <x v="0"/>
    <x v="1"/>
    <x v="13"/>
    <x v="0"/>
    <s v="040.12413"/>
    <n v="754"/>
    <n v="2505.87"/>
    <n v="3.3234350132625998"/>
  </r>
  <r>
    <x v="0"/>
    <x v="1"/>
    <x v="17"/>
    <x v="0"/>
    <s v="040.12409"/>
    <n v="600"/>
    <n v="5093.55"/>
    <n v="8.4892500000000002"/>
  </r>
  <r>
    <x v="0"/>
    <x v="1"/>
    <x v="17"/>
    <x v="0"/>
    <s v="040.12298"/>
    <n v="1"/>
    <n v="1791.76"/>
    <n v="1791.76"/>
  </r>
  <r>
    <x v="0"/>
    <x v="1"/>
    <x v="17"/>
    <x v="0"/>
    <s v="040.12503"/>
    <n v="460"/>
    <n v="4022.12"/>
    <n v="8.7437391304347791"/>
  </r>
  <r>
    <x v="0"/>
    <x v="1"/>
    <x v="16"/>
    <x v="0"/>
    <s v="040.12344"/>
    <n v="7840"/>
    <n v="68833.64"/>
    <n v="8.7798010204081596"/>
  </r>
  <r>
    <x v="0"/>
    <x v="1"/>
    <x v="13"/>
    <x v="0"/>
    <s v="040.12603"/>
    <n v="7"/>
    <n v="36081.29"/>
    <n v="5154.47"/>
  </r>
  <r>
    <x v="0"/>
    <x v="1"/>
    <x v="14"/>
    <x v="0"/>
    <s v="040.12689"/>
    <n v="1"/>
    <n v="-31804.01"/>
    <n v="-31804.01"/>
  </r>
  <r>
    <x v="0"/>
    <x v="1"/>
    <x v="14"/>
    <x v="0"/>
    <s v="040.12706"/>
    <n v="1"/>
    <n v="-533"/>
    <n v="-533"/>
  </r>
  <r>
    <x v="0"/>
    <x v="1"/>
    <x v="14"/>
    <x v="0"/>
    <s v="040.12693"/>
    <n v="1"/>
    <n v="-613"/>
    <n v="-613"/>
  </r>
  <r>
    <x v="0"/>
    <x v="1"/>
    <x v="13"/>
    <x v="0"/>
    <s v="040.12633"/>
    <n v="6040"/>
    <n v="16442.91"/>
    <n v="2.72233609271523"/>
  </r>
  <r>
    <x v="0"/>
    <x v="1"/>
    <x v="14"/>
    <x v="0"/>
    <s v="040.12721"/>
    <n v="1"/>
    <n v="-8005"/>
    <n v="-8005"/>
  </r>
  <r>
    <x v="0"/>
    <x v="1"/>
    <x v="14"/>
    <x v="0"/>
    <s v="040.12731"/>
    <n v="1"/>
    <n v="-3287"/>
    <n v="-3287"/>
  </r>
  <r>
    <x v="0"/>
    <x v="1"/>
    <x v="14"/>
    <x v="0"/>
    <s v="040.12732"/>
    <n v="1"/>
    <n v="-1494"/>
    <n v="-1494"/>
  </r>
  <r>
    <x v="0"/>
    <x v="1"/>
    <x v="14"/>
    <x v="0"/>
    <s v="040.12726"/>
    <n v="1"/>
    <n v="-987"/>
    <n v="-987"/>
  </r>
  <r>
    <x v="0"/>
    <x v="1"/>
    <x v="14"/>
    <x v="0"/>
    <s v="040.12719"/>
    <n v="1"/>
    <n v="-499"/>
    <n v="-499"/>
  </r>
  <r>
    <x v="0"/>
    <x v="1"/>
    <x v="14"/>
    <x v="0"/>
    <s v="040.12683"/>
    <n v="1"/>
    <n v="-3941"/>
    <n v="-3941"/>
  </r>
  <r>
    <x v="0"/>
    <x v="1"/>
    <x v="14"/>
    <x v="0"/>
    <s v="040.12746"/>
    <n v="1"/>
    <n v="-880"/>
    <n v="-880"/>
  </r>
  <r>
    <x v="0"/>
    <x v="1"/>
    <x v="14"/>
    <x v="0"/>
    <s v="040.12708"/>
    <n v="1"/>
    <n v="-648"/>
    <n v="-648"/>
  </r>
  <r>
    <x v="0"/>
    <x v="1"/>
    <x v="14"/>
    <x v="0"/>
    <s v="040.12733"/>
    <n v="1"/>
    <n v="-5066"/>
    <n v="-5066"/>
  </r>
  <r>
    <x v="0"/>
    <x v="1"/>
    <x v="14"/>
    <x v="0"/>
    <s v="040.12684"/>
    <n v="1"/>
    <n v="-4111"/>
    <n v="-4111"/>
  </r>
  <r>
    <x v="0"/>
    <x v="1"/>
    <x v="13"/>
    <x v="0"/>
    <s v="040.13085"/>
    <n v="1391"/>
    <n v="9719.6"/>
    <n v="6.9874910136592403"/>
  </r>
  <r>
    <x v="0"/>
    <x v="1"/>
    <x v="13"/>
    <x v="0"/>
    <s v="040.12778"/>
    <n v="126"/>
    <n v="23487.85"/>
    <n v="186.411507936508"/>
  </r>
  <r>
    <x v="0"/>
    <x v="1"/>
    <x v="13"/>
    <x v="0"/>
    <s v="040.12334"/>
    <n v="1"/>
    <n v="9785.0400000000009"/>
    <n v="9785.0400000000009"/>
  </r>
  <r>
    <x v="0"/>
    <x v="1"/>
    <x v="13"/>
    <x v="0"/>
    <s v="040.12333"/>
    <n v="1"/>
    <n v="5924.72"/>
    <n v="5924.72"/>
  </r>
  <r>
    <x v="0"/>
    <x v="1"/>
    <x v="13"/>
    <x v="0"/>
    <s v="040.12253"/>
    <n v="420"/>
    <n v="3486.19"/>
    <n v="8.3004523809523807"/>
  </r>
  <r>
    <x v="0"/>
    <x v="1"/>
    <x v="14"/>
    <x v="0"/>
    <s v="050.18723"/>
    <n v="1"/>
    <n v="-4221"/>
    <n v="-4221"/>
  </r>
  <r>
    <x v="0"/>
    <x v="1"/>
    <x v="15"/>
    <x v="0"/>
    <s v="050.20216"/>
    <n v="3273"/>
    <n v="89895.65"/>
    <n v="27.4658264589062"/>
  </r>
  <r>
    <x v="0"/>
    <x v="1"/>
    <x v="15"/>
    <x v="0"/>
    <s v="050.20473"/>
    <n v="296"/>
    <n v="24839.15"/>
    <n v="83.916047297297297"/>
  </r>
  <r>
    <x v="0"/>
    <x v="1"/>
    <x v="15"/>
    <x v="0"/>
    <s v="050.19612"/>
    <n v="817"/>
    <n v="24942.79"/>
    <n v="30.529730722154198"/>
  </r>
  <r>
    <x v="0"/>
    <x v="1"/>
    <x v="14"/>
    <x v="0"/>
    <s v="050.21103"/>
    <n v="1"/>
    <n v="-9872"/>
    <n v="-9872"/>
  </r>
  <r>
    <x v="0"/>
    <x v="1"/>
    <x v="11"/>
    <x v="1"/>
    <s v="050.19609"/>
    <n v="30"/>
    <n v="-6324.66"/>
    <n v="-210.822"/>
  </r>
  <r>
    <x v="0"/>
    <x v="1"/>
    <x v="11"/>
    <x v="1"/>
    <s v="050.21537"/>
    <n v="4"/>
    <n v="10027.280000000001"/>
    <n v="2506.8200000000002"/>
  </r>
  <r>
    <x v="0"/>
    <x v="1"/>
    <x v="11"/>
    <x v="1"/>
    <s v="050.20888"/>
    <n v="5"/>
    <n v="152283.91"/>
    <n v="30456.781999999999"/>
  </r>
  <r>
    <x v="0"/>
    <x v="1"/>
    <x v="15"/>
    <x v="0"/>
    <s v="050.20986"/>
    <n v="235"/>
    <n v="16642.88"/>
    <n v="70.820765957446795"/>
  </r>
  <r>
    <x v="0"/>
    <x v="1"/>
    <x v="13"/>
    <x v="0"/>
    <s v="050.20851"/>
    <n v="230"/>
    <n v="2548.66"/>
    <n v="11.081130434782599"/>
  </r>
  <r>
    <x v="0"/>
    <x v="1"/>
    <x v="13"/>
    <x v="0"/>
    <s v="050.20554"/>
    <n v="689"/>
    <n v="5361.71"/>
    <n v="7.7818722786647303"/>
  </r>
  <r>
    <x v="0"/>
    <x v="1"/>
    <x v="13"/>
    <x v="0"/>
    <s v="050.20496"/>
    <n v="158"/>
    <n v="3540.08"/>
    <n v="22.4055696202532"/>
  </r>
  <r>
    <x v="0"/>
    <x v="1"/>
    <x v="13"/>
    <x v="0"/>
    <s v="050.20457"/>
    <n v="286"/>
    <n v="-1124.0899999999999"/>
    <n v="-3.9303846153846198"/>
  </r>
  <r>
    <x v="0"/>
    <x v="1"/>
    <x v="14"/>
    <x v="0"/>
    <s v="050.21606"/>
    <n v="1"/>
    <n v="-442"/>
    <n v="-442"/>
  </r>
  <r>
    <x v="0"/>
    <x v="1"/>
    <x v="11"/>
    <x v="1"/>
    <s v="050.20608"/>
    <n v="10"/>
    <n v="43489.97"/>
    <n v="4348.9970000000003"/>
  </r>
  <r>
    <x v="0"/>
    <x v="1"/>
    <x v="14"/>
    <x v="0"/>
    <s v="050.21104"/>
    <n v="1"/>
    <n v="-39371"/>
    <n v="-39371"/>
  </r>
  <r>
    <x v="0"/>
    <x v="1"/>
    <x v="14"/>
    <x v="0"/>
    <s v="050.21098"/>
    <n v="1"/>
    <n v="-14667"/>
    <n v="-14667"/>
  </r>
  <r>
    <x v="0"/>
    <x v="1"/>
    <x v="14"/>
    <x v="0"/>
    <s v="050.21647"/>
    <n v="1"/>
    <n v="-4262"/>
    <n v="-4262"/>
  </r>
  <r>
    <x v="0"/>
    <x v="1"/>
    <x v="14"/>
    <x v="0"/>
    <s v="050.21637"/>
    <n v="1"/>
    <n v="-3682"/>
    <n v="-3682"/>
  </r>
  <r>
    <x v="0"/>
    <x v="1"/>
    <x v="14"/>
    <x v="0"/>
    <s v="050.21686"/>
    <n v="1"/>
    <n v="-754"/>
    <n v="-754"/>
  </r>
  <r>
    <x v="0"/>
    <x v="1"/>
    <x v="14"/>
    <x v="0"/>
    <s v="050.21674"/>
    <n v="1"/>
    <n v="-710"/>
    <n v="-710"/>
  </r>
  <r>
    <x v="0"/>
    <x v="1"/>
    <x v="14"/>
    <x v="0"/>
    <s v="050.21653"/>
    <n v="1"/>
    <n v="-171"/>
    <n v="-171"/>
  </r>
  <r>
    <x v="0"/>
    <x v="1"/>
    <x v="14"/>
    <x v="0"/>
    <s v="050.21549"/>
    <n v="1"/>
    <n v="-424"/>
    <n v="-424"/>
  </r>
  <r>
    <x v="0"/>
    <x v="1"/>
    <x v="14"/>
    <x v="0"/>
    <s v="050.21638"/>
    <n v="1"/>
    <n v="-227"/>
    <n v="-227"/>
  </r>
  <r>
    <x v="0"/>
    <x v="1"/>
    <x v="14"/>
    <x v="0"/>
    <s v="050.21559"/>
    <n v="1"/>
    <n v="-3253"/>
    <n v="-3253"/>
  </r>
  <r>
    <x v="0"/>
    <x v="1"/>
    <x v="14"/>
    <x v="0"/>
    <s v="050.21605"/>
    <n v="1"/>
    <n v="-2572"/>
    <n v="-2572"/>
  </r>
  <r>
    <x v="0"/>
    <x v="1"/>
    <x v="14"/>
    <x v="0"/>
    <s v="050.21639"/>
    <n v="1"/>
    <n v="-426"/>
    <n v="-426"/>
  </r>
  <r>
    <x v="0"/>
    <x v="1"/>
    <x v="13"/>
    <x v="0"/>
    <s v="050.20354"/>
    <n v="480"/>
    <n v="9645.8799999999992"/>
    <n v="20.095583333333298"/>
  </r>
  <r>
    <x v="0"/>
    <x v="1"/>
    <x v="11"/>
    <x v="1"/>
    <s v="050.19595"/>
    <n v="32"/>
    <n v="-649.86"/>
    <n v="-20.308125"/>
  </r>
  <r>
    <x v="0"/>
    <x v="1"/>
    <x v="13"/>
    <x v="0"/>
    <s v="050.20664"/>
    <n v="1537"/>
    <n v="22100.31"/>
    <n v="14.3788614183474"/>
  </r>
  <r>
    <x v="0"/>
    <x v="1"/>
    <x v="15"/>
    <x v="0"/>
    <s v="050.19503"/>
    <n v="503"/>
    <n v="4787.41"/>
    <n v="9.5177137176938391"/>
  </r>
  <r>
    <x v="0"/>
    <x v="1"/>
    <x v="13"/>
    <x v="0"/>
    <s v="050.20378"/>
    <n v="595"/>
    <n v="7280.75"/>
    <n v="12.2365546218487"/>
  </r>
  <r>
    <x v="0"/>
    <x v="1"/>
    <x v="15"/>
    <x v="0"/>
    <s v="050.18905"/>
    <n v="1995"/>
    <n v="28014.78"/>
    <n v="14.042496240601499"/>
  </r>
  <r>
    <x v="0"/>
    <x v="1"/>
    <x v="13"/>
    <x v="0"/>
    <s v="050.19031"/>
    <n v="1480"/>
    <n v="5782.39"/>
    <n v="3.9070202702702699"/>
  </r>
  <r>
    <x v="0"/>
    <x v="1"/>
    <x v="13"/>
    <x v="0"/>
    <s v="050.18895"/>
    <n v="742"/>
    <n v="3949.05"/>
    <n v="5.3221698113207498"/>
  </r>
  <r>
    <x v="0"/>
    <x v="1"/>
    <x v="13"/>
    <x v="0"/>
    <s v="050.18582"/>
    <n v="225"/>
    <n v="288.60000000000002"/>
    <n v="1.28266666666667"/>
  </r>
  <r>
    <x v="0"/>
    <x v="1"/>
    <x v="15"/>
    <x v="0"/>
    <s v="050.18584"/>
    <n v="1335"/>
    <n v="8619.81"/>
    <n v="6.4567865168539296"/>
  </r>
  <r>
    <x v="0"/>
    <x v="1"/>
    <x v="13"/>
    <x v="0"/>
    <s v="050.18788"/>
    <n v="1750"/>
    <n v="4713.8900000000003"/>
    <n v="2.6936514285714299"/>
  </r>
  <r>
    <x v="0"/>
    <x v="1"/>
    <x v="11"/>
    <x v="1"/>
    <s v="050.18355"/>
    <n v="58"/>
    <n v="27916.29"/>
    <n v="481.31534482758599"/>
  </r>
  <r>
    <x v="0"/>
    <x v="1"/>
    <x v="11"/>
    <x v="1"/>
    <s v="050.18347"/>
    <n v="14"/>
    <n v="5600.15"/>
    <n v="400.01071428571402"/>
  </r>
  <r>
    <x v="0"/>
    <x v="1"/>
    <x v="13"/>
    <x v="0"/>
    <s v="050.19287"/>
    <n v="312"/>
    <n v="2488.06"/>
    <n v="7.9745512820512801"/>
  </r>
  <r>
    <x v="0"/>
    <x v="1"/>
    <x v="13"/>
    <x v="0"/>
    <s v="050.19295"/>
    <n v="670"/>
    <n v="10831.46"/>
    <n v="16.166358208955199"/>
  </r>
  <r>
    <x v="0"/>
    <x v="1"/>
    <x v="13"/>
    <x v="0"/>
    <s v="050.19717"/>
    <n v="689"/>
    <n v="4340.7299999999996"/>
    <n v="6.3000435413642997"/>
  </r>
  <r>
    <x v="0"/>
    <x v="1"/>
    <x v="14"/>
    <x v="0"/>
    <s v="050.21575"/>
    <n v="1"/>
    <n v="-193"/>
    <n v="-193"/>
  </r>
  <r>
    <x v="0"/>
    <x v="1"/>
    <x v="13"/>
    <x v="0"/>
    <s v="050.19597"/>
    <n v="-9"/>
    <n v="-34.4"/>
    <n v="3.8222222222222202"/>
  </r>
  <r>
    <x v="0"/>
    <x v="1"/>
    <x v="13"/>
    <x v="0"/>
    <s v="050.19605"/>
    <n v="-86"/>
    <n v="-1463.52"/>
    <n v="17.017674418604699"/>
  </r>
  <r>
    <x v="0"/>
    <x v="1"/>
    <x v="13"/>
    <x v="0"/>
    <s v="050.21073"/>
    <n v="-4"/>
    <n v="-26.8"/>
    <n v="6.7"/>
  </r>
  <r>
    <x v="0"/>
    <x v="1"/>
    <x v="13"/>
    <x v="0"/>
    <s v="050.19349"/>
    <n v="100"/>
    <n v="1979.27"/>
    <n v="19.7927"/>
  </r>
  <r>
    <x v="0"/>
    <x v="1"/>
    <x v="13"/>
    <x v="0"/>
    <s v="050.19399"/>
    <n v="400"/>
    <n v="4828.41"/>
    <n v="12.071025000000001"/>
  </r>
  <r>
    <x v="0"/>
    <x v="1"/>
    <x v="15"/>
    <x v="0"/>
    <s v="050.20999"/>
    <n v="0"/>
    <n v="7099.23"/>
    <n v="0"/>
  </r>
  <r>
    <x v="0"/>
    <x v="1"/>
    <x v="13"/>
    <x v="0"/>
    <s v="050.21081"/>
    <n v="-3"/>
    <n v="-17.989999999999998"/>
    <n v="5.9966666666666697"/>
  </r>
  <r>
    <x v="0"/>
    <x v="1"/>
    <x v="14"/>
    <x v="0"/>
    <s v="050.19626"/>
    <n v="1"/>
    <n v="-1521"/>
    <n v="-1521"/>
  </r>
  <r>
    <x v="0"/>
    <x v="1"/>
    <x v="13"/>
    <x v="0"/>
    <s v="050.18989"/>
    <n v="4344"/>
    <n v="5535.28"/>
    <n v="1.2742357274401499"/>
  </r>
  <r>
    <x v="0"/>
    <x v="1"/>
    <x v="13"/>
    <x v="0"/>
    <s v="050.18904"/>
    <n v="640"/>
    <n v="3034.74"/>
    <n v="4.7417812499999998"/>
  </r>
  <r>
    <x v="0"/>
    <x v="1"/>
    <x v="13"/>
    <x v="0"/>
    <s v="050.19041"/>
    <n v="3000"/>
    <n v="3274.47"/>
    <n v="1.0914900000000001"/>
  </r>
  <r>
    <x v="0"/>
    <x v="1"/>
    <x v="14"/>
    <x v="0"/>
    <s v="050.19457"/>
    <n v="1"/>
    <n v="-8647"/>
    <n v="-8647"/>
  </r>
  <r>
    <x v="0"/>
    <x v="1"/>
    <x v="14"/>
    <x v="0"/>
    <s v="050.19488"/>
    <n v="1"/>
    <n v="-585"/>
    <n v="-585"/>
  </r>
  <r>
    <x v="0"/>
    <x v="1"/>
    <x v="14"/>
    <x v="0"/>
    <s v="050.19613"/>
    <n v="1"/>
    <n v="-23710"/>
    <n v="-23710"/>
  </r>
  <r>
    <x v="0"/>
    <x v="1"/>
    <x v="14"/>
    <x v="0"/>
    <s v="050.19446"/>
    <n v="1"/>
    <n v="-3398"/>
    <n v="-3398"/>
  </r>
  <r>
    <x v="0"/>
    <x v="1"/>
    <x v="14"/>
    <x v="0"/>
    <s v="050.19461"/>
    <n v="1"/>
    <n v="-720"/>
    <n v="-720"/>
  </r>
  <r>
    <x v="0"/>
    <x v="1"/>
    <x v="14"/>
    <x v="0"/>
    <s v="050.19447"/>
    <n v="1"/>
    <n v="-1841"/>
    <n v="-1841"/>
  </r>
  <r>
    <x v="0"/>
    <x v="1"/>
    <x v="14"/>
    <x v="0"/>
    <s v="050.19469"/>
    <n v="1"/>
    <n v="-253"/>
    <n v="-253"/>
  </r>
  <r>
    <x v="0"/>
    <x v="1"/>
    <x v="14"/>
    <x v="0"/>
    <s v="050.19490"/>
    <n v="1"/>
    <n v="-629"/>
    <n v="-629"/>
  </r>
  <r>
    <x v="0"/>
    <x v="2"/>
    <x v="26"/>
    <x v="0"/>
    <s v="ADMIN 040"/>
    <n v="-683"/>
    <n v="-470168.07"/>
    <n v="688.38663250366005"/>
  </r>
  <r>
    <x v="0"/>
    <x v="2"/>
    <x v="23"/>
    <x v="0"/>
    <s v="040.12834"/>
    <n v="58"/>
    <n v="13616.54"/>
    <n v="234.76793103448301"/>
  </r>
  <r>
    <x v="0"/>
    <x v="2"/>
    <x v="23"/>
    <x v="0"/>
    <s v="040.12837"/>
    <n v="250"/>
    <n v="103105.62"/>
    <n v="412.42248000000001"/>
  </r>
  <r>
    <x v="0"/>
    <x v="2"/>
    <x v="22"/>
    <x v="0"/>
    <s v="ADMIN 040"/>
    <n v="-27"/>
    <n v="-22058.63"/>
    <n v="816.98629629629602"/>
  </r>
  <r>
    <x v="0"/>
    <x v="2"/>
    <x v="30"/>
    <x v="0"/>
    <s v="040.11144"/>
    <n v="4"/>
    <n v="26890.6"/>
    <n v="6722.65"/>
  </r>
  <r>
    <x v="0"/>
    <x v="2"/>
    <x v="23"/>
    <x v="0"/>
    <s v="040.11319"/>
    <n v="2572"/>
    <n v="102873.89"/>
    <n v="39.997624416796299"/>
  </r>
  <r>
    <x v="0"/>
    <x v="2"/>
    <x v="23"/>
    <x v="0"/>
    <s v="040.11342"/>
    <n v="2460"/>
    <n v="98360.22"/>
    <n v="39.983829268292702"/>
  </r>
  <r>
    <x v="0"/>
    <x v="2"/>
    <x v="30"/>
    <x v="0"/>
    <s v="Conversion"/>
    <n v="14122"/>
    <n v="402220.21"/>
    <n v="28.481816314969599"/>
  </r>
  <r>
    <x v="0"/>
    <x v="2"/>
    <x v="11"/>
    <x v="1"/>
    <s v="050.21083"/>
    <n v="49"/>
    <n v="50535.19"/>
    <n v="1031.33040816327"/>
  </r>
  <r>
    <x v="0"/>
    <x v="2"/>
    <x v="11"/>
    <x v="1"/>
    <s v="050.21074"/>
    <n v="45"/>
    <n v="9368.99"/>
    <n v="208.199777777778"/>
  </r>
  <r>
    <x v="0"/>
    <x v="2"/>
    <x v="20"/>
    <x v="0"/>
    <s v="050.18653"/>
    <n v="48"/>
    <n v="4561"/>
    <n v="95.0208333333333"/>
  </r>
  <r>
    <x v="0"/>
    <x v="2"/>
    <x v="26"/>
    <x v="0"/>
    <s v="050.20233"/>
    <n v="25"/>
    <n v="1574.77"/>
    <n v="62.9908"/>
  </r>
  <r>
    <x v="0"/>
    <x v="2"/>
    <x v="21"/>
    <x v="0"/>
    <s v="050.20233"/>
    <n v="29"/>
    <n v="1826.75"/>
    <n v="62.991379310344797"/>
  </r>
  <r>
    <x v="0"/>
    <x v="2"/>
    <x v="11"/>
    <x v="1"/>
    <s v="050.21065"/>
    <n v="48"/>
    <n v="39526.67"/>
    <n v="823.47229166666705"/>
  </r>
  <r>
    <x v="0"/>
    <x v="2"/>
    <x v="11"/>
    <x v="1"/>
    <s v="050.20382"/>
    <n v="6"/>
    <n v="1131.45"/>
    <n v="188.57499999999999"/>
  </r>
  <r>
    <x v="0"/>
    <x v="2"/>
    <x v="30"/>
    <x v="0"/>
    <s v="ADMIN 050"/>
    <n v="18627"/>
    <n v="454969.64"/>
    <n v="24.4252772856605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6:D37" firstHeaderRow="1" firstDataRow="2" firstDataCol="2"/>
  <pivotFields count="8">
    <pivotField compact="0" outline="0" subtotalTop="0" showAll="0" includeNewItemsInFilter="1"/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38">
        <item h="1" x="8"/>
        <item h="1" x="4"/>
        <item h="1" x="2"/>
        <item h="1" x="12"/>
        <item x="10"/>
        <item x="6"/>
        <item x="7"/>
        <item x="9"/>
        <item x="0"/>
        <item x="1"/>
        <item x="5"/>
        <item x="28"/>
        <item h="1" x="3"/>
        <item h="1" x="35"/>
        <item h="1" x="31"/>
        <item h="1" x="32"/>
        <item h="1" x="14"/>
        <item x="13"/>
        <item x="17"/>
        <item x="15"/>
        <item x="16"/>
        <item x="18"/>
        <item h="1" x="29"/>
        <item h="1" x="36"/>
        <item x="27"/>
        <item x="24"/>
        <item x="23"/>
        <item x="20"/>
        <item x="21"/>
        <item x="26"/>
        <item x="34"/>
        <item x="25"/>
        <item x="33"/>
        <item x="19"/>
        <item h="1" x="30"/>
        <item h="1" x="22"/>
        <item x="11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30">
    <i>
      <x/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36"/>
    </i>
    <i t="default">
      <x/>
    </i>
    <i>
      <x v="1"/>
      <x v="17"/>
    </i>
    <i r="1">
      <x v="18"/>
    </i>
    <i r="1">
      <x v="19"/>
    </i>
    <i r="1">
      <x v="20"/>
    </i>
    <i r="1">
      <x v="21"/>
    </i>
    <i r="1">
      <x v="36"/>
    </i>
    <i t="default">
      <x v="1"/>
    </i>
    <i>
      <x v="2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6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quantity" fld="5" baseField="0" baseItem="0" numFmtId="41"/>
    <dataField name="cost" fld="6" baseField="0" baseItem="0" numFmtId="43"/>
  </dataFields>
  <formats count="2">
    <format dxfId="1">
      <pivotArea outline="0" fieldPosition="0">
        <references count="1">
          <reference field="2" count="1" selected="0">
            <x v="36"/>
          </reference>
        </references>
      </pivotArea>
    </format>
    <format dxfId="0">
      <pivotArea dataOnly="0" labelOnly="1" outline="0" fieldPosition="0">
        <references count="1">
          <reference field="2" count="1">
            <x v="3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/>
  </sheetViews>
  <sheetFormatPr defaultRowHeight="12.75" x14ac:dyDescent="0.2"/>
  <cols>
    <col min="1" max="1" width="31.5703125" bestFit="1" customWidth="1"/>
    <col min="2" max="2" width="31.28515625" customWidth="1"/>
    <col min="3" max="3" width="11.28515625" customWidth="1"/>
    <col min="4" max="4" width="15" bestFit="1" customWidth="1"/>
    <col min="5" max="5" width="10.28515625" bestFit="1" customWidth="1"/>
    <col min="6" max="6" width="12.5703125" customWidth="1"/>
    <col min="7" max="7" width="14.5703125" customWidth="1"/>
    <col min="8" max="8" width="27" bestFit="1" customWidth="1"/>
    <col min="9" max="9" width="14.5703125" customWidth="1"/>
    <col min="10" max="10" width="14.85546875" bestFit="1" customWidth="1"/>
    <col min="11" max="11" width="10.28515625" bestFit="1" customWidth="1"/>
    <col min="12" max="12" width="12.28515625" bestFit="1" customWidth="1"/>
  </cols>
  <sheetData>
    <row r="1" spans="1:11" x14ac:dyDescent="0.2">
      <c r="A1" s="19" t="s">
        <v>1961</v>
      </c>
    </row>
    <row r="2" spans="1:11" x14ac:dyDescent="0.2">
      <c r="A2" s="19" t="s">
        <v>1962</v>
      </c>
    </row>
    <row r="3" spans="1:11" x14ac:dyDescent="0.2">
      <c r="A3" s="19" t="s">
        <v>1963</v>
      </c>
    </row>
    <row r="4" spans="1:11" x14ac:dyDescent="0.2">
      <c r="A4" s="20" t="s">
        <v>1964</v>
      </c>
      <c r="B4" s="21"/>
      <c r="C4" s="21"/>
      <c r="D4" s="21"/>
      <c r="E4" s="21"/>
      <c r="F4" s="21"/>
      <c r="G4" s="21"/>
      <c r="H4" s="21"/>
      <c r="I4" s="21"/>
      <c r="J4" s="21"/>
    </row>
    <row r="6" spans="1:11" x14ac:dyDescent="0.2">
      <c r="A6" s="2"/>
      <c r="B6" s="5"/>
      <c r="C6" s="1" t="s">
        <v>1954</v>
      </c>
      <c r="D6" s="8"/>
      <c r="K6" s="95" t="s">
        <v>2050</v>
      </c>
    </row>
    <row r="7" spans="1:11" x14ac:dyDescent="0.2">
      <c r="A7" s="1" t="s">
        <v>1</v>
      </c>
      <c r="B7" s="1" t="s">
        <v>2</v>
      </c>
      <c r="C7" s="2" t="s">
        <v>1955</v>
      </c>
      <c r="D7" s="9" t="s">
        <v>1956</v>
      </c>
      <c r="F7" s="95" t="s">
        <v>2049</v>
      </c>
      <c r="G7" s="23" t="s">
        <v>1955</v>
      </c>
      <c r="H7" s="23" t="s">
        <v>1956</v>
      </c>
      <c r="I7" s="23" t="s">
        <v>1955</v>
      </c>
      <c r="J7" s="94" t="s">
        <v>2048</v>
      </c>
      <c r="K7" s="95" t="s">
        <v>2051</v>
      </c>
    </row>
    <row r="8" spans="1:11" x14ac:dyDescent="0.2">
      <c r="A8" s="2" t="s">
        <v>9</v>
      </c>
      <c r="B8" s="2" t="s">
        <v>57</v>
      </c>
      <c r="C8" s="10">
        <v>3000</v>
      </c>
      <c r="D8" s="11">
        <v>78955.72</v>
      </c>
      <c r="F8">
        <v>1</v>
      </c>
      <c r="G8" s="22">
        <f>+C15</f>
        <v>726653</v>
      </c>
      <c r="H8" s="24">
        <f>+D15</f>
        <v>1500696.01</v>
      </c>
      <c r="I8" s="22">
        <f>+C15</f>
        <v>726653</v>
      </c>
      <c r="J8" s="96">
        <f>I8*PI()*(F8/2)^2</f>
        <v>570711.93162724597</v>
      </c>
    </row>
    <row r="9" spans="1:11" x14ac:dyDescent="0.2">
      <c r="A9" s="3"/>
      <c r="B9" s="4" t="s">
        <v>36</v>
      </c>
      <c r="C9" s="12">
        <v>14990</v>
      </c>
      <c r="D9" s="13">
        <v>850458.24</v>
      </c>
      <c r="F9">
        <v>2</v>
      </c>
      <c r="G9" s="22">
        <f>+C10</f>
        <v>8579440</v>
      </c>
      <c r="H9" s="24">
        <f>+D10</f>
        <v>22920058.320000011</v>
      </c>
      <c r="I9" s="22">
        <f>+C10</f>
        <v>8579440</v>
      </c>
      <c r="J9" s="96">
        <f t="shared" ref="J9:J14" si="0">I9*PI()*(F9/2)^2</f>
        <v>26953105.675914414</v>
      </c>
      <c r="K9" s="98">
        <f>+(J8+J9)/J15</f>
        <v>0.24403267784944402</v>
      </c>
    </row>
    <row r="10" spans="1:11" x14ac:dyDescent="0.2">
      <c r="A10" s="3"/>
      <c r="B10" s="4" t="s">
        <v>41</v>
      </c>
      <c r="C10" s="12">
        <v>8579440</v>
      </c>
      <c r="D10" s="13">
        <v>22920058.320000011</v>
      </c>
      <c r="F10">
        <v>3</v>
      </c>
      <c r="G10" s="22">
        <f>+C11</f>
        <v>417298</v>
      </c>
      <c r="H10" s="24">
        <f>+D11</f>
        <v>780075.57</v>
      </c>
      <c r="I10" s="22">
        <f>+C11</f>
        <v>417298</v>
      </c>
      <c r="J10" s="96">
        <f t="shared" si="0"/>
        <v>2949705.7451048554</v>
      </c>
    </row>
    <row r="11" spans="1:11" x14ac:dyDescent="0.2">
      <c r="A11" s="3"/>
      <c r="B11" s="4" t="s">
        <v>48</v>
      </c>
      <c r="C11" s="12">
        <v>417298</v>
      </c>
      <c r="D11" s="13">
        <v>780075.57</v>
      </c>
      <c r="F11">
        <v>4</v>
      </c>
      <c r="G11" s="22">
        <f>+C8+C12</f>
        <v>2936883</v>
      </c>
      <c r="H11" s="24">
        <f>+D8+D12</f>
        <v>18702740.310000002</v>
      </c>
      <c r="I11" s="22">
        <f>+C8+C12</f>
        <v>2936883</v>
      </c>
      <c r="J11" s="96">
        <f t="shared" si="0"/>
        <v>36905960.229011007</v>
      </c>
    </row>
    <row r="12" spans="1:11" x14ac:dyDescent="0.2">
      <c r="A12" s="3"/>
      <c r="B12" s="4" t="s">
        <v>10</v>
      </c>
      <c r="C12" s="12">
        <v>2933883</v>
      </c>
      <c r="D12" s="13">
        <v>18623784.590000004</v>
      </c>
      <c r="F12">
        <v>6</v>
      </c>
      <c r="G12" s="22">
        <f>+C13</f>
        <v>48997</v>
      </c>
      <c r="H12" s="24">
        <f>+D13</f>
        <v>1679861.81</v>
      </c>
      <c r="I12" s="22">
        <f>+C13</f>
        <v>48997</v>
      </c>
      <c r="J12" s="96">
        <f t="shared" si="0"/>
        <v>1385357.5372314518</v>
      </c>
    </row>
    <row r="13" spans="1:11" x14ac:dyDescent="0.2">
      <c r="A13" s="3"/>
      <c r="B13" s="4" t="s">
        <v>14</v>
      </c>
      <c r="C13" s="12">
        <v>48997</v>
      </c>
      <c r="D13" s="13">
        <v>1679861.81</v>
      </c>
      <c r="F13">
        <v>8</v>
      </c>
      <c r="G13" s="22">
        <f>+C14</f>
        <v>842074</v>
      </c>
      <c r="H13" s="24">
        <f>+D14</f>
        <v>8496562.8900000006</v>
      </c>
      <c r="I13" s="22">
        <f>+C14</f>
        <v>842074</v>
      </c>
      <c r="J13" s="96">
        <f t="shared" si="0"/>
        <v>42327255.874863543</v>
      </c>
    </row>
    <row r="14" spans="1:11" x14ac:dyDescent="0.2">
      <c r="A14" s="3"/>
      <c r="B14" s="4" t="s">
        <v>21</v>
      </c>
      <c r="C14" s="12">
        <v>842074</v>
      </c>
      <c r="D14" s="13">
        <v>8496562.8900000006</v>
      </c>
      <c r="F14">
        <v>12</v>
      </c>
      <c r="G14" s="22">
        <f>+C9</f>
        <v>14990</v>
      </c>
      <c r="H14" s="24">
        <f>+D9</f>
        <v>850458.24</v>
      </c>
      <c r="I14" s="22">
        <f>+C9</f>
        <v>14990</v>
      </c>
      <c r="J14" s="96">
        <f t="shared" si="0"/>
        <v>1695329.059583196</v>
      </c>
    </row>
    <row r="15" spans="1:11" x14ac:dyDescent="0.2">
      <c r="A15" s="3"/>
      <c r="B15" s="4" t="s">
        <v>322</v>
      </c>
      <c r="C15" s="12">
        <v>726653</v>
      </c>
      <c r="D15" s="13">
        <v>1500696.01</v>
      </c>
      <c r="F15" t="s">
        <v>1965</v>
      </c>
      <c r="G15" s="22">
        <f>+SUM(G8:G14)-SUM(C8:C15)</f>
        <v>0</v>
      </c>
      <c r="H15" s="22">
        <f>+SUM(H8:H14)-SUM(D8:D15)</f>
        <v>0</v>
      </c>
      <c r="I15" s="22">
        <f>+SUM(I8:I14)-SUM(C8:C15)</f>
        <v>0</v>
      </c>
      <c r="J15" s="97">
        <f>SUM(J8:J14)</f>
        <v>112787426.05333571</v>
      </c>
    </row>
    <row r="16" spans="1:11" x14ac:dyDescent="0.2">
      <c r="A16" s="3"/>
      <c r="B16" s="16" t="s">
        <v>63</v>
      </c>
      <c r="C16" s="17">
        <v>2620</v>
      </c>
      <c r="D16" s="18">
        <v>5665452.7800000012</v>
      </c>
      <c r="H16" s="24"/>
    </row>
    <row r="17" spans="1:12" x14ac:dyDescent="0.2">
      <c r="A17" s="2" t="s">
        <v>1958</v>
      </c>
      <c r="B17" s="5"/>
      <c r="C17" s="10">
        <v>13568955</v>
      </c>
      <c r="D17" s="11">
        <v>60595905.930000015</v>
      </c>
      <c r="H17" s="24"/>
    </row>
    <row r="18" spans="1:12" x14ac:dyDescent="0.2">
      <c r="A18" s="2" t="s">
        <v>76</v>
      </c>
      <c r="B18" s="2" t="s">
        <v>77</v>
      </c>
      <c r="C18" s="10">
        <v>3330025</v>
      </c>
      <c r="D18" s="11">
        <v>21559706.039999988</v>
      </c>
      <c r="F18">
        <v>1</v>
      </c>
      <c r="G18" s="22">
        <f>+C22</f>
        <v>6427</v>
      </c>
      <c r="H18" s="24">
        <f>+D22</f>
        <v>94966.49</v>
      </c>
      <c r="I18" s="22">
        <f>+C22</f>
        <v>6427</v>
      </c>
      <c r="J18" s="96">
        <f t="shared" ref="J18:J22" si="1">I18*PI()*(F18/2)^2</f>
        <v>5047.7539961554003</v>
      </c>
    </row>
    <row r="19" spans="1:12" x14ac:dyDescent="0.2">
      <c r="A19" s="3"/>
      <c r="B19" s="4" t="s">
        <v>135</v>
      </c>
      <c r="C19" s="12">
        <v>58649</v>
      </c>
      <c r="D19" s="13">
        <v>545115.21</v>
      </c>
      <c r="F19">
        <v>2</v>
      </c>
      <c r="G19" s="22">
        <f>+C18</f>
        <v>3330025</v>
      </c>
      <c r="H19" s="24">
        <f>+D18</f>
        <v>21559706.039999988</v>
      </c>
      <c r="I19" s="22">
        <f>+C18</f>
        <v>3330025</v>
      </c>
      <c r="J19" s="96">
        <f t="shared" si="1"/>
        <v>10461582.076270351</v>
      </c>
      <c r="K19" s="98">
        <f>+(J18+J19)/J23</f>
        <v>0.49192410390372815</v>
      </c>
    </row>
    <row r="20" spans="1:12" x14ac:dyDescent="0.2">
      <c r="A20" s="3"/>
      <c r="B20" s="4" t="s">
        <v>92</v>
      </c>
      <c r="C20" s="12">
        <v>744587</v>
      </c>
      <c r="D20" s="13">
        <v>9050799.0399999879</v>
      </c>
      <c r="F20">
        <v>3</v>
      </c>
      <c r="G20" s="22">
        <f t="shared" ref="G20:G22" si="2">+C19</f>
        <v>58649</v>
      </c>
      <c r="H20" s="24">
        <f t="shared" ref="H20:H22" si="3">+D19</f>
        <v>545115.21</v>
      </c>
      <c r="I20" s="22">
        <f t="shared" ref="I20:I22" si="4">+C19</f>
        <v>58649</v>
      </c>
      <c r="J20" s="96">
        <f t="shared" si="1"/>
        <v>414565.35196587251</v>
      </c>
    </row>
    <row r="21" spans="1:12" x14ac:dyDescent="0.2">
      <c r="A21" s="3"/>
      <c r="B21" s="4" t="s">
        <v>102</v>
      </c>
      <c r="C21" s="12">
        <v>36746</v>
      </c>
      <c r="D21" s="13">
        <v>1780965.09</v>
      </c>
      <c r="F21">
        <v>4</v>
      </c>
      <c r="G21" s="22">
        <f t="shared" si="2"/>
        <v>744587</v>
      </c>
      <c r="H21" s="24">
        <f t="shared" si="3"/>
        <v>9050799.0399999879</v>
      </c>
      <c r="I21" s="22">
        <f t="shared" si="4"/>
        <v>744587</v>
      </c>
      <c r="J21" s="96">
        <f t="shared" si="1"/>
        <v>9356756.196633853</v>
      </c>
    </row>
    <row r="22" spans="1:12" x14ac:dyDescent="0.2">
      <c r="A22" s="3"/>
      <c r="B22" s="4" t="s">
        <v>195</v>
      </c>
      <c r="C22" s="12">
        <v>6427</v>
      </c>
      <c r="D22" s="13">
        <v>94966.49</v>
      </c>
      <c r="F22">
        <v>6</v>
      </c>
      <c r="G22" s="22">
        <f t="shared" si="2"/>
        <v>36746</v>
      </c>
      <c r="H22" s="24">
        <f t="shared" si="3"/>
        <v>1780965.09</v>
      </c>
      <c r="I22" s="22">
        <f t="shared" si="4"/>
        <v>36746</v>
      </c>
      <c r="J22" s="96">
        <f t="shared" si="1"/>
        <v>1038968.6728392948</v>
      </c>
    </row>
    <row r="23" spans="1:12" x14ac:dyDescent="0.2">
      <c r="A23" s="3"/>
      <c r="B23" s="16" t="s">
        <v>63</v>
      </c>
      <c r="C23" s="17">
        <v>1253</v>
      </c>
      <c r="D23" s="18">
        <v>1361250.87</v>
      </c>
      <c r="F23" t="s">
        <v>1965</v>
      </c>
      <c r="G23" s="22">
        <f>SUM(G18:G22)-SUM(C18:C22)</f>
        <v>0</v>
      </c>
      <c r="H23" s="22">
        <f t="shared" ref="H23" si="5">SUM(H18:H22)-SUM(D18:D22)</f>
        <v>0</v>
      </c>
      <c r="I23" s="22">
        <f>SUM(I18:I22)-SUM(C18:C22)</f>
        <v>0</v>
      </c>
      <c r="J23" s="97">
        <f>SUM(J18:J22)</f>
        <v>21276920.051705528</v>
      </c>
    </row>
    <row r="24" spans="1:12" x14ac:dyDescent="0.2">
      <c r="A24" s="2" t="s">
        <v>1959</v>
      </c>
      <c r="B24" s="5"/>
      <c r="C24" s="10">
        <v>4177687</v>
      </c>
      <c r="D24" s="11">
        <v>34392802.739999972</v>
      </c>
    </row>
    <row r="25" spans="1:12" x14ac:dyDescent="0.2">
      <c r="A25" s="2" t="s">
        <v>290</v>
      </c>
      <c r="B25" s="2" t="s">
        <v>311</v>
      </c>
      <c r="C25" s="10">
        <v>36249</v>
      </c>
      <c r="D25" s="11">
        <v>97780.73</v>
      </c>
    </row>
    <row r="26" spans="1:12" x14ac:dyDescent="0.2">
      <c r="A26" s="3"/>
      <c r="B26" s="4" t="s">
        <v>302</v>
      </c>
      <c r="C26" s="12">
        <v>46172</v>
      </c>
      <c r="D26" s="13">
        <v>1804239.36</v>
      </c>
      <c r="E26" s="28" t="s">
        <v>1979</v>
      </c>
      <c r="F26" s="33" t="s">
        <v>1975</v>
      </c>
      <c r="G26" s="28" t="s">
        <v>1966</v>
      </c>
      <c r="I26" s="28" t="s">
        <v>1967</v>
      </c>
      <c r="J26" s="32" t="s">
        <v>1966</v>
      </c>
      <c r="L26" s="32" t="s">
        <v>1970</v>
      </c>
    </row>
    <row r="27" spans="1:12" x14ac:dyDescent="0.2">
      <c r="A27" s="3"/>
      <c r="B27" s="4" t="s">
        <v>300</v>
      </c>
      <c r="C27" s="12">
        <v>161812</v>
      </c>
      <c r="D27" s="13">
        <v>7491529.9299999988</v>
      </c>
      <c r="E27" s="26">
        <f>+D27/C27</f>
        <v>46.297740155241875</v>
      </c>
      <c r="F27" s="34" t="s">
        <v>1976</v>
      </c>
      <c r="G27" s="29">
        <f>C27</f>
        <v>161812</v>
      </c>
      <c r="H27" s="28" t="s">
        <v>1968</v>
      </c>
      <c r="I27" s="91">
        <v>156169.75</v>
      </c>
      <c r="J27" s="30">
        <f>ROUND(I27*I$40,0)</f>
        <v>151772</v>
      </c>
      <c r="K27" s="35">
        <f>+E27</f>
        <v>46.297740155241875</v>
      </c>
      <c r="L27" s="24">
        <f>+J27*K27</f>
        <v>7026700.6188413696</v>
      </c>
    </row>
    <row r="28" spans="1:12" x14ac:dyDescent="0.2">
      <c r="A28" s="3"/>
      <c r="B28" s="4" t="s">
        <v>293</v>
      </c>
      <c r="C28" s="12">
        <v>5398</v>
      </c>
      <c r="D28" s="13">
        <v>768806.41</v>
      </c>
      <c r="E28" s="26">
        <f>+D28/C28</f>
        <v>142.42430715079661</v>
      </c>
      <c r="F28" s="34" t="s">
        <v>1977</v>
      </c>
      <c r="G28" s="29">
        <f>C28</f>
        <v>5398</v>
      </c>
      <c r="H28" s="28" t="s">
        <v>1971</v>
      </c>
      <c r="I28" s="91">
        <v>18875.25</v>
      </c>
      <c r="L28" s="24">
        <f>SUM(L29:L31)</f>
        <v>4039686.7204521066</v>
      </c>
    </row>
    <row r="29" spans="1:12" x14ac:dyDescent="0.2">
      <c r="A29" s="3"/>
      <c r="B29" s="4" t="s">
        <v>296</v>
      </c>
      <c r="C29" s="12">
        <v>1346</v>
      </c>
      <c r="D29" s="13">
        <v>592906.6</v>
      </c>
      <c r="E29" s="26">
        <f>SUM(D29:D34)/SUM(C29:C34)</f>
        <v>919.71517512077298</v>
      </c>
      <c r="F29" s="34" t="s">
        <v>1978</v>
      </c>
      <c r="G29" s="29">
        <f>SUM(C29:C34)</f>
        <v>3312</v>
      </c>
      <c r="H29" s="99" t="s">
        <v>1972</v>
      </c>
      <c r="I29" s="92"/>
      <c r="J29" s="25">
        <f>+G27-J27</f>
        <v>10040</v>
      </c>
      <c r="K29" s="35">
        <f>+E27</f>
        <v>46.297740155241875</v>
      </c>
      <c r="L29" s="24">
        <f t="shared" ref="L29:L34" si="6">+J29*K29</f>
        <v>464829.31115862844</v>
      </c>
    </row>
    <row r="30" spans="1:12" x14ac:dyDescent="0.2">
      <c r="A30" s="3"/>
      <c r="B30" s="4" t="s">
        <v>309</v>
      </c>
      <c r="C30" s="12">
        <v>742</v>
      </c>
      <c r="D30" s="13">
        <v>474922.61</v>
      </c>
      <c r="E30" s="26"/>
      <c r="F30" s="25"/>
      <c r="G30" s="29"/>
      <c r="H30" s="99" t="s">
        <v>1973</v>
      </c>
      <c r="I30" s="92"/>
      <c r="J30" s="22">
        <f>+G28</f>
        <v>5398</v>
      </c>
      <c r="K30" s="35">
        <f t="shared" ref="K30:K31" si="7">+E28</f>
        <v>142.42430715079661</v>
      </c>
      <c r="L30" s="24">
        <f t="shared" si="6"/>
        <v>768806.41</v>
      </c>
    </row>
    <row r="31" spans="1:12" x14ac:dyDescent="0.2">
      <c r="A31" s="3"/>
      <c r="B31" s="4" t="s">
        <v>818</v>
      </c>
      <c r="C31" s="12">
        <v>0</v>
      </c>
      <c r="D31" s="13">
        <v>0</v>
      </c>
      <c r="E31" s="22"/>
      <c r="F31" s="25"/>
      <c r="H31" s="99" t="s">
        <v>1974</v>
      </c>
      <c r="I31" s="91"/>
      <c r="J31" s="25">
        <f>+G29-J32-J35</f>
        <v>3051</v>
      </c>
      <c r="K31" s="35">
        <f t="shared" si="7"/>
        <v>919.71517512077298</v>
      </c>
      <c r="L31" s="24">
        <f t="shared" si="6"/>
        <v>2806050.9992934782</v>
      </c>
    </row>
    <row r="32" spans="1:12" x14ac:dyDescent="0.2">
      <c r="A32" s="3"/>
      <c r="B32" s="4" t="s">
        <v>307</v>
      </c>
      <c r="C32" s="12">
        <v>326</v>
      </c>
      <c r="D32" s="13">
        <v>385849.04</v>
      </c>
      <c r="E32" s="26"/>
      <c r="F32" s="25"/>
      <c r="G32" s="29"/>
      <c r="H32" t="s">
        <v>1969</v>
      </c>
      <c r="I32" s="91">
        <v>197.16666666666666</v>
      </c>
      <c r="J32" s="30">
        <f>ROUND(I32*I$40,0)</f>
        <v>192</v>
      </c>
      <c r="K32" s="35">
        <f>+E34</f>
        <v>1765.2587848101266</v>
      </c>
      <c r="L32" s="24">
        <f t="shared" si="6"/>
        <v>338929.68668354431</v>
      </c>
    </row>
    <row r="33" spans="1:12" x14ac:dyDescent="0.2">
      <c r="A33" s="3"/>
      <c r="B33" s="4" t="s">
        <v>817</v>
      </c>
      <c r="C33" s="12">
        <v>108</v>
      </c>
      <c r="D33" s="13">
        <v>197863.97</v>
      </c>
      <c r="E33" s="26"/>
      <c r="F33" s="25"/>
      <c r="G33" s="29"/>
      <c r="H33" t="s">
        <v>2054</v>
      </c>
      <c r="I33" s="91">
        <v>11.416666666666668</v>
      </c>
      <c r="J33" s="30">
        <f t="shared" ref="J33:J34" si="8">ROUND(I33*I$40,0)</f>
        <v>11</v>
      </c>
      <c r="K33" s="35">
        <f>+E34</f>
        <v>1765.2587848101266</v>
      </c>
      <c r="L33" s="24">
        <f t="shared" si="6"/>
        <v>19417.846632911394</v>
      </c>
    </row>
    <row r="34" spans="1:12" x14ac:dyDescent="0.2">
      <c r="A34" s="3"/>
      <c r="B34" s="4" t="s">
        <v>291</v>
      </c>
      <c r="C34" s="12">
        <v>790</v>
      </c>
      <c r="D34" s="13">
        <v>1394554.44</v>
      </c>
      <c r="E34" s="26">
        <f>+D34/C34</f>
        <v>1765.2587848101266</v>
      </c>
      <c r="F34" s="25"/>
      <c r="G34" s="29"/>
      <c r="H34" t="s">
        <v>2055</v>
      </c>
      <c r="I34" s="91">
        <v>123</v>
      </c>
      <c r="J34" s="30">
        <f t="shared" si="8"/>
        <v>120</v>
      </c>
      <c r="K34" s="35">
        <f>+E34</f>
        <v>1765.2587848101266</v>
      </c>
      <c r="L34" s="24">
        <f t="shared" si="6"/>
        <v>211831.05417721521</v>
      </c>
    </row>
    <row r="35" spans="1:12" x14ac:dyDescent="0.2">
      <c r="A35" s="3"/>
      <c r="B35" s="16" t="s">
        <v>63</v>
      </c>
      <c r="C35" s="17">
        <v>1085</v>
      </c>
      <c r="D35" s="18">
        <v>655776.54</v>
      </c>
      <c r="E35" s="26"/>
      <c r="F35" s="27"/>
      <c r="G35" s="22"/>
      <c r="H35" t="s">
        <v>2056</v>
      </c>
      <c r="I35" s="91">
        <v>71</v>
      </c>
      <c r="J35" s="30">
        <f>ROUND(I35*I$40,0)</f>
        <v>69</v>
      </c>
      <c r="K35" s="35">
        <f>+E34</f>
        <v>1765.2587848101266</v>
      </c>
      <c r="L35" s="24">
        <f>+J35*K35</f>
        <v>121802.85615189874</v>
      </c>
    </row>
    <row r="36" spans="1:12" x14ac:dyDescent="0.2">
      <c r="A36" s="2" t="s">
        <v>1960</v>
      </c>
      <c r="B36" s="5"/>
      <c r="C36" s="10">
        <v>254028</v>
      </c>
      <c r="D36" s="11">
        <v>13864229.629999997</v>
      </c>
      <c r="E36" s="26">
        <f>SUM(D27:D34)/SUM(C27:C34)</f>
        <v>66.30483456680075</v>
      </c>
      <c r="G36" s="22">
        <f>SUM(G27:G34)</f>
        <v>170522</v>
      </c>
      <c r="H36" s="100" t="s">
        <v>2052</v>
      </c>
      <c r="I36" s="91">
        <v>15</v>
      </c>
      <c r="J36" s="30">
        <f>ROUND(I36*I$40,0)</f>
        <v>15</v>
      </c>
      <c r="K36" s="35">
        <f>+E34</f>
        <v>1765.2587848101266</v>
      </c>
      <c r="L36" s="24">
        <f>+J36*K36</f>
        <v>26478.881772151901</v>
      </c>
    </row>
    <row r="37" spans="1:12" x14ac:dyDescent="0.2">
      <c r="A37" s="6" t="s">
        <v>1957</v>
      </c>
      <c r="B37" s="7"/>
      <c r="C37" s="14">
        <v>18000670</v>
      </c>
      <c r="D37" s="15">
        <v>108852938.29999998</v>
      </c>
      <c r="I37" s="30"/>
    </row>
    <row r="38" spans="1:12" x14ac:dyDescent="0.2">
      <c r="I38" s="30">
        <f>SUM(I27:I36)</f>
        <v>175462.58333333331</v>
      </c>
      <c r="L38" s="102">
        <f>+L27+L28+L32+L33+L34+L35</f>
        <v>11758368.782939047</v>
      </c>
    </row>
    <row r="39" spans="1:12" x14ac:dyDescent="0.2">
      <c r="I39" s="30"/>
    </row>
    <row r="40" spans="1:12" x14ac:dyDescent="0.2">
      <c r="I40" s="31">
        <f>+G36/I38</f>
        <v>0.97184252483079259</v>
      </c>
    </row>
    <row r="41" spans="1:12" x14ac:dyDescent="0.2">
      <c r="I41" s="30"/>
      <c r="L41" s="32" t="s">
        <v>1970</v>
      </c>
    </row>
    <row r="42" spans="1:12" x14ac:dyDescent="0.2">
      <c r="H42" s="101" t="s">
        <v>2012</v>
      </c>
      <c r="I42" s="30"/>
      <c r="J42" s="32"/>
      <c r="L42" s="102">
        <f>SUM(L43:L47)</f>
        <v>11758368.782939045</v>
      </c>
    </row>
    <row r="43" spans="1:12" x14ac:dyDescent="0.2">
      <c r="H43" s="101" t="s">
        <v>1968</v>
      </c>
      <c r="I43" s="30"/>
      <c r="J43" s="30"/>
      <c r="L43" s="102">
        <f>+L27</f>
        <v>7026700.6188413696</v>
      </c>
    </row>
    <row r="44" spans="1:12" x14ac:dyDescent="0.2">
      <c r="H44" t="s">
        <v>2053</v>
      </c>
      <c r="I44" s="30"/>
      <c r="J44" s="30"/>
      <c r="L44" s="102">
        <f>+L28+L32</f>
        <v>4378616.4071356505</v>
      </c>
    </row>
    <row r="45" spans="1:12" x14ac:dyDescent="0.2">
      <c r="H45" t="s">
        <v>2054</v>
      </c>
      <c r="I45" s="30"/>
      <c r="J45" s="30"/>
      <c r="L45" s="102">
        <f>+L33</f>
        <v>19417.846632911394</v>
      </c>
    </row>
    <row r="46" spans="1:12" x14ac:dyDescent="0.2">
      <c r="H46" t="s">
        <v>2055</v>
      </c>
      <c r="I46" s="30"/>
      <c r="J46" s="30"/>
      <c r="L46" s="102">
        <f t="shared" ref="L46:L47" si="9">+L34</f>
        <v>211831.05417721521</v>
      </c>
    </row>
    <row r="47" spans="1:12" x14ac:dyDescent="0.2">
      <c r="H47" t="s">
        <v>2056</v>
      </c>
      <c r="I47" s="30"/>
      <c r="J47" s="30"/>
      <c r="L47" s="102">
        <f t="shared" si="9"/>
        <v>121802.85615189874</v>
      </c>
    </row>
    <row r="48" spans="1:12" x14ac:dyDescent="0.2">
      <c r="H48" s="103"/>
      <c r="I48" s="30"/>
      <c r="J48" s="30"/>
    </row>
  </sheetData>
  <phoneticPr fontId="2" type="noConversion"/>
  <printOptions horizontalCentered="1"/>
  <pageMargins left="0" right="0" top="1" bottom="1" header="0.5" footer="0.5"/>
  <pageSetup scale="66" orientation="landscape" r:id="rId2"/>
  <headerFooter alignWithMargins="0">
    <oddHeader>&amp;C&amp;A&amp;RCASE NO. 2015-00343
ATTACHMENT 2
TO AG DR NO. 1-36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91"/>
  <sheetViews>
    <sheetView workbookViewId="0"/>
  </sheetViews>
  <sheetFormatPr defaultRowHeight="12.75" x14ac:dyDescent="0.2"/>
  <cols>
    <col min="1" max="1" width="17.42578125" bestFit="1" customWidth="1"/>
    <col min="2" max="2" width="19.28515625" bestFit="1" customWidth="1"/>
    <col min="3" max="3" width="31.5703125" bestFit="1" customWidth="1"/>
    <col min="4" max="4" width="31.7109375" bestFit="1" customWidth="1"/>
    <col min="5" max="5" width="21" bestFit="1" customWidth="1"/>
    <col min="6" max="6" width="14.42578125" bestFit="1" customWidth="1"/>
    <col min="7" max="8" width="12.5703125" bestFit="1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 t="s">
        <v>8</v>
      </c>
      <c r="B2" t="s">
        <v>9</v>
      </c>
      <c r="C2" t="s">
        <v>10</v>
      </c>
      <c r="D2" t="s">
        <v>11</v>
      </c>
      <c r="E2" t="s">
        <v>12</v>
      </c>
      <c r="F2">
        <v>0</v>
      </c>
      <c r="G2">
        <v>2215.71</v>
      </c>
      <c r="H2">
        <v>0</v>
      </c>
    </row>
    <row r="3" spans="1:8" x14ac:dyDescent="0.2">
      <c r="A3" t="s">
        <v>8</v>
      </c>
      <c r="B3" t="s">
        <v>9</v>
      </c>
      <c r="C3" t="s">
        <v>10</v>
      </c>
      <c r="D3" t="s">
        <v>11</v>
      </c>
      <c r="E3" t="s">
        <v>13</v>
      </c>
      <c r="F3">
        <v>-2939088</v>
      </c>
      <c r="G3">
        <v>-18661608.579999998</v>
      </c>
      <c r="H3">
        <v>6.34945553858884</v>
      </c>
    </row>
    <row r="4" spans="1:8" x14ac:dyDescent="0.2">
      <c r="A4" t="s">
        <v>8</v>
      </c>
      <c r="B4" t="s">
        <v>9</v>
      </c>
      <c r="C4" t="s">
        <v>14</v>
      </c>
      <c r="D4" t="s">
        <v>11</v>
      </c>
      <c r="E4" t="s">
        <v>15</v>
      </c>
      <c r="F4">
        <v>536</v>
      </c>
      <c r="G4">
        <v>99319.360000000001</v>
      </c>
      <c r="H4">
        <v>185.29731343283601</v>
      </c>
    </row>
    <row r="5" spans="1:8" x14ac:dyDescent="0.2">
      <c r="A5" t="s">
        <v>8</v>
      </c>
      <c r="B5" t="s">
        <v>9</v>
      </c>
      <c r="C5" t="s">
        <v>16</v>
      </c>
      <c r="D5" t="s">
        <v>11</v>
      </c>
      <c r="E5" t="s">
        <v>17</v>
      </c>
      <c r="F5">
        <v>56</v>
      </c>
      <c r="G5">
        <v>12352.06</v>
      </c>
      <c r="H5">
        <v>220.57249999999999</v>
      </c>
    </row>
    <row r="6" spans="1:8" x14ac:dyDescent="0.2">
      <c r="A6" t="s">
        <v>8</v>
      </c>
      <c r="B6" t="s">
        <v>9</v>
      </c>
      <c r="C6" t="s">
        <v>18</v>
      </c>
      <c r="D6" t="s">
        <v>11</v>
      </c>
      <c r="E6" t="s">
        <v>13</v>
      </c>
      <c r="F6">
        <v>-243</v>
      </c>
      <c r="G6">
        <v>500697.39</v>
      </c>
      <c r="H6">
        <v>-2060.4830864197502</v>
      </c>
    </row>
    <row r="7" spans="1:8" x14ac:dyDescent="0.2">
      <c r="A7" t="s">
        <v>8</v>
      </c>
      <c r="B7" t="s">
        <v>9</v>
      </c>
      <c r="C7" t="s">
        <v>19</v>
      </c>
      <c r="D7" t="s">
        <v>11</v>
      </c>
      <c r="E7" t="s">
        <v>20</v>
      </c>
      <c r="F7">
        <v>256</v>
      </c>
      <c r="G7">
        <v>433288.02</v>
      </c>
      <c r="H7">
        <v>1692.5313281250001</v>
      </c>
    </row>
    <row r="8" spans="1:8" x14ac:dyDescent="0.2">
      <c r="A8" t="s">
        <v>8</v>
      </c>
      <c r="B8" t="s">
        <v>9</v>
      </c>
      <c r="C8" t="s">
        <v>21</v>
      </c>
      <c r="D8" t="s">
        <v>11</v>
      </c>
      <c r="E8" t="s">
        <v>20</v>
      </c>
      <c r="F8">
        <v>844250</v>
      </c>
      <c r="G8">
        <v>8315998.25</v>
      </c>
      <c r="H8">
        <v>9.8501607936037896</v>
      </c>
    </row>
    <row r="9" spans="1:8" x14ac:dyDescent="0.2">
      <c r="A9" t="s">
        <v>8</v>
      </c>
      <c r="B9" t="s">
        <v>9</v>
      </c>
      <c r="C9" t="s">
        <v>21</v>
      </c>
      <c r="D9" t="s">
        <v>11</v>
      </c>
      <c r="E9" t="s">
        <v>13</v>
      </c>
      <c r="F9">
        <v>-844677</v>
      </c>
      <c r="G9">
        <v>-8572563.2899999991</v>
      </c>
      <c r="H9">
        <v>10.1489247250724</v>
      </c>
    </row>
    <row r="10" spans="1:8" x14ac:dyDescent="0.2">
      <c r="A10" t="s">
        <v>8</v>
      </c>
      <c r="B10" t="s">
        <v>9</v>
      </c>
      <c r="C10" t="s">
        <v>19</v>
      </c>
      <c r="D10" t="s">
        <v>11</v>
      </c>
      <c r="E10" t="s">
        <v>22</v>
      </c>
      <c r="F10">
        <v>-43</v>
      </c>
      <c r="G10">
        <v>-294050.17</v>
      </c>
      <c r="H10">
        <v>6838.3760465116302</v>
      </c>
    </row>
    <row r="11" spans="1:8" x14ac:dyDescent="0.2">
      <c r="A11" t="s">
        <v>8</v>
      </c>
      <c r="B11" t="s">
        <v>9</v>
      </c>
      <c r="C11" t="s">
        <v>19</v>
      </c>
      <c r="D11" t="s">
        <v>11</v>
      </c>
      <c r="E11" t="s">
        <v>23</v>
      </c>
      <c r="F11">
        <v>-21</v>
      </c>
      <c r="G11">
        <v>-62037.2</v>
      </c>
      <c r="H11">
        <v>2954.1523809523801</v>
      </c>
    </row>
    <row r="12" spans="1:8" x14ac:dyDescent="0.2">
      <c r="A12" t="s">
        <v>8</v>
      </c>
      <c r="B12" t="s">
        <v>9</v>
      </c>
      <c r="C12" t="s">
        <v>10</v>
      </c>
      <c r="D12" t="s">
        <v>11</v>
      </c>
      <c r="E12" t="s">
        <v>24</v>
      </c>
      <c r="F12">
        <v>2265</v>
      </c>
      <c r="G12">
        <v>145292.42000000001</v>
      </c>
      <c r="H12">
        <v>64.146763796909497</v>
      </c>
    </row>
    <row r="13" spans="1:8" x14ac:dyDescent="0.2">
      <c r="A13" t="s">
        <v>8</v>
      </c>
      <c r="B13" t="s">
        <v>9</v>
      </c>
      <c r="C13" t="s">
        <v>10</v>
      </c>
      <c r="D13" t="s">
        <v>11</v>
      </c>
      <c r="E13" t="s">
        <v>25</v>
      </c>
      <c r="F13">
        <v>2</v>
      </c>
      <c r="G13">
        <v>9738.64</v>
      </c>
      <c r="H13">
        <v>4869.32</v>
      </c>
    </row>
    <row r="14" spans="1:8" x14ac:dyDescent="0.2">
      <c r="A14" t="s">
        <v>8</v>
      </c>
      <c r="B14" t="s">
        <v>9</v>
      </c>
      <c r="C14" t="s">
        <v>14</v>
      </c>
      <c r="D14" t="s">
        <v>11</v>
      </c>
      <c r="E14" t="s">
        <v>26</v>
      </c>
      <c r="F14">
        <v>1391</v>
      </c>
      <c r="G14">
        <v>48503.040000000001</v>
      </c>
      <c r="H14">
        <v>34.869187634795097</v>
      </c>
    </row>
    <row r="15" spans="1:8" x14ac:dyDescent="0.2">
      <c r="A15" t="s">
        <v>8</v>
      </c>
      <c r="B15" t="s">
        <v>9</v>
      </c>
      <c r="C15" t="s">
        <v>14</v>
      </c>
      <c r="D15" t="s">
        <v>11</v>
      </c>
      <c r="E15" t="s">
        <v>27</v>
      </c>
      <c r="F15">
        <v>7200</v>
      </c>
      <c r="G15">
        <v>69979.839999999997</v>
      </c>
      <c r="H15">
        <v>9.7194222222222209</v>
      </c>
    </row>
    <row r="16" spans="1:8" x14ac:dyDescent="0.2">
      <c r="A16" t="s">
        <v>8</v>
      </c>
      <c r="B16" t="s">
        <v>9</v>
      </c>
      <c r="C16" t="s">
        <v>10</v>
      </c>
      <c r="D16" t="s">
        <v>11</v>
      </c>
      <c r="E16" t="s">
        <v>28</v>
      </c>
      <c r="F16">
        <v>230</v>
      </c>
      <c r="G16">
        <v>3820.16</v>
      </c>
      <c r="H16">
        <v>16.609391304347799</v>
      </c>
    </row>
    <row r="17" spans="1:8" x14ac:dyDescent="0.2">
      <c r="A17" t="s">
        <v>8</v>
      </c>
      <c r="B17" t="s">
        <v>9</v>
      </c>
      <c r="C17" t="s">
        <v>10</v>
      </c>
      <c r="D17" t="s">
        <v>11</v>
      </c>
      <c r="E17" t="s">
        <v>29</v>
      </c>
      <c r="F17">
        <v>-2309</v>
      </c>
      <c r="G17">
        <v>-51321.65</v>
      </c>
      <c r="H17">
        <v>22.226786487657002</v>
      </c>
    </row>
    <row r="18" spans="1:8" x14ac:dyDescent="0.2">
      <c r="A18" t="s">
        <v>8</v>
      </c>
      <c r="B18" t="s">
        <v>9</v>
      </c>
      <c r="C18" t="s">
        <v>10</v>
      </c>
      <c r="D18" t="s">
        <v>11</v>
      </c>
      <c r="E18" t="s">
        <v>30</v>
      </c>
      <c r="F18">
        <v>1</v>
      </c>
      <c r="G18">
        <v>4935</v>
      </c>
      <c r="H18">
        <v>4935</v>
      </c>
    </row>
    <row r="19" spans="1:8" x14ac:dyDescent="0.2">
      <c r="A19" t="s">
        <v>8</v>
      </c>
      <c r="B19" t="s">
        <v>9</v>
      </c>
      <c r="C19" t="s">
        <v>14</v>
      </c>
      <c r="D19" t="s">
        <v>11</v>
      </c>
      <c r="E19" t="s">
        <v>31</v>
      </c>
      <c r="F19">
        <v>-76</v>
      </c>
      <c r="G19">
        <v>-63.28</v>
      </c>
      <c r="H19">
        <v>0.83263157894736795</v>
      </c>
    </row>
    <row r="20" spans="1:8" x14ac:dyDescent="0.2">
      <c r="A20" t="s">
        <v>8</v>
      </c>
      <c r="B20" t="s">
        <v>9</v>
      </c>
      <c r="C20" t="s">
        <v>19</v>
      </c>
      <c r="D20" t="s">
        <v>11</v>
      </c>
      <c r="E20" t="s">
        <v>32</v>
      </c>
      <c r="F20">
        <v>77</v>
      </c>
      <c r="G20">
        <v>781396.15</v>
      </c>
      <c r="H20">
        <v>10148.0019480519</v>
      </c>
    </row>
    <row r="21" spans="1:8" x14ac:dyDescent="0.2">
      <c r="A21" t="s">
        <v>8</v>
      </c>
      <c r="B21" t="s">
        <v>9</v>
      </c>
      <c r="C21" t="s">
        <v>16</v>
      </c>
      <c r="D21" t="s">
        <v>11</v>
      </c>
      <c r="E21" t="s">
        <v>33</v>
      </c>
      <c r="F21">
        <v>-6</v>
      </c>
      <c r="G21">
        <v>-175670.45</v>
      </c>
      <c r="H21">
        <v>29278.4083333333</v>
      </c>
    </row>
    <row r="22" spans="1:8" x14ac:dyDescent="0.2">
      <c r="A22" t="s">
        <v>8</v>
      </c>
      <c r="B22" t="s">
        <v>9</v>
      </c>
      <c r="C22" t="s">
        <v>19</v>
      </c>
      <c r="D22" t="s">
        <v>11</v>
      </c>
      <c r="E22" t="s">
        <v>34</v>
      </c>
      <c r="F22">
        <v>5</v>
      </c>
      <c r="G22">
        <v>421880.48</v>
      </c>
      <c r="H22">
        <v>84376.096000000005</v>
      </c>
    </row>
    <row r="23" spans="1:8" x14ac:dyDescent="0.2">
      <c r="A23" t="s">
        <v>8</v>
      </c>
      <c r="B23" t="s">
        <v>9</v>
      </c>
      <c r="C23" t="s">
        <v>10</v>
      </c>
      <c r="D23" t="s">
        <v>11</v>
      </c>
      <c r="E23" t="s">
        <v>35</v>
      </c>
      <c r="F23">
        <v>-435</v>
      </c>
      <c r="G23">
        <v>-2938.77</v>
      </c>
      <c r="H23">
        <v>6.7557931034482799</v>
      </c>
    </row>
    <row r="24" spans="1:8" x14ac:dyDescent="0.2">
      <c r="A24" t="s">
        <v>8</v>
      </c>
      <c r="B24" t="s">
        <v>9</v>
      </c>
      <c r="C24" t="s">
        <v>36</v>
      </c>
      <c r="D24" t="s">
        <v>11</v>
      </c>
      <c r="E24" t="s">
        <v>37</v>
      </c>
      <c r="F24">
        <v>139</v>
      </c>
      <c r="G24">
        <v>35806.800000000003</v>
      </c>
      <c r="H24">
        <v>257.60287769784202</v>
      </c>
    </row>
    <row r="25" spans="1:8" x14ac:dyDescent="0.2">
      <c r="A25" t="s">
        <v>8</v>
      </c>
      <c r="B25" t="s">
        <v>9</v>
      </c>
      <c r="C25" t="s">
        <v>21</v>
      </c>
      <c r="D25" t="s">
        <v>11</v>
      </c>
      <c r="E25" t="s">
        <v>38</v>
      </c>
      <c r="F25">
        <v>185</v>
      </c>
      <c r="G25">
        <v>38138.559999999998</v>
      </c>
      <c r="H25">
        <v>206.154378378378</v>
      </c>
    </row>
    <row r="26" spans="1:8" x14ac:dyDescent="0.2">
      <c r="A26" t="s">
        <v>8</v>
      </c>
      <c r="B26" t="s">
        <v>9</v>
      </c>
      <c r="C26" t="s">
        <v>16</v>
      </c>
      <c r="D26" t="s">
        <v>11</v>
      </c>
      <c r="E26" t="s">
        <v>39</v>
      </c>
      <c r="F26">
        <v>4</v>
      </c>
      <c r="G26">
        <v>8656.6299999999992</v>
      </c>
      <c r="H26">
        <v>2164.1574999999998</v>
      </c>
    </row>
    <row r="27" spans="1:8" x14ac:dyDescent="0.2">
      <c r="A27" t="s">
        <v>8</v>
      </c>
      <c r="B27" t="s">
        <v>9</v>
      </c>
      <c r="C27" t="s">
        <v>19</v>
      </c>
      <c r="D27" t="s">
        <v>11</v>
      </c>
      <c r="E27" t="s">
        <v>40</v>
      </c>
      <c r="F27">
        <v>-2</v>
      </c>
      <c r="G27">
        <v>-4663.0200000000004</v>
      </c>
      <c r="H27">
        <v>2331.5100000000002</v>
      </c>
    </row>
    <row r="28" spans="1:8" x14ac:dyDescent="0.2">
      <c r="A28" t="s">
        <v>8</v>
      </c>
      <c r="B28" t="s">
        <v>9</v>
      </c>
      <c r="C28" t="s">
        <v>41</v>
      </c>
      <c r="D28" t="s">
        <v>11</v>
      </c>
      <c r="E28" t="s">
        <v>42</v>
      </c>
      <c r="F28">
        <v>7</v>
      </c>
      <c r="G28">
        <v>789.27</v>
      </c>
      <c r="H28">
        <v>112.752857142857</v>
      </c>
    </row>
    <row r="29" spans="1:8" x14ac:dyDescent="0.2">
      <c r="A29" t="s">
        <v>8</v>
      </c>
      <c r="B29" t="s">
        <v>9</v>
      </c>
      <c r="C29" t="s">
        <v>10</v>
      </c>
      <c r="D29" t="s">
        <v>11</v>
      </c>
      <c r="E29" t="s">
        <v>43</v>
      </c>
      <c r="F29">
        <v>6</v>
      </c>
      <c r="G29">
        <v>213.34</v>
      </c>
      <c r="H29">
        <v>35.5566666666667</v>
      </c>
    </row>
    <row r="30" spans="1:8" x14ac:dyDescent="0.2">
      <c r="A30" t="s">
        <v>8</v>
      </c>
      <c r="B30" t="s">
        <v>9</v>
      </c>
      <c r="C30" t="s">
        <v>19</v>
      </c>
      <c r="D30" t="s">
        <v>11</v>
      </c>
      <c r="E30" t="s">
        <v>39</v>
      </c>
      <c r="F30">
        <v>7</v>
      </c>
      <c r="G30">
        <v>26511.360000000001</v>
      </c>
      <c r="H30">
        <v>3787.33714285714</v>
      </c>
    </row>
    <row r="31" spans="1:8" x14ac:dyDescent="0.2">
      <c r="A31" t="s">
        <v>8</v>
      </c>
      <c r="B31" t="s">
        <v>9</v>
      </c>
      <c r="C31" t="s">
        <v>41</v>
      </c>
      <c r="D31" t="s">
        <v>11</v>
      </c>
      <c r="E31" t="s">
        <v>44</v>
      </c>
      <c r="F31">
        <v>38</v>
      </c>
      <c r="G31">
        <v>917.36</v>
      </c>
      <c r="H31">
        <v>24.141052631578901</v>
      </c>
    </row>
    <row r="32" spans="1:8" x14ac:dyDescent="0.2">
      <c r="A32" t="s">
        <v>8</v>
      </c>
      <c r="B32" t="s">
        <v>9</v>
      </c>
      <c r="C32" t="s">
        <v>19</v>
      </c>
      <c r="D32" t="s">
        <v>11</v>
      </c>
      <c r="E32" t="s">
        <v>45</v>
      </c>
      <c r="F32">
        <v>2</v>
      </c>
      <c r="G32">
        <v>34254.42</v>
      </c>
      <c r="H32">
        <v>17127.21</v>
      </c>
    </row>
    <row r="33" spans="1:8" x14ac:dyDescent="0.2">
      <c r="A33" t="s">
        <v>8</v>
      </c>
      <c r="B33" t="s">
        <v>9</v>
      </c>
      <c r="C33" t="s">
        <v>46</v>
      </c>
      <c r="D33" t="s">
        <v>11</v>
      </c>
      <c r="E33" t="s">
        <v>47</v>
      </c>
      <c r="F33">
        <v>144</v>
      </c>
      <c r="G33">
        <v>56192.76</v>
      </c>
      <c r="H33">
        <v>390.22750000000002</v>
      </c>
    </row>
    <row r="34" spans="1:8" x14ac:dyDescent="0.2">
      <c r="A34" t="s">
        <v>8</v>
      </c>
      <c r="B34" t="s">
        <v>9</v>
      </c>
      <c r="C34" t="s">
        <v>48</v>
      </c>
      <c r="D34" t="s">
        <v>11</v>
      </c>
      <c r="E34" t="s">
        <v>49</v>
      </c>
      <c r="F34">
        <v>78</v>
      </c>
      <c r="G34">
        <v>19953.3</v>
      </c>
      <c r="H34">
        <v>255.81153846153799</v>
      </c>
    </row>
    <row r="35" spans="1:8" x14ac:dyDescent="0.2">
      <c r="A35" t="s">
        <v>8</v>
      </c>
      <c r="B35" t="s">
        <v>9</v>
      </c>
      <c r="C35" t="s">
        <v>41</v>
      </c>
      <c r="D35" t="s">
        <v>11</v>
      </c>
      <c r="E35" t="s">
        <v>50</v>
      </c>
      <c r="F35">
        <v>-40</v>
      </c>
      <c r="G35">
        <v>-89.62</v>
      </c>
      <c r="H35">
        <v>2.2404999999999999</v>
      </c>
    </row>
    <row r="36" spans="1:8" x14ac:dyDescent="0.2">
      <c r="A36" t="s">
        <v>8</v>
      </c>
      <c r="B36" t="s">
        <v>9</v>
      </c>
      <c r="C36" t="s">
        <v>36</v>
      </c>
      <c r="D36" t="s">
        <v>11</v>
      </c>
      <c r="E36" t="s">
        <v>51</v>
      </c>
      <c r="F36">
        <v>1</v>
      </c>
      <c r="G36">
        <v>12168.61</v>
      </c>
      <c r="H36">
        <v>12168.61</v>
      </c>
    </row>
    <row r="37" spans="1:8" x14ac:dyDescent="0.2">
      <c r="A37" t="s">
        <v>8</v>
      </c>
      <c r="B37" t="s">
        <v>9</v>
      </c>
      <c r="C37" t="s">
        <v>41</v>
      </c>
      <c r="D37" t="s">
        <v>11</v>
      </c>
      <c r="E37" t="s">
        <v>52</v>
      </c>
      <c r="F37">
        <v>222</v>
      </c>
      <c r="G37">
        <v>1793.19</v>
      </c>
      <c r="H37">
        <v>8.0774324324324294</v>
      </c>
    </row>
    <row r="38" spans="1:8" x14ac:dyDescent="0.2">
      <c r="A38" t="s">
        <v>8</v>
      </c>
      <c r="B38" t="s">
        <v>9</v>
      </c>
      <c r="C38" t="s">
        <v>10</v>
      </c>
      <c r="D38" t="s">
        <v>11</v>
      </c>
      <c r="E38" t="s">
        <v>53</v>
      </c>
      <c r="F38">
        <v>10</v>
      </c>
      <c r="G38">
        <v>11171.41</v>
      </c>
      <c r="H38">
        <v>1117.1410000000001</v>
      </c>
    </row>
    <row r="39" spans="1:8" x14ac:dyDescent="0.2">
      <c r="A39" t="s">
        <v>8</v>
      </c>
      <c r="B39" t="s">
        <v>9</v>
      </c>
      <c r="C39" t="s">
        <v>10</v>
      </c>
      <c r="D39" t="s">
        <v>11</v>
      </c>
      <c r="E39" t="s">
        <v>54</v>
      </c>
      <c r="F39">
        <v>10</v>
      </c>
      <c r="G39">
        <v>4025.53</v>
      </c>
      <c r="H39">
        <v>402.553</v>
      </c>
    </row>
    <row r="40" spans="1:8" x14ac:dyDescent="0.2">
      <c r="A40" t="s">
        <v>8</v>
      </c>
      <c r="B40" t="s">
        <v>9</v>
      </c>
      <c r="C40" t="s">
        <v>41</v>
      </c>
      <c r="D40" t="s">
        <v>11</v>
      </c>
      <c r="E40" t="s">
        <v>55</v>
      </c>
      <c r="F40">
        <v>1</v>
      </c>
      <c r="G40">
        <v>-0.01</v>
      </c>
      <c r="H40">
        <v>-0.01</v>
      </c>
    </row>
    <row r="41" spans="1:8" x14ac:dyDescent="0.2">
      <c r="A41" t="s">
        <v>8</v>
      </c>
      <c r="B41" t="s">
        <v>9</v>
      </c>
      <c r="C41" t="s">
        <v>19</v>
      </c>
      <c r="D41" t="s">
        <v>11</v>
      </c>
      <c r="E41" t="s">
        <v>56</v>
      </c>
      <c r="F41">
        <v>2</v>
      </c>
      <c r="G41">
        <v>17643.990000000002</v>
      </c>
      <c r="H41">
        <v>8821.9950000000008</v>
      </c>
    </row>
    <row r="42" spans="1:8" x14ac:dyDescent="0.2">
      <c r="A42" t="s">
        <v>8</v>
      </c>
      <c r="B42" t="s">
        <v>9</v>
      </c>
      <c r="C42" t="s">
        <v>57</v>
      </c>
      <c r="D42" t="s">
        <v>11</v>
      </c>
      <c r="E42" t="s">
        <v>13</v>
      </c>
      <c r="F42">
        <v>-3000</v>
      </c>
      <c r="G42">
        <v>-78955.72</v>
      </c>
      <c r="H42">
        <v>26.318573333333301</v>
      </c>
    </row>
    <row r="43" spans="1:8" x14ac:dyDescent="0.2">
      <c r="A43" t="s">
        <v>8</v>
      </c>
      <c r="B43" t="s">
        <v>9</v>
      </c>
      <c r="C43" t="s">
        <v>48</v>
      </c>
      <c r="D43" t="s">
        <v>11</v>
      </c>
      <c r="E43" t="s">
        <v>58</v>
      </c>
      <c r="F43">
        <v>-440</v>
      </c>
      <c r="G43">
        <v>-540.80999999999995</v>
      </c>
      <c r="H43">
        <v>1.2291136363636399</v>
      </c>
    </row>
    <row r="44" spans="1:8" x14ac:dyDescent="0.2">
      <c r="A44" t="s">
        <v>8</v>
      </c>
      <c r="B44" t="s">
        <v>9</v>
      </c>
      <c r="C44" t="s">
        <v>48</v>
      </c>
      <c r="D44" t="s">
        <v>11</v>
      </c>
      <c r="E44" t="s">
        <v>59</v>
      </c>
      <c r="F44">
        <v>-103</v>
      </c>
      <c r="G44">
        <v>-197.62</v>
      </c>
      <c r="H44">
        <v>1.9186407766990301</v>
      </c>
    </row>
    <row r="45" spans="1:8" x14ac:dyDescent="0.2">
      <c r="A45" t="s">
        <v>8</v>
      </c>
      <c r="B45" t="s">
        <v>9</v>
      </c>
      <c r="C45" t="s">
        <v>10</v>
      </c>
      <c r="D45" t="s">
        <v>11</v>
      </c>
      <c r="E45" t="s">
        <v>60</v>
      </c>
      <c r="F45">
        <v>2120</v>
      </c>
      <c r="G45">
        <v>162063.91</v>
      </c>
      <c r="H45">
        <v>76.445240566037697</v>
      </c>
    </row>
    <row r="46" spans="1:8" x14ac:dyDescent="0.2">
      <c r="A46" t="s">
        <v>8</v>
      </c>
      <c r="B46" t="s">
        <v>9</v>
      </c>
      <c r="C46" t="s">
        <v>10</v>
      </c>
      <c r="D46" t="s">
        <v>11</v>
      </c>
      <c r="E46" t="s">
        <v>61</v>
      </c>
      <c r="F46">
        <v>-172</v>
      </c>
      <c r="G46">
        <v>-8856.35</v>
      </c>
      <c r="H46">
        <v>51.490406976744197</v>
      </c>
    </row>
    <row r="47" spans="1:8" x14ac:dyDescent="0.2">
      <c r="A47" t="s">
        <v>8</v>
      </c>
      <c r="B47" t="s">
        <v>9</v>
      </c>
      <c r="C47" t="s">
        <v>14</v>
      </c>
      <c r="D47" t="s">
        <v>11</v>
      </c>
      <c r="E47" t="s">
        <v>62</v>
      </c>
      <c r="F47">
        <v>52633</v>
      </c>
      <c r="G47">
        <v>1806288.35</v>
      </c>
      <c r="H47">
        <v>34.318552049094698</v>
      </c>
    </row>
    <row r="48" spans="1:8" x14ac:dyDescent="0.2">
      <c r="A48" t="s">
        <v>8</v>
      </c>
      <c r="B48" t="s">
        <v>9</v>
      </c>
      <c r="C48" t="s">
        <v>48</v>
      </c>
      <c r="D48" t="s">
        <v>11</v>
      </c>
      <c r="E48" t="s">
        <v>62</v>
      </c>
      <c r="F48">
        <v>419213</v>
      </c>
      <c r="G48">
        <v>782681.92</v>
      </c>
      <c r="H48">
        <v>1.86702683361442</v>
      </c>
    </row>
    <row r="49" spans="1:8" x14ac:dyDescent="0.2">
      <c r="A49" t="s">
        <v>8</v>
      </c>
      <c r="B49" t="s">
        <v>9</v>
      </c>
      <c r="C49" t="s">
        <v>63</v>
      </c>
      <c r="D49" t="s">
        <v>64</v>
      </c>
      <c r="E49" t="s">
        <v>65</v>
      </c>
      <c r="F49">
        <v>78</v>
      </c>
      <c r="G49">
        <v>67857.83</v>
      </c>
      <c r="H49">
        <v>869.97217948717901</v>
      </c>
    </row>
    <row r="50" spans="1:8" x14ac:dyDescent="0.2">
      <c r="A50" t="s">
        <v>8</v>
      </c>
      <c r="B50" t="s">
        <v>9</v>
      </c>
      <c r="C50" t="s">
        <v>41</v>
      </c>
      <c r="D50" t="s">
        <v>11</v>
      </c>
      <c r="E50" t="s">
        <v>66</v>
      </c>
      <c r="F50">
        <v>-89</v>
      </c>
      <c r="G50">
        <v>16056.05</v>
      </c>
      <c r="H50">
        <v>-180.40505617977499</v>
      </c>
    </row>
    <row r="51" spans="1:8" x14ac:dyDescent="0.2">
      <c r="A51" t="s">
        <v>8</v>
      </c>
      <c r="B51" t="s">
        <v>9</v>
      </c>
      <c r="C51" t="s">
        <v>14</v>
      </c>
      <c r="D51" t="s">
        <v>11</v>
      </c>
      <c r="E51" t="s">
        <v>67</v>
      </c>
      <c r="F51">
        <v>427</v>
      </c>
      <c r="G51">
        <v>-6953.17</v>
      </c>
      <c r="H51">
        <v>-16.283770491803299</v>
      </c>
    </row>
    <row r="52" spans="1:8" x14ac:dyDescent="0.2">
      <c r="A52" t="s">
        <v>8</v>
      </c>
      <c r="B52" t="s">
        <v>9</v>
      </c>
      <c r="C52" t="s">
        <v>63</v>
      </c>
      <c r="D52" t="s">
        <v>64</v>
      </c>
      <c r="E52" t="s">
        <v>68</v>
      </c>
      <c r="F52">
        <v>57</v>
      </c>
      <c r="G52">
        <v>134059.82</v>
      </c>
      <c r="H52">
        <v>2351.9266666666699</v>
      </c>
    </row>
    <row r="53" spans="1:8" x14ac:dyDescent="0.2">
      <c r="A53" t="s">
        <v>8</v>
      </c>
      <c r="B53" t="s">
        <v>9</v>
      </c>
      <c r="C53" t="s">
        <v>10</v>
      </c>
      <c r="D53" t="s">
        <v>11</v>
      </c>
      <c r="E53" t="s">
        <v>69</v>
      </c>
      <c r="F53">
        <v>280</v>
      </c>
      <c r="G53">
        <v>38657.42</v>
      </c>
      <c r="H53">
        <v>138.06221428571399</v>
      </c>
    </row>
    <row r="54" spans="1:8" x14ac:dyDescent="0.2">
      <c r="A54" t="s">
        <v>8</v>
      </c>
      <c r="B54" t="s">
        <v>9</v>
      </c>
      <c r="C54" t="s">
        <v>63</v>
      </c>
      <c r="D54" t="s">
        <v>64</v>
      </c>
      <c r="E54" t="s">
        <v>70</v>
      </c>
      <c r="F54">
        <v>82</v>
      </c>
      <c r="G54">
        <v>157121.96</v>
      </c>
      <c r="H54">
        <v>1916.1214634146299</v>
      </c>
    </row>
    <row r="55" spans="1:8" x14ac:dyDescent="0.2">
      <c r="A55" t="s">
        <v>8</v>
      </c>
      <c r="B55" t="s">
        <v>9</v>
      </c>
      <c r="C55" t="s">
        <v>71</v>
      </c>
      <c r="D55" t="s">
        <v>11</v>
      </c>
      <c r="E55" t="s">
        <v>62</v>
      </c>
      <c r="F55">
        <v>17</v>
      </c>
      <c r="G55">
        <v>-475217.1</v>
      </c>
      <c r="H55">
        <v>-27953.947058823502</v>
      </c>
    </row>
    <row r="56" spans="1:8" x14ac:dyDescent="0.2">
      <c r="A56" t="s">
        <v>8</v>
      </c>
      <c r="B56" t="s">
        <v>9</v>
      </c>
      <c r="C56" t="s">
        <v>48</v>
      </c>
      <c r="D56" t="s">
        <v>11</v>
      </c>
      <c r="E56" t="s">
        <v>72</v>
      </c>
      <c r="F56">
        <v>-380</v>
      </c>
      <c r="G56">
        <v>-436.12</v>
      </c>
      <c r="H56">
        <v>1.1476842105263201</v>
      </c>
    </row>
    <row r="57" spans="1:8" x14ac:dyDescent="0.2">
      <c r="A57" t="s">
        <v>8</v>
      </c>
      <c r="B57" t="s">
        <v>9</v>
      </c>
      <c r="C57" t="s">
        <v>48</v>
      </c>
      <c r="D57" t="s">
        <v>11</v>
      </c>
      <c r="E57" t="s">
        <v>73</v>
      </c>
      <c r="F57">
        <v>-63</v>
      </c>
      <c r="G57">
        <v>-99.27</v>
      </c>
      <c r="H57">
        <v>1.5757142857142901</v>
      </c>
    </row>
    <row r="58" spans="1:8" x14ac:dyDescent="0.2">
      <c r="A58" t="s">
        <v>8</v>
      </c>
      <c r="B58" t="s">
        <v>9</v>
      </c>
      <c r="C58" t="s">
        <v>41</v>
      </c>
      <c r="D58" t="s">
        <v>11</v>
      </c>
      <c r="E58" t="s">
        <v>74</v>
      </c>
      <c r="F58">
        <v>-95</v>
      </c>
      <c r="G58">
        <v>-306.7</v>
      </c>
      <c r="H58">
        <v>3.22842105263158</v>
      </c>
    </row>
    <row r="59" spans="1:8" x14ac:dyDescent="0.2">
      <c r="A59" t="s">
        <v>8</v>
      </c>
      <c r="B59" t="s">
        <v>9</v>
      </c>
      <c r="C59" t="s">
        <v>41</v>
      </c>
      <c r="D59" t="s">
        <v>11</v>
      </c>
      <c r="E59" t="s">
        <v>75</v>
      </c>
      <c r="F59">
        <v>-280</v>
      </c>
      <c r="G59">
        <v>-1071.8800000000001</v>
      </c>
      <c r="H59">
        <v>3.82814285714286</v>
      </c>
    </row>
    <row r="60" spans="1:8" x14ac:dyDescent="0.2">
      <c r="A60" t="s">
        <v>8</v>
      </c>
      <c r="B60" t="s">
        <v>9</v>
      </c>
      <c r="C60" t="s">
        <v>16</v>
      </c>
      <c r="D60" t="s">
        <v>11</v>
      </c>
      <c r="E60" t="s">
        <v>65</v>
      </c>
      <c r="F60">
        <v>-2</v>
      </c>
      <c r="G60">
        <v>-7866.88</v>
      </c>
      <c r="H60">
        <v>3933.44</v>
      </c>
    </row>
    <row r="61" spans="1:8" x14ac:dyDescent="0.2">
      <c r="A61" t="s">
        <v>8</v>
      </c>
      <c r="B61" t="s">
        <v>9</v>
      </c>
      <c r="C61" t="s">
        <v>16</v>
      </c>
      <c r="D61" t="s">
        <v>11</v>
      </c>
      <c r="E61" t="s">
        <v>74</v>
      </c>
      <c r="F61">
        <v>-4</v>
      </c>
      <c r="G61">
        <v>-51728.73</v>
      </c>
      <c r="H61">
        <v>12932.182500000001</v>
      </c>
    </row>
    <row r="62" spans="1:8" x14ac:dyDescent="0.2">
      <c r="A62" t="s">
        <v>8</v>
      </c>
      <c r="B62" t="s">
        <v>76</v>
      </c>
      <c r="C62" t="s">
        <v>77</v>
      </c>
      <c r="D62" t="s">
        <v>11</v>
      </c>
      <c r="E62" t="s">
        <v>78</v>
      </c>
      <c r="F62">
        <v>200</v>
      </c>
      <c r="G62">
        <v>5661.31</v>
      </c>
      <c r="H62">
        <v>28.306550000000001</v>
      </c>
    </row>
    <row r="63" spans="1:8" x14ac:dyDescent="0.2">
      <c r="A63" t="s">
        <v>8</v>
      </c>
      <c r="B63" t="s">
        <v>76</v>
      </c>
      <c r="C63" t="s">
        <v>77</v>
      </c>
      <c r="D63" t="s">
        <v>11</v>
      </c>
      <c r="E63" t="s">
        <v>79</v>
      </c>
      <c r="F63">
        <v>900</v>
      </c>
      <c r="G63">
        <v>4231.2700000000004</v>
      </c>
      <c r="H63">
        <v>4.7014111111111099</v>
      </c>
    </row>
    <row r="64" spans="1:8" x14ac:dyDescent="0.2">
      <c r="A64" t="s">
        <v>8</v>
      </c>
      <c r="B64" t="s">
        <v>76</v>
      </c>
      <c r="C64" t="s">
        <v>77</v>
      </c>
      <c r="D64" t="s">
        <v>11</v>
      </c>
      <c r="E64" t="s">
        <v>80</v>
      </c>
      <c r="F64">
        <v>100</v>
      </c>
      <c r="G64">
        <v>1026.3399999999999</v>
      </c>
      <c r="H64">
        <v>10.263400000000001</v>
      </c>
    </row>
    <row r="65" spans="1:8" x14ac:dyDescent="0.2">
      <c r="A65" t="s">
        <v>8</v>
      </c>
      <c r="B65" t="s">
        <v>76</v>
      </c>
      <c r="C65" t="s">
        <v>77</v>
      </c>
      <c r="D65" t="s">
        <v>11</v>
      </c>
      <c r="E65" t="s">
        <v>81</v>
      </c>
      <c r="F65">
        <v>145</v>
      </c>
      <c r="G65">
        <v>1918.2</v>
      </c>
      <c r="H65">
        <v>13.2289655172414</v>
      </c>
    </row>
    <row r="66" spans="1:8" x14ac:dyDescent="0.2">
      <c r="A66" t="s">
        <v>8</v>
      </c>
      <c r="B66" t="s">
        <v>76</v>
      </c>
      <c r="C66" t="s">
        <v>77</v>
      </c>
      <c r="D66" t="s">
        <v>11</v>
      </c>
      <c r="E66" t="s">
        <v>82</v>
      </c>
      <c r="F66">
        <v>520</v>
      </c>
      <c r="G66">
        <v>1873.59</v>
      </c>
      <c r="H66">
        <v>3.60305769230769</v>
      </c>
    </row>
    <row r="67" spans="1:8" x14ac:dyDescent="0.2">
      <c r="A67" t="s">
        <v>8</v>
      </c>
      <c r="B67" t="s">
        <v>76</v>
      </c>
      <c r="C67" t="s">
        <v>77</v>
      </c>
      <c r="D67" t="s">
        <v>11</v>
      </c>
      <c r="E67" t="s">
        <v>83</v>
      </c>
      <c r="F67">
        <v>3200</v>
      </c>
      <c r="G67">
        <v>9996.0400000000009</v>
      </c>
      <c r="H67">
        <v>3.1237625000000002</v>
      </c>
    </row>
    <row r="68" spans="1:8" x14ac:dyDescent="0.2">
      <c r="A68" t="s">
        <v>8</v>
      </c>
      <c r="B68" t="s">
        <v>76</v>
      </c>
      <c r="C68" t="s">
        <v>77</v>
      </c>
      <c r="D68" t="s">
        <v>11</v>
      </c>
      <c r="E68" t="s">
        <v>84</v>
      </c>
      <c r="F68">
        <v>2916</v>
      </c>
      <c r="G68">
        <v>7537.32</v>
      </c>
      <c r="H68">
        <v>2.58481481481481</v>
      </c>
    </row>
    <row r="69" spans="1:8" x14ac:dyDescent="0.2">
      <c r="A69" t="s">
        <v>8</v>
      </c>
      <c r="B69" t="s">
        <v>76</v>
      </c>
      <c r="C69" t="s">
        <v>77</v>
      </c>
      <c r="D69" t="s">
        <v>11</v>
      </c>
      <c r="E69" t="s">
        <v>85</v>
      </c>
      <c r="F69">
        <v>1290</v>
      </c>
      <c r="G69">
        <v>3452.75</v>
      </c>
      <c r="H69">
        <v>2.6765503875969001</v>
      </c>
    </row>
    <row r="70" spans="1:8" x14ac:dyDescent="0.2">
      <c r="A70" t="s">
        <v>8</v>
      </c>
      <c r="B70" t="s">
        <v>76</v>
      </c>
      <c r="C70" t="s">
        <v>77</v>
      </c>
      <c r="D70" t="s">
        <v>11</v>
      </c>
      <c r="E70" t="s">
        <v>86</v>
      </c>
      <c r="F70">
        <v>11</v>
      </c>
      <c r="G70">
        <v>61586.41</v>
      </c>
      <c r="H70">
        <v>5598.76454545455</v>
      </c>
    </row>
    <row r="71" spans="1:8" x14ac:dyDescent="0.2">
      <c r="A71" t="s">
        <v>8</v>
      </c>
      <c r="B71" t="s">
        <v>76</v>
      </c>
      <c r="C71" t="s">
        <v>87</v>
      </c>
      <c r="D71" t="s">
        <v>11</v>
      </c>
      <c r="E71" t="s">
        <v>88</v>
      </c>
      <c r="F71">
        <v>1</v>
      </c>
      <c r="G71">
        <v>-65938.52</v>
      </c>
      <c r="H71">
        <v>-65938.52</v>
      </c>
    </row>
    <row r="72" spans="1:8" x14ac:dyDescent="0.2">
      <c r="A72" t="s">
        <v>8</v>
      </c>
      <c r="B72" t="s">
        <v>76</v>
      </c>
      <c r="C72" t="s">
        <v>87</v>
      </c>
      <c r="D72" t="s">
        <v>11</v>
      </c>
      <c r="E72" t="s">
        <v>89</v>
      </c>
      <c r="F72">
        <v>1</v>
      </c>
      <c r="G72">
        <v>-553</v>
      </c>
      <c r="H72">
        <v>-553</v>
      </c>
    </row>
    <row r="73" spans="1:8" x14ac:dyDescent="0.2">
      <c r="A73" t="s">
        <v>8</v>
      </c>
      <c r="B73" t="s">
        <v>76</v>
      </c>
      <c r="C73" t="s">
        <v>87</v>
      </c>
      <c r="D73" t="s">
        <v>11</v>
      </c>
      <c r="E73" t="s">
        <v>90</v>
      </c>
      <c r="F73">
        <v>1</v>
      </c>
      <c r="G73">
        <v>-126</v>
      </c>
      <c r="H73">
        <v>-126</v>
      </c>
    </row>
    <row r="74" spans="1:8" x14ac:dyDescent="0.2">
      <c r="A74" t="s">
        <v>8</v>
      </c>
      <c r="B74" t="s">
        <v>76</v>
      </c>
      <c r="C74" t="s">
        <v>77</v>
      </c>
      <c r="D74" t="s">
        <v>11</v>
      </c>
      <c r="E74" t="s">
        <v>91</v>
      </c>
      <c r="F74">
        <v>7195</v>
      </c>
      <c r="G74">
        <v>28520.66</v>
      </c>
      <c r="H74">
        <v>3.9639555246699101</v>
      </c>
    </row>
    <row r="75" spans="1:8" x14ac:dyDescent="0.2">
      <c r="A75" t="s">
        <v>8</v>
      </c>
      <c r="B75" t="s">
        <v>76</v>
      </c>
      <c r="C75" t="s">
        <v>92</v>
      </c>
      <c r="D75" t="s">
        <v>11</v>
      </c>
      <c r="E75" t="s">
        <v>93</v>
      </c>
      <c r="F75">
        <v>335</v>
      </c>
      <c r="G75">
        <v>6112.83</v>
      </c>
      <c r="H75">
        <v>18.247253731343299</v>
      </c>
    </row>
    <row r="76" spans="1:8" x14ac:dyDescent="0.2">
      <c r="A76" t="s">
        <v>8</v>
      </c>
      <c r="B76" t="s">
        <v>76</v>
      </c>
      <c r="C76" t="s">
        <v>87</v>
      </c>
      <c r="D76" t="s">
        <v>11</v>
      </c>
      <c r="E76" t="s">
        <v>94</v>
      </c>
      <c r="F76">
        <v>1</v>
      </c>
      <c r="G76">
        <v>-1844</v>
      </c>
      <c r="H76">
        <v>-1844</v>
      </c>
    </row>
    <row r="77" spans="1:8" x14ac:dyDescent="0.2">
      <c r="A77" t="s">
        <v>8</v>
      </c>
      <c r="B77" t="s">
        <v>76</v>
      </c>
      <c r="C77" t="s">
        <v>87</v>
      </c>
      <c r="D77" t="s">
        <v>11</v>
      </c>
      <c r="E77" t="s">
        <v>95</v>
      </c>
      <c r="F77">
        <v>1</v>
      </c>
      <c r="G77">
        <v>-1488</v>
      </c>
      <c r="H77">
        <v>-1488</v>
      </c>
    </row>
    <row r="78" spans="1:8" x14ac:dyDescent="0.2">
      <c r="A78" t="s">
        <v>8</v>
      </c>
      <c r="B78" t="s">
        <v>76</v>
      </c>
      <c r="C78" t="s">
        <v>77</v>
      </c>
      <c r="D78" t="s">
        <v>11</v>
      </c>
      <c r="E78" t="s">
        <v>96</v>
      </c>
      <c r="F78">
        <v>0</v>
      </c>
      <c r="G78">
        <v>2920.79</v>
      </c>
      <c r="H78">
        <v>0</v>
      </c>
    </row>
    <row r="79" spans="1:8" x14ac:dyDescent="0.2">
      <c r="A79" t="s">
        <v>8</v>
      </c>
      <c r="B79" t="s">
        <v>76</v>
      </c>
      <c r="C79" t="s">
        <v>77</v>
      </c>
      <c r="D79" t="s">
        <v>11</v>
      </c>
      <c r="E79" t="s">
        <v>97</v>
      </c>
      <c r="F79">
        <v>3288</v>
      </c>
      <c r="G79">
        <v>7129.46</v>
      </c>
      <c r="H79">
        <v>2.1683272506082698</v>
      </c>
    </row>
    <row r="80" spans="1:8" x14ac:dyDescent="0.2">
      <c r="A80" t="s">
        <v>8</v>
      </c>
      <c r="B80" t="s">
        <v>76</v>
      </c>
      <c r="C80" t="s">
        <v>77</v>
      </c>
      <c r="D80" t="s">
        <v>11</v>
      </c>
      <c r="E80" t="s">
        <v>33</v>
      </c>
      <c r="F80">
        <v>425</v>
      </c>
      <c r="G80">
        <v>-30680.1</v>
      </c>
      <c r="H80">
        <v>-72.188470588235305</v>
      </c>
    </row>
    <row r="81" spans="1:8" x14ac:dyDescent="0.2">
      <c r="A81" t="s">
        <v>8</v>
      </c>
      <c r="B81" t="s">
        <v>76</v>
      </c>
      <c r="C81" t="s">
        <v>77</v>
      </c>
      <c r="D81" t="s">
        <v>11</v>
      </c>
      <c r="E81" t="s">
        <v>98</v>
      </c>
      <c r="F81">
        <v>250</v>
      </c>
      <c r="G81">
        <v>4956.67</v>
      </c>
      <c r="H81">
        <v>19.82668</v>
      </c>
    </row>
    <row r="82" spans="1:8" x14ac:dyDescent="0.2">
      <c r="A82" t="s">
        <v>8</v>
      </c>
      <c r="B82" t="s">
        <v>76</v>
      </c>
      <c r="C82" t="s">
        <v>87</v>
      </c>
      <c r="D82" t="s">
        <v>11</v>
      </c>
      <c r="E82" t="s">
        <v>99</v>
      </c>
      <c r="F82">
        <v>1</v>
      </c>
      <c r="G82">
        <v>-493</v>
      </c>
      <c r="H82">
        <v>-493</v>
      </c>
    </row>
    <row r="83" spans="1:8" x14ac:dyDescent="0.2">
      <c r="A83" t="s">
        <v>8</v>
      </c>
      <c r="B83" t="s">
        <v>76</v>
      </c>
      <c r="C83" t="s">
        <v>92</v>
      </c>
      <c r="D83" t="s">
        <v>11</v>
      </c>
      <c r="E83" t="s">
        <v>17</v>
      </c>
      <c r="F83">
        <v>138</v>
      </c>
      <c r="G83">
        <v>6770.63</v>
      </c>
      <c r="H83">
        <v>49.062536231884103</v>
      </c>
    </row>
    <row r="84" spans="1:8" x14ac:dyDescent="0.2">
      <c r="A84" t="s">
        <v>8</v>
      </c>
      <c r="B84" t="s">
        <v>76</v>
      </c>
      <c r="C84" t="s">
        <v>77</v>
      </c>
      <c r="D84" t="s">
        <v>11</v>
      </c>
      <c r="E84" t="s">
        <v>100</v>
      </c>
      <c r="F84">
        <v>0</v>
      </c>
      <c r="G84">
        <v>-186.33</v>
      </c>
      <c r="H84">
        <v>0</v>
      </c>
    </row>
    <row r="85" spans="1:8" x14ac:dyDescent="0.2">
      <c r="A85" t="s">
        <v>8</v>
      </c>
      <c r="B85" t="s">
        <v>76</v>
      </c>
      <c r="C85" t="s">
        <v>92</v>
      </c>
      <c r="D85" t="s">
        <v>11</v>
      </c>
      <c r="E85" t="s">
        <v>101</v>
      </c>
      <c r="F85">
        <v>2675</v>
      </c>
      <c r="G85">
        <v>49525.33</v>
      </c>
      <c r="H85">
        <v>18.5141420560748</v>
      </c>
    </row>
    <row r="86" spans="1:8" x14ac:dyDescent="0.2">
      <c r="A86" t="s">
        <v>8</v>
      </c>
      <c r="B86" t="s">
        <v>76</v>
      </c>
      <c r="C86" t="s">
        <v>102</v>
      </c>
      <c r="D86" t="s">
        <v>11</v>
      </c>
      <c r="E86" t="s">
        <v>13</v>
      </c>
      <c r="F86">
        <v>-25583</v>
      </c>
      <c r="G86">
        <v>-1028847.25</v>
      </c>
      <c r="H86">
        <v>40.216051674940402</v>
      </c>
    </row>
    <row r="87" spans="1:8" x14ac:dyDescent="0.2">
      <c r="A87" t="s">
        <v>8</v>
      </c>
      <c r="B87" t="s">
        <v>76</v>
      </c>
      <c r="C87" t="s">
        <v>87</v>
      </c>
      <c r="D87" t="s">
        <v>11</v>
      </c>
      <c r="E87" t="s">
        <v>103</v>
      </c>
      <c r="F87">
        <v>1</v>
      </c>
      <c r="G87">
        <v>-1065</v>
      </c>
      <c r="H87">
        <v>-1065</v>
      </c>
    </row>
    <row r="88" spans="1:8" x14ac:dyDescent="0.2">
      <c r="A88" t="s">
        <v>8</v>
      </c>
      <c r="B88" t="s">
        <v>76</v>
      </c>
      <c r="C88" t="s">
        <v>87</v>
      </c>
      <c r="D88" t="s">
        <v>11</v>
      </c>
      <c r="E88" t="s">
        <v>104</v>
      </c>
      <c r="F88">
        <v>1</v>
      </c>
      <c r="G88">
        <v>-1185</v>
      </c>
      <c r="H88">
        <v>-1185</v>
      </c>
    </row>
    <row r="89" spans="1:8" x14ac:dyDescent="0.2">
      <c r="A89" t="s">
        <v>8</v>
      </c>
      <c r="B89" t="s">
        <v>76</v>
      </c>
      <c r="C89" t="s">
        <v>87</v>
      </c>
      <c r="D89" t="s">
        <v>11</v>
      </c>
      <c r="E89" t="s">
        <v>105</v>
      </c>
      <c r="F89">
        <v>1</v>
      </c>
      <c r="G89">
        <v>-3082</v>
      </c>
      <c r="H89">
        <v>-3082</v>
      </c>
    </row>
    <row r="90" spans="1:8" x14ac:dyDescent="0.2">
      <c r="A90" t="s">
        <v>8</v>
      </c>
      <c r="B90" t="s">
        <v>76</v>
      </c>
      <c r="C90" t="s">
        <v>87</v>
      </c>
      <c r="D90" t="s">
        <v>11</v>
      </c>
      <c r="E90" t="s">
        <v>106</v>
      </c>
      <c r="F90">
        <v>1</v>
      </c>
      <c r="G90">
        <v>-1395</v>
      </c>
      <c r="H90">
        <v>-1395</v>
      </c>
    </row>
    <row r="91" spans="1:8" x14ac:dyDescent="0.2">
      <c r="A91" t="s">
        <v>8</v>
      </c>
      <c r="B91" t="s">
        <v>76</v>
      </c>
      <c r="C91" t="s">
        <v>87</v>
      </c>
      <c r="D91" t="s">
        <v>11</v>
      </c>
      <c r="E91" t="s">
        <v>107</v>
      </c>
      <c r="F91">
        <v>1</v>
      </c>
      <c r="G91">
        <v>-1148</v>
      </c>
      <c r="H91">
        <v>-1148</v>
      </c>
    </row>
    <row r="92" spans="1:8" x14ac:dyDescent="0.2">
      <c r="A92" t="s">
        <v>8</v>
      </c>
      <c r="B92" t="s">
        <v>76</v>
      </c>
      <c r="C92" t="s">
        <v>77</v>
      </c>
      <c r="D92" t="s">
        <v>11</v>
      </c>
      <c r="E92" t="s">
        <v>108</v>
      </c>
      <c r="F92">
        <v>1</v>
      </c>
      <c r="G92">
        <v>3155.96</v>
      </c>
      <c r="H92">
        <v>3155.96</v>
      </c>
    </row>
    <row r="93" spans="1:8" x14ac:dyDescent="0.2">
      <c r="A93" t="s">
        <v>8</v>
      </c>
      <c r="B93" t="s">
        <v>76</v>
      </c>
      <c r="C93" t="s">
        <v>77</v>
      </c>
      <c r="D93" t="s">
        <v>11</v>
      </c>
      <c r="E93" t="s">
        <v>109</v>
      </c>
      <c r="F93">
        <v>62</v>
      </c>
      <c r="G93">
        <v>808.37</v>
      </c>
      <c r="H93">
        <v>13.038225806451599</v>
      </c>
    </row>
    <row r="94" spans="1:8" x14ac:dyDescent="0.2">
      <c r="A94" t="s">
        <v>8</v>
      </c>
      <c r="B94" t="s">
        <v>76</v>
      </c>
      <c r="C94" t="s">
        <v>77</v>
      </c>
      <c r="D94" t="s">
        <v>11</v>
      </c>
      <c r="E94" t="s">
        <v>110</v>
      </c>
      <c r="F94">
        <v>1440</v>
      </c>
      <c r="G94">
        <v>235743.74</v>
      </c>
      <c r="H94">
        <v>163.71093055555599</v>
      </c>
    </row>
    <row r="95" spans="1:8" x14ac:dyDescent="0.2">
      <c r="A95" t="s">
        <v>8</v>
      </c>
      <c r="B95" t="s">
        <v>76</v>
      </c>
      <c r="C95" t="s">
        <v>77</v>
      </c>
      <c r="D95" t="s">
        <v>11</v>
      </c>
      <c r="E95" t="s">
        <v>111</v>
      </c>
      <c r="F95">
        <v>1400</v>
      </c>
      <c r="G95">
        <v>5832.94</v>
      </c>
      <c r="H95">
        <v>4.1663857142857097</v>
      </c>
    </row>
    <row r="96" spans="1:8" x14ac:dyDescent="0.2">
      <c r="A96" t="s">
        <v>8</v>
      </c>
      <c r="B96" t="s">
        <v>76</v>
      </c>
      <c r="C96" t="s">
        <v>92</v>
      </c>
      <c r="D96" t="s">
        <v>11</v>
      </c>
      <c r="E96" t="s">
        <v>112</v>
      </c>
      <c r="F96">
        <v>1408</v>
      </c>
      <c r="G96">
        <v>7341.19</v>
      </c>
      <c r="H96">
        <v>5.2139133522727299</v>
      </c>
    </row>
    <row r="97" spans="1:8" x14ac:dyDescent="0.2">
      <c r="A97" t="s">
        <v>8</v>
      </c>
      <c r="B97" t="s">
        <v>76</v>
      </c>
      <c r="C97" t="s">
        <v>77</v>
      </c>
      <c r="D97" t="s">
        <v>11</v>
      </c>
      <c r="E97" t="s">
        <v>113</v>
      </c>
      <c r="F97">
        <v>560</v>
      </c>
      <c r="G97">
        <v>2427.27</v>
      </c>
      <c r="H97">
        <v>4.3344107142857098</v>
      </c>
    </row>
    <row r="98" spans="1:8" x14ac:dyDescent="0.2">
      <c r="A98" t="s">
        <v>8</v>
      </c>
      <c r="B98" t="s">
        <v>76</v>
      </c>
      <c r="C98" t="s">
        <v>77</v>
      </c>
      <c r="D98" t="s">
        <v>11</v>
      </c>
      <c r="E98" t="s">
        <v>114</v>
      </c>
      <c r="F98">
        <v>1556</v>
      </c>
      <c r="G98">
        <v>7989.49</v>
      </c>
      <c r="H98">
        <v>5.1346336760925402</v>
      </c>
    </row>
    <row r="99" spans="1:8" x14ac:dyDescent="0.2">
      <c r="A99" t="s">
        <v>8</v>
      </c>
      <c r="B99" t="s">
        <v>76</v>
      </c>
      <c r="C99" t="s">
        <v>77</v>
      </c>
      <c r="D99" t="s">
        <v>11</v>
      </c>
      <c r="E99" t="s">
        <v>115</v>
      </c>
      <c r="F99">
        <v>844</v>
      </c>
      <c r="G99">
        <v>18902.73</v>
      </c>
      <c r="H99">
        <v>22.396599526066399</v>
      </c>
    </row>
    <row r="100" spans="1:8" x14ac:dyDescent="0.2">
      <c r="A100" t="s">
        <v>8</v>
      </c>
      <c r="B100" t="s">
        <v>76</v>
      </c>
      <c r="C100" t="s">
        <v>102</v>
      </c>
      <c r="D100" t="s">
        <v>11</v>
      </c>
      <c r="E100" t="s">
        <v>116</v>
      </c>
      <c r="F100">
        <v>167</v>
      </c>
      <c r="G100">
        <v>7842.43</v>
      </c>
      <c r="H100">
        <v>46.960658682634701</v>
      </c>
    </row>
    <row r="101" spans="1:8" x14ac:dyDescent="0.2">
      <c r="A101" t="s">
        <v>8</v>
      </c>
      <c r="B101" t="s">
        <v>76</v>
      </c>
      <c r="C101" t="s">
        <v>77</v>
      </c>
      <c r="D101" t="s">
        <v>11</v>
      </c>
      <c r="E101" t="s">
        <v>117</v>
      </c>
      <c r="F101">
        <v>1100</v>
      </c>
      <c r="G101">
        <v>5317.74</v>
      </c>
      <c r="H101">
        <v>4.8343090909090902</v>
      </c>
    </row>
    <row r="102" spans="1:8" x14ac:dyDescent="0.2">
      <c r="A102" t="s">
        <v>8</v>
      </c>
      <c r="B102" t="s">
        <v>76</v>
      </c>
      <c r="C102" t="s">
        <v>77</v>
      </c>
      <c r="D102" t="s">
        <v>11</v>
      </c>
      <c r="E102" t="s">
        <v>118</v>
      </c>
      <c r="F102">
        <v>1036</v>
      </c>
      <c r="G102">
        <v>5474.74</v>
      </c>
      <c r="H102">
        <v>5.2844980694980697</v>
      </c>
    </row>
    <row r="103" spans="1:8" x14ac:dyDescent="0.2">
      <c r="A103" t="s">
        <v>8</v>
      </c>
      <c r="B103" t="s">
        <v>76</v>
      </c>
      <c r="C103" t="s">
        <v>77</v>
      </c>
      <c r="D103" t="s">
        <v>11</v>
      </c>
      <c r="E103" t="s">
        <v>119</v>
      </c>
      <c r="F103">
        <v>550</v>
      </c>
      <c r="G103">
        <v>2959.24</v>
      </c>
      <c r="H103">
        <v>5.3804363636363597</v>
      </c>
    </row>
    <row r="104" spans="1:8" x14ac:dyDescent="0.2">
      <c r="A104" t="s">
        <v>8</v>
      </c>
      <c r="B104" t="s">
        <v>76</v>
      </c>
      <c r="C104" t="s">
        <v>102</v>
      </c>
      <c r="D104" t="s">
        <v>11</v>
      </c>
      <c r="E104" t="s">
        <v>120</v>
      </c>
      <c r="F104">
        <v>560</v>
      </c>
      <c r="G104">
        <v>23881.83</v>
      </c>
      <c r="H104">
        <v>42.646124999999998</v>
      </c>
    </row>
    <row r="105" spans="1:8" x14ac:dyDescent="0.2">
      <c r="A105" t="s">
        <v>8</v>
      </c>
      <c r="B105" t="s">
        <v>76</v>
      </c>
      <c r="C105" t="s">
        <v>102</v>
      </c>
      <c r="D105" t="s">
        <v>11</v>
      </c>
      <c r="E105" t="s">
        <v>121</v>
      </c>
      <c r="F105">
        <v>596</v>
      </c>
      <c r="G105">
        <v>9052.1</v>
      </c>
      <c r="H105">
        <v>15.1880872483221</v>
      </c>
    </row>
    <row r="106" spans="1:8" x14ac:dyDescent="0.2">
      <c r="A106" t="s">
        <v>8</v>
      </c>
      <c r="B106" t="s">
        <v>76</v>
      </c>
      <c r="C106" t="s">
        <v>92</v>
      </c>
      <c r="D106" t="s">
        <v>11</v>
      </c>
      <c r="E106" t="s">
        <v>122</v>
      </c>
      <c r="F106">
        <v>1140</v>
      </c>
      <c r="G106">
        <v>37.79</v>
      </c>
      <c r="H106">
        <v>3.3149122807017498E-2</v>
      </c>
    </row>
    <row r="107" spans="1:8" x14ac:dyDescent="0.2">
      <c r="A107" t="s">
        <v>8</v>
      </c>
      <c r="B107" t="s">
        <v>76</v>
      </c>
      <c r="C107" t="s">
        <v>92</v>
      </c>
      <c r="D107" t="s">
        <v>11</v>
      </c>
      <c r="E107" t="s">
        <v>123</v>
      </c>
      <c r="F107">
        <v>742</v>
      </c>
      <c r="G107">
        <v>10032.290000000001</v>
      </c>
      <c r="H107">
        <v>13.520606469002701</v>
      </c>
    </row>
    <row r="108" spans="1:8" x14ac:dyDescent="0.2">
      <c r="A108" t="s">
        <v>8</v>
      </c>
      <c r="B108" t="s">
        <v>76</v>
      </c>
      <c r="C108" t="s">
        <v>92</v>
      </c>
      <c r="D108" t="s">
        <v>11</v>
      </c>
      <c r="E108" t="s">
        <v>124</v>
      </c>
      <c r="F108">
        <v>3179</v>
      </c>
      <c r="G108">
        <v>20046.07</v>
      </c>
      <c r="H108">
        <v>6.3057785467127996</v>
      </c>
    </row>
    <row r="109" spans="1:8" x14ac:dyDescent="0.2">
      <c r="A109" t="s">
        <v>8</v>
      </c>
      <c r="B109" t="s">
        <v>76</v>
      </c>
      <c r="C109" t="s">
        <v>77</v>
      </c>
      <c r="D109" t="s">
        <v>11</v>
      </c>
      <c r="E109" t="s">
        <v>125</v>
      </c>
      <c r="F109">
        <v>800</v>
      </c>
      <c r="G109">
        <v>4327.6499999999996</v>
      </c>
      <c r="H109">
        <v>5.4095624999999998</v>
      </c>
    </row>
    <row r="110" spans="1:8" x14ac:dyDescent="0.2">
      <c r="A110" t="s">
        <v>8</v>
      </c>
      <c r="B110" t="s">
        <v>76</v>
      </c>
      <c r="C110" t="s">
        <v>77</v>
      </c>
      <c r="D110" t="s">
        <v>11</v>
      </c>
      <c r="E110" t="s">
        <v>126</v>
      </c>
      <c r="F110">
        <v>1171</v>
      </c>
      <c r="G110">
        <v>6335.5</v>
      </c>
      <c r="H110">
        <v>5.4103330486763497</v>
      </c>
    </row>
    <row r="111" spans="1:8" x14ac:dyDescent="0.2">
      <c r="A111" t="s">
        <v>8</v>
      </c>
      <c r="B111" t="s">
        <v>76</v>
      </c>
      <c r="C111" t="s">
        <v>92</v>
      </c>
      <c r="D111" t="s">
        <v>11</v>
      </c>
      <c r="E111" t="s">
        <v>127</v>
      </c>
      <c r="F111">
        <v>940</v>
      </c>
      <c r="G111">
        <v>10423.18</v>
      </c>
      <c r="H111">
        <v>11.0884893617021</v>
      </c>
    </row>
    <row r="112" spans="1:8" x14ac:dyDescent="0.2">
      <c r="A112" t="s">
        <v>8</v>
      </c>
      <c r="B112" t="s">
        <v>76</v>
      </c>
      <c r="C112" t="s">
        <v>77</v>
      </c>
      <c r="D112" t="s">
        <v>11</v>
      </c>
      <c r="E112" t="s">
        <v>128</v>
      </c>
      <c r="F112">
        <v>393</v>
      </c>
      <c r="G112">
        <v>1588.73</v>
      </c>
      <c r="H112">
        <v>4.0425699745547101</v>
      </c>
    </row>
    <row r="113" spans="1:8" x14ac:dyDescent="0.2">
      <c r="A113" t="s">
        <v>8</v>
      </c>
      <c r="B113" t="s">
        <v>76</v>
      </c>
      <c r="C113" t="s">
        <v>77</v>
      </c>
      <c r="D113" t="s">
        <v>11</v>
      </c>
      <c r="E113" t="s">
        <v>129</v>
      </c>
      <c r="F113">
        <v>1170</v>
      </c>
      <c r="G113">
        <v>3309.01</v>
      </c>
      <c r="H113">
        <v>2.8282136752136799</v>
      </c>
    </row>
    <row r="114" spans="1:8" x14ac:dyDescent="0.2">
      <c r="A114" t="s">
        <v>8</v>
      </c>
      <c r="B114" t="s">
        <v>76</v>
      </c>
      <c r="C114" t="s">
        <v>77</v>
      </c>
      <c r="D114" t="s">
        <v>11</v>
      </c>
      <c r="E114" t="s">
        <v>130</v>
      </c>
      <c r="F114">
        <v>130</v>
      </c>
      <c r="G114">
        <v>275.49</v>
      </c>
      <c r="H114">
        <v>2.1191538461538499</v>
      </c>
    </row>
    <row r="115" spans="1:8" x14ac:dyDescent="0.2">
      <c r="A115" t="s">
        <v>8</v>
      </c>
      <c r="B115" t="s">
        <v>76</v>
      </c>
      <c r="C115" t="s">
        <v>77</v>
      </c>
      <c r="D115" t="s">
        <v>11</v>
      </c>
      <c r="E115" t="s">
        <v>131</v>
      </c>
      <c r="F115">
        <v>184</v>
      </c>
      <c r="G115">
        <v>683.62</v>
      </c>
      <c r="H115">
        <v>3.7153260869565199</v>
      </c>
    </row>
    <row r="116" spans="1:8" x14ac:dyDescent="0.2">
      <c r="A116" t="s">
        <v>8</v>
      </c>
      <c r="B116" t="s">
        <v>76</v>
      </c>
      <c r="C116" t="s">
        <v>77</v>
      </c>
      <c r="D116" t="s">
        <v>11</v>
      </c>
      <c r="E116" t="s">
        <v>132</v>
      </c>
      <c r="F116">
        <v>350</v>
      </c>
      <c r="G116">
        <v>1384.69</v>
      </c>
      <c r="H116">
        <v>3.9562571428571398</v>
      </c>
    </row>
    <row r="117" spans="1:8" x14ac:dyDescent="0.2">
      <c r="A117" t="s">
        <v>8</v>
      </c>
      <c r="B117" t="s">
        <v>76</v>
      </c>
      <c r="C117" t="s">
        <v>77</v>
      </c>
      <c r="D117" t="s">
        <v>11</v>
      </c>
      <c r="E117" t="s">
        <v>133</v>
      </c>
      <c r="F117">
        <v>653</v>
      </c>
      <c r="G117">
        <v>4066.3</v>
      </c>
      <c r="H117">
        <v>6.2271056661562003</v>
      </c>
    </row>
    <row r="118" spans="1:8" x14ac:dyDescent="0.2">
      <c r="A118" t="s">
        <v>8</v>
      </c>
      <c r="B118" t="s">
        <v>76</v>
      </c>
      <c r="C118" t="s">
        <v>77</v>
      </c>
      <c r="D118" t="s">
        <v>11</v>
      </c>
      <c r="E118" t="s">
        <v>134</v>
      </c>
      <c r="F118">
        <v>2020</v>
      </c>
      <c r="G118">
        <v>10410.08</v>
      </c>
      <c r="H118">
        <v>5.1535049504950496</v>
      </c>
    </row>
    <row r="119" spans="1:8" x14ac:dyDescent="0.2">
      <c r="A119" t="s">
        <v>8</v>
      </c>
      <c r="B119" t="s">
        <v>76</v>
      </c>
      <c r="C119" t="s">
        <v>102</v>
      </c>
      <c r="D119" t="s">
        <v>11</v>
      </c>
      <c r="E119" t="s">
        <v>20</v>
      </c>
      <c r="F119">
        <v>4149</v>
      </c>
      <c r="G119">
        <v>147968.15</v>
      </c>
      <c r="H119">
        <v>35.663569534827701</v>
      </c>
    </row>
    <row r="120" spans="1:8" x14ac:dyDescent="0.2">
      <c r="A120" t="s">
        <v>8</v>
      </c>
      <c r="B120" t="s">
        <v>76</v>
      </c>
      <c r="C120" t="s">
        <v>135</v>
      </c>
      <c r="D120" t="s">
        <v>11</v>
      </c>
      <c r="E120" t="s">
        <v>136</v>
      </c>
      <c r="F120">
        <v>1</v>
      </c>
      <c r="G120">
        <v>22048.79</v>
      </c>
      <c r="H120">
        <v>22048.79</v>
      </c>
    </row>
    <row r="121" spans="1:8" x14ac:dyDescent="0.2">
      <c r="A121" t="s">
        <v>8</v>
      </c>
      <c r="B121" t="s">
        <v>76</v>
      </c>
      <c r="C121" t="s">
        <v>77</v>
      </c>
      <c r="D121" t="s">
        <v>11</v>
      </c>
      <c r="E121" t="s">
        <v>137</v>
      </c>
      <c r="F121">
        <v>1480</v>
      </c>
      <c r="G121">
        <v>5407.39</v>
      </c>
      <c r="H121">
        <v>3.65364189189189</v>
      </c>
    </row>
    <row r="122" spans="1:8" x14ac:dyDescent="0.2">
      <c r="A122" t="s">
        <v>8</v>
      </c>
      <c r="B122" t="s">
        <v>76</v>
      </c>
      <c r="C122" t="s">
        <v>135</v>
      </c>
      <c r="D122" t="s">
        <v>11</v>
      </c>
      <c r="E122" t="s">
        <v>138</v>
      </c>
      <c r="F122">
        <v>1640</v>
      </c>
      <c r="G122">
        <v>8700.86</v>
      </c>
      <c r="H122">
        <v>5.3054024390243901</v>
      </c>
    </row>
    <row r="123" spans="1:8" x14ac:dyDescent="0.2">
      <c r="A123" t="s">
        <v>8</v>
      </c>
      <c r="B123" t="s">
        <v>76</v>
      </c>
      <c r="C123" t="s">
        <v>135</v>
      </c>
      <c r="D123" t="s">
        <v>11</v>
      </c>
      <c r="E123" t="s">
        <v>139</v>
      </c>
      <c r="F123">
        <v>250</v>
      </c>
      <c r="G123">
        <v>1607.15</v>
      </c>
      <c r="H123">
        <v>6.4286000000000003</v>
      </c>
    </row>
    <row r="124" spans="1:8" x14ac:dyDescent="0.2">
      <c r="A124" t="s">
        <v>8</v>
      </c>
      <c r="B124" t="s">
        <v>76</v>
      </c>
      <c r="C124" t="s">
        <v>135</v>
      </c>
      <c r="D124" t="s">
        <v>11</v>
      </c>
      <c r="E124" t="s">
        <v>140</v>
      </c>
      <c r="F124">
        <v>175</v>
      </c>
      <c r="G124">
        <v>813.2</v>
      </c>
      <c r="H124">
        <v>4.6468571428571401</v>
      </c>
    </row>
    <row r="125" spans="1:8" x14ac:dyDescent="0.2">
      <c r="A125" t="s">
        <v>8</v>
      </c>
      <c r="B125" t="s">
        <v>76</v>
      </c>
      <c r="C125" t="s">
        <v>77</v>
      </c>
      <c r="D125" t="s">
        <v>11</v>
      </c>
      <c r="E125" t="s">
        <v>141</v>
      </c>
      <c r="F125">
        <v>1420</v>
      </c>
      <c r="G125">
        <v>9459.11</v>
      </c>
      <c r="H125">
        <v>6.6613450704225396</v>
      </c>
    </row>
    <row r="126" spans="1:8" x14ac:dyDescent="0.2">
      <c r="A126" t="s">
        <v>8</v>
      </c>
      <c r="B126" t="s">
        <v>76</v>
      </c>
      <c r="C126" t="s">
        <v>77</v>
      </c>
      <c r="D126" t="s">
        <v>11</v>
      </c>
      <c r="E126" t="s">
        <v>142</v>
      </c>
      <c r="F126">
        <v>400</v>
      </c>
      <c r="G126">
        <v>724.97</v>
      </c>
      <c r="H126">
        <v>1.812425</v>
      </c>
    </row>
    <row r="127" spans="1:8" x14ac:dyDescent="0.2">
      <c r="A127" t="s">
        <v>8</v>
      </c>
      <c r="B127" t="s">
        <v>76</v>
      </c>
      <c r="C127" t="s">
        <v>92</v>
      </c>
      <c r="D127" t="s">
        <v>11</v>
      </c>
      <c r="E127" t="s">
        <v>143</v>
      </c>
      <c r="F127">
        <v>120</v>
      </c>
      <c r="G127">
        <v>4813.74</v>
      </c>
      <c r="H127">
        <v>40.1145</v>
      </c>
    </row>
    <row r="128" spans="1:8" x14ac:dyDescent="0.2">
      <c r="A128" t="s">
        <v>8</v>
      </c>
      <c r="B128" t="s">
        <v>76</v>
      </c>
      <c r="C128" t="s">
        <v>135</v>
      </c>
      <c r="D128" t="s">
        <v>11</v>
      </c>
      <c r="E128" t="s">
        <v>144</v>
      </c>
      <c r="F128">
        <v>2870</v>
      </c>
      <c r="G128">
        <v>3016.01</v>
      </c>
      <c r="H128">
        <v>1.05087456445993</v>
      </c>
    </row>
    <row r="129" spans="1:8" x14ac:dyDescent="0.2">
      <c r="A129" t="s">
        <v>8</v>
      </c>
      <c r="B129" t="s">
        <v>76</v>
      </c>
      <c r="C129" t="s">
        <v>77</v>
      </c>
      <c r="D129" t="s">
        <v>11</v>
      </c>
      <c r="E129" t="s">
        <v>145</v>
      </c>
      <c r="F129">
        <v>1400</v>
      </c>
      <c r="G129">
        <v>1468.17</v>
      </c>
      <c r="H129">
        <v>1.04869285714286</v>
      </c>
    </row>
    <row r="130" spans="1:8" x14ac:dyDescent="0.2">
      <c r="A130" t="s">
        <v>8</v>
      </c>
      <c r="B130" t="s">
        <v>76</v>
      </c>
      <c r="C130" t="s">
        <v>77</v>
      </c>
      <c r="D130" t="s">
        <v>11</v>
      </c>
      <c r="E130" t="s">
        <v>146</v>
      </c>
      <c r="F130">
        <v>224</v>
      </c>
      <c r="G130">
        <v>8793.24</v>
      </c>
      <c r="H130">
        <v>39.255535714285699</v>
      </c>
    </row>
    <row r="131" spans="1:8" x14ac:dyDescent="0.2">
      <c r="A131" t="s">
        <v>8</v>
      </c>
      <c r="B131" t="s">
        <v>76</v>
      </c>
      <c r="C131" t="s">
        <v>77</v>
      </c>
      <c r="D131" t="s">
        <v>11</v>
      </c>
      <c r="E131" t="s">
        <v>147</v>
      </c>
      <c r="F131">
        <v>484</v>
      </c>
      <c r="G131">
        <v>895.43</v>
      </c>
      <c r="H131">
        <v>1.8500619834710701</v>
      </c>
    </row>
    <row r="132" spans="1:8" x14ac:dyDescent="0.2">
      <c r="A132" t="s">
        <v>8</v>
      </c>
      <c r="B132" t="s">
        <v>76</v>
      </c>
      <c r="C132" t="s">
        <v>77</v>
      </c>
      <c r="D132" t="s">
        <v>11</v>
      </c>
      <c r="E132" t="s">
        <v>148</v>
      </c>
      <c r="F132">
        <v>1180</v>
      </c>
      <c r="G132">
        <v>5136.7700000000004</v>
      </c>
      <c r="H132">
        <v>4.3531949152542397</v>
      </c>
    </row>
    <row r="133" spans="1:8" x14ac:dyDescent="0.2">
      <c r="A133" t="s">
        <v>8</v>
      </c>
      <c r="B133" t="s">
        <v>76</v>
      </c>
      <c r="C133" t="s">
        <v>92</v>
      </c>
      <c r="D133" t="s">
        <v>11</v>
      </c>
      <c r="E133" t="s">
        <v>149</v>
      </c>
      <c r="F133">
        <v>1233</v>
      </c>
      <c r="G133">
        <v>19046.68</v>
      </c>
      <c r="H133">
        <v>15.4474290348743</v>
      </c>
    </row>
    <row r="134" spans="1:8" x14ac:dyDescent="0.2">
      <c r="A134" t="s">
        <v>8</v>
      </c>
      <c r="B134" t="s">
        <v>76</v>
      </c>
      <c r="C134" t="s">
        <v>92</v>
      </c>
      <c r="D134" t="s">
        <v>11</v>
      </c>
      <c r="E134" t="s">
        <v>150</v>
      </c>
      <c r="F134">
        <v>6</v>
      </c>
      <c r="G134">
        <v>3.41</v>
      </c>
      <c r="H134">
        <v>0.56833333333333302</v>
      </c>
    </row>
    <row r="135" spans="1:8" x14ac:dyDescent="0.2">
      <c r="A135" t="s">
        <v>8</v>
      </c>
      <c r="B135" t="s">
        <v>76</v>
      </c>
      <c r="C135" t="s">
        <v>77</v>
      </c>
      <c r="D135" t="s">
        <v>11</v>
      </c>
      <c r="E135" t="s">
        <v>151</v>
      </c>
      <c r="F135">
        <v>110</v>
      </c>
      <c r="G135">
        <v>5690.81</v>
      </c>
      <c r="H135">
        <v>51.734636363636398</v>
      </c>
    </row>
    <row r="136" spans="1:8" x14ac:dyDescent="0.2">
      <c r="A136" t="s">
        <v>8</v>
      </c>
      <c r="B136" t="s">
        <v>76</v>
      </c>
      <c r="C136" t="s">
        <v>77</v>
      </c>
      <c r="D136" t="s">
        <v>11</v>
      </c>
      <c r="E136" t="s">
        <v>152</v>
      </c>
      <c r="F136">
        <v>669</v>
      </c>
      <c r="G136">
        <v>3457.32</v>
      </c>
      <c r="H136">
        <v>5.1678923766816096</v>
      </c>
    </row>
    <row r="137" spans="1:8" x14ac:dyDescent="0.2">
      <c r="A137" t="s">
        <v>8</v>
      </c>
      <c r="B137" t="s">
        <v>76</v>
      </c>
      <c r="C137" t="s">
        <v>92</v>
      </c>
      <c r="D137" t="s">
        <v>11</v>
      </c>
      <c r="E137" t="s">
        <v>153</v>
      </c>
      <c r="F137">
        <v>1423</v>
      </c>
      <c r="G137">
        <v>7649.74</v>
      </c>
      <c r="H137">
        <v>5.3757835558678799</v>
      </c>
    </row>
    <row r="138" spans="1:8" x14ac:dyDescent="0.2">
      <c r="A138" t="s">
        <v>8</v>
      </c>
      <c r="B138" t="s">
        <v>76</v>
      </c>
      <c r="C138" t="s">
        <v>77</v>
      </c>
      <c r="D138" t="s">
        <v>11</v>
      </c>
      <c r="E138" t="s">
        <v>154</v>
      </c>
      <c r="F138">
        <v>404</v>
      </c>
      <c r="G138">
        <v>1053.18</v>
      </c>
      <c r="H138">
        <v>2.6068811881188099</v>
      </c>
    </row>
    <row r="139" spans="1:8" x14ac:dyDescent="0.2">
      <c r="A139" t="s">
        <v>8</v>
      </c>
      <c r="B139" t="s">
        <v>76</v>
      </c>
      <c r="C139" t="s">
        <v>77</v>
      </c>
      <c r="D139" t="s">
        <v>11</v>
      </c>
      <c r="E139" t="s">
        <v>155</v>
      </c>
      <c r="F139">
        <v>269</v>
      </c>
      <c r="G139">
        <v>7869.35</v>
      </c>
      <c r="H139">
        <v>29.254089219330901</v>
      </c>
    </row>
    <row r="140" spans="1:8" x14ac:dyDescent="0.2">
      <c r="A140" t="s">
        <v>8</v>
      </c>
      <c r="B140" t="s">
        <v>76</v>
      </c>
      <c r="C140" t="s">
        <v>77</v>
      </c>
      <c r="D140" t="s">
        <v>11</v>
      </c>
      <c r="E140" t="s">
        <v>156</v>
      </c>
      <c r="F140">
        <v>4500</v>
      </c>
      <c r="G140">
        <v>69051.820000000007</v>
      </c>
      <c r="H140">
        <v>15.344848888888899</v>
      </c>
    </row>
    <row r="141" spans="1:8" x14ac:dyDescent="0.2">
      <c r="A141" t="s">
        <v>8</v>
      </c>
      <c r="B141" t="s">
        <v>76</v>
      </c>
      <c r="C141" t="s">
        <v>92</v>
      </c>
      <c r="D141" t="s">
        <v>11</v>
      </c>
      <c r="E141" t="s">
        <v>156</v>
      </c>
      <c r="F141">
        <v>1800</v>
      </c>
      <c r="G141">
        <v>15549.59</v>
      </c>
      <c r="H141">
        <v>8.6386611111111105</v>
      </c>
    </row>
    <row r="142" spans="1:8" x14ac:dyDescent="0.2">
      <c r="A142" t="s">
        <v>8</v>
      </c>
      <c r="B142" t="s">
        <v>76</v>
      </c>
      <c r="C142" t="s">
        <v>77</v>
      </c>
      <c r="D142" t="s">
        <v>11</v>
      </c>
      <c r="E142" t="s">
        <v>157</v>
      </c>
      <c r="F142">
        <v>983</v>
      </c>
      <c r="G142">
        <v>22275.8</v>
      </c>
      <c r="H142">
        <v>22.6610376398779</v>
      </c>
    </row>
    <row r="143" spans="1:8" x14ac:dyDescent="0.2">
      <c r="A143" t="s">
        <v>8</v>
      </c>
      <c r="B143" t="s">
        <v>76</v>
      </c>
      <c r="C143" t="s">
        <v>92</v>
      </c>
      <c r="D143" t="s">
        <v>11</v>
      </c>
      <c r="E143" t="s">
        <v>158</v>
      </c>
      <c r="F143">
        <v>120</v>
      </c>
      <c r="G143">
        <v>14404.58</v>
      </c>
      <c r="H143">
        <v>120.038166666667</v>
      </c>
    </row>
    <row r="144" spans="1:8" x14ac:dyDescent="0.2">
      <c r="A144" t="s">
        <v>8</v>
      </c>
      <c r="B144" t="s">
        <v>76</v>
      </c>
      <c r="C144" t="s">
        <v>77</v>
      </c>
      <c r="D144" t="s">
        <v>11</v>
      </c>
      <c r="E144" t="s">
        <v>159</v>
      </c>
      <c r="F144">
        <v>3412</v>
      </c>
      <c r="G144">
        <v>26094.38</v>
      </c>
      <c r="H144">
        <v>7.6478253223915598</v>
      </c>
    </row>
    <row r="145" spans="1:8" x14ac:dyDescent="0.2">
      <c r="A145" t="s">
        <v>8</v>
      </c>
      <c r="B145" t="s">
        <v>76</v>
      </c>
      <c r="C145" t="s">
        <v>135</v>
      </c>
      <c r="D145" t="s">
        <v>11</v>
      </c>
      <c r="E145" t="s">
        <v>160</v>
      </c>
      <c r="F145">
        <v>800</v>
      </c>
      <c r="G145">
        <v>3538.57</v>
      </c>
      <c r="H145">
        <v>4.4232125</v>
      </c>
    </row>
    <row r="146" spans="1:8" x14ac:dyDescent="0.2">
      <c r="A146" t="s">
        <v>8</v>
      </c>
      <c r="B146" t="s">
        <v>76</v>
      </c>
      <c r="C146" t="s">
        <v>77</v>
      </c>
      <c r="D146" t="s">
        <v>11</v>
      </c>
      <c r="E146" t="s">
        <v>161</v>
      </c>
      <c r="F146">
        <v>1130</v>
      </c>
      <c r="G146">
        <v>4821.8599999999997</v>
      </c>
      <c r="H146">
        <v>4.2671327433628301</v>
      </c>
    </row>
    <row r="147" spans="1:8" x14ac:dyDescent="0.2">
      <c r="A147" t="s">
        <v>8</v>
      </c>
      <c r="B147" t="s">
        <v>76</v>
      </c>
      <c r="C147" t="s">
        <v>102</v>
      </c>
      <c r="D147" t="s">
        <v>11</v>
      </c>
      <c r="E147" t="s">
        <v>162</v>
      </c>
      <c r="F147">
        <v>659</v>
      </c>
      <c r="G147">
        <v>91715</v>
      </c>
      <c r="H147">
        <v>139.172989377845</v>
      </c>
    </row>
    <row r="148" spans="1:8" x14ac:dyDescent="0.2">
      <c r="A148" t="s">
        <v>8</v>
      </c>
      <c r="B148" t="s">
        <v>76</v>
      </c>
      <c r="C148" t="s">
        <v>92</v>
      </c>
      <c r="D148" t="s">
        <v>11</v>
      </c>
      <c r="E148" t="s">
        <v>52</v>
      </c>
      <c r="F148">
        <v>525</v>
      </c>
      <c r="G148">
        <v>18458.419999999998</v>
      </c>
      <c r="H148">
        <v>35.158895238095198</v>
      </c>
    </row>
    <row r="149" spans="1:8" x14ac:dyDescent="0.2">
      <c r="A149" t="s">
        <v>8</v>
      </c>
      <c r="B149" t="s">
        <v>76</v>
      </c>
      <c r="C149" t="s">
        <v>77</v>
      </c>
      <c r="D149" t="s">
        <v>11</v>
      </c>
      <c r="E149" t="s">
        <v>163</v>
      </c>
      <c r="F149">
        <v>625</v>
      </c>
      <c r="G149">
        <v>1544.69</v>
      </c>
      <c r="H149">
        <v>2.4715039999999999</v>
      </c>
    </row>
    <row r="150" spans="1:8" x14ac:dyDescent="0.2">
      <c r="A150" t="s">
        <v>8</v>
      </c>
      <c r="B150" t="s">
        <v>76</v>
      </c>
      <c r="C150" t="s">
        <v>87</v>
      </c>
      <c r="D150" t="s">
        <v>11</v>
      </c>
      <c r="E150" t="s">
        <v>164</v>
      </c>
      <c r="F150">
        <v>1</v>
      </c>
      <c r="G150">
        <v>-3698.56</v>
      </c>
      <c r="H150">
        <v>-3698.56</v>
      </c>
    </row>
    <row r="151" spans="1:8" x14ac:dyDescent="0.2">
      <c r="A151" t="s">
        <v>8</v>
      </c>
      <c r="B151" t="s">
        <v>76</v>
      </c>
      <c r="C151" t="s">
        <v>92</v>
      </c>
      <c r="D151" t="s">
        <v>11</v>
      </c>
      <c r="E151" t="s">
        <v>165</v>
      </c>
      <c r="F151">
        <v>4617</v>
      </c>
      <c r="G151">
        <v>16795.11</v>
      </c>
      <c r="H151">
        <v>3.6376673164392499</v>
      </c>
    </row>
    <row r="152" spans="1:8" x14ac:dyDescent="0.2">
      <c r="A152" t="s">
        <v>8</v>
      </c>
      <c r="B152" t="s">
        <v>76</v>
      </c>
      <c r="C152" t="s">
        <v>77</v>
      </c>
      <c r="D152" t="s">
        <v>11</v>
      </c>
      <c r="E152" t="s">
        <v>166</v>
      </c>
      <c r="F152">
        <v>390</v>
      </c>
      <c r="G152">
        <v>594.71</v>
      </c>
      <c r="H152">
        <v>1.5248974358974401</v>
      </c>
    </row>
    <row r="153" spans="1:8" x14ac:dyDescent="0.2">
      <c r="A153" t="s">
        <v>8</v>
      </c>
      <c r="B153" t="s">
        <v>76</v>
      </c>
      <c r="C153" t="s">
        <v>92</v>
      </c>
      <c r="D153" t="s">
        <v>11</v>
      </c>
      <c r="E153" t="s">
        <v>167</v>
      </c>
      <c r="F153">
        <v>1615</v>
      </c>
      <c r="G153">
        <v>28392.59</v>
      </c>
      <c r="H153">
        <v>17.580551083591299</v>
      </c>
    </row>
    <row r="154" spans="1:8" x14ac:dyDescent="0.2">
      <c r="A154" t="s">
        <v>8</v>
      </c>
      <c r="B154" t="s">
        <v>76</v>
      </c>
      <c r="C154" t="s">
        <v>77</v>
      </c>
      <c r="D154" t="s">
        <v>11</v>
      </c>
      <c r="E154" t="s">
        <v>168</v>
      </c>
      <c r="F154">
        <v>4390</v>
      </c>
      <c r="G154">
        <v>16385.55</v>
      </c>
      <c r="H154">
        <v>3.7324715261959001</v>
      </c>
    </row>
    <row r="155" spans="1:8" x14ac:dyDescent="0.2">
      <c r="A155" t="s">
        <v>8</v>
      </c>
      <c r="B155" t="s">
        <v>76</v>
      </c>
      <c r="C155" t="s">
        <v>77</v>
      </c>
      <c r="D155" t="s">
        <v>11</v>
      </c>
      <c r="E155" t="s">
        <v>169</v>
      </c>
      <c r="F155">
        <v>521</v>
      </c>
      <c r="G155">
        <v>38170.49</v>
      </c>
      <c r="H155">
        <v>73.263896353166999</v>
      </c>
    </row>
    <row r="156" spans="1:8" x14ac:dyDescent="0.2">
      <c r="A156" t="s">
        <v>8</v>
      </c>
      <c r="B156" t="s">
        <v>76</v>
      </c>
      <c r="C156" t="s">
        <v>77</v>
      </c>
      <c r="D156" t="s">
        <v>11</v>
      </c>
      <c r="E156" t="s">
        <v>170</v>
      </c>
      <c r="F156">
        <v>660</v>
      </c>
      <c r="G156">
        <v>30104.06</v>
      </c>
      <c r="H156">
        <v>45.612212121212103</v>
      </c>
    </row>
    <row r="157" spans="1:8" x14ac:dyDescent="0.2">
      <c r="A157" t="s">
        <v>8</v>
      </c>
      <c r="B157" t="s">
        <v>76</v>
      </c>
      <c r="C157" t="s">
        <v>77</v>
      </c>
      <c r="D157" t="s">
        <v>11</v>
      </c>
      <c r="E157" t="s">
        <v>171</v>
      </c>
      <c r="F157">
        <v>2106</v>
      </c>
      <c r="G157">
        <v>12040.33</v>
      </c>
      <c r="H157">
        <v>5.7171557454890802</v>
      </c>
    </row>
    <row r="158" spans="1:8" x14ac:dyDescent="0.2">
      <c r="A158" t="s">
        <v>8</v>
      </c>
      <c r="B158" t="s">
        <v>76</v>
      </c>
      <c r="C158" t="s">
        <v>77</v>
      </c>
      <c r="D158" t="s">
        <v>11</v>
      </c>
      <c r="E158" t="s">
        <v>172</v>
      </c>
      <c r="F158">
        <v>517</v>
      </c>
      <c r="G158">
        <v>1223.95</v>
      </c>
      <c r="H158">
        <v>2.3674081237911002</v>
      </c>
    </row>
    <row r="159" spans="1:8" x14ac:dyDescent="0.2">
      <c r="A159" t="s">
        <v>8</v>
      </c>
      <c r="B159" t="s">
        <v>76</v>
      </c>
      <c r="C159" t="s">
        <v>77</v>
      </c>
      <c r="D159" t="s">
        <v>11</v>
      </c>
      <c r="E159" t="s">
        <v>173</v>
      </c>
      <c r="F159">
        <v>295</v>
      </c>
      <c r="G159">
        <v>258.14999999999998</v>
      </c>
      <c r="H159">
        <v>0.875084745762712</v>
      </c>
    </row>
    <row r="160" spans="1:8" x14ac:dyDescent="0.2">
      <c r="A160" t="s">
        <v>8</v>
      </c>
      <c r="B160" t="s">
        <v>76</v>
      </c>
      <c r="C160" t="s">
        <v>77</v>
      </c>
      <c r="D160" t="s">
        <v>11</v>
      </c>
      <c r="E160" t="s">
        <v>174</v>
      </c>
      <c r="F160">
        <v>250</v>
      </c>
      <c r="G160">
        <v>1791.12</v>
      </c>
      <c r="H160">
        <v>7.1644800000000002</v>
      </c>
    </row>
    <row r="161" spans="1:8" x14ac:dyDescent="0.2">
      <c r="A161" t="s">
        <v>8</v>
      </c>
      <c r="B161" t="s">
        <v>76</v>
      </c>
      <c r="C161" t="s">
        <v>77</v>
      </c>
      <c r="D161" t="s">
        <v>11</v>
      </c>
      <c r="E161" t="s">
        <v>175</v>
      </c>
      <c r="F161">
        <v>403</v>
      </c>
      <c r="G161">
        <v>1764.68</v>
      </c>
      <c r="H161">
        <v>4.3788585607940398</v>
      </c>
    </row>
    <row r="162" spans="1:8" x14ac:dyDescent="0.2">
      <c r="A162" t="s">
        <v>8</v>
      </c>
      <c r="B162" t="s">
        <v>76</v>
      </c>
      <c r="C162" t="s">
        <v>77</v>
      </c>
      <c r="D162" t="s">
        <v>11</v>
      </c>
      <c r="E162" t="s">
        <v>176</v>
      </c>
      <c r="F162">
        <v>790</v>
      </c>
      <c r="G162">
        <v>4450.8599999999997</v>
      </c>
      <c r="H162">
        <v>5.6340000000000003</v>
      </c>
    </row>
    <row r="163" spans="1:8" x14ac:dyDescent="0.2">
      <c r="A163" t="s">
        <v>8</v>
      </c>
      <c r="B163" t="s">
        <v>76</v>
      </c>
      <c r="C163" t="s">
        <v>77</v>
      </c>
      <c r="D163" t="s">
        <v>11</v>
      </c>
      <c r="E163" t="s">
        <v>177</v>
      </c>
      <c r="F163">
        <v>2182</v>
      </c>
      <c r="G163">
        <v>41103.11</v>
      </c>
      <c r="H163">
        <v>18.8373556370302</v>
      </c>
    </row>
    <row r="164" spans="1:8" x14ac:dyDescent="0.2">
      <c r="A164" t="s">
        <v>8</v>
      </c>
      <c r="B164" t="s">
        <v>76</v>
      </c>
      <c r="C164" t="s">
        <v>77</v>
      </c>
      <c r="D164" t="s">
        <v>11</v>
      </c>
      <c r="E164" t="s">
        <v>93</v>
      </c>
      <c r="F164">
        <v>1426</v>
      </c>
      <c r="G164">
        <v>8808.61</v>
      </c>
      <c r="H164">
        <v>6.1771458625525897</v>
      </c>
    </row>
    <row r="165" spans="1:8" x14ac:dyDescent="0.2">
      <c r="A165" t="s">
        <v>8</v>
      </c>
      <c r="B165" t="s">
        <v>76</v>
      </c>
      <c r="C165" t="s">
        <v>77</v>
      </c>
      <c r="D165" t="s">
        <v>11</v>
      </c>
      <c r="E165" t="s">
        <v>178</v>
      </c>
      <c r="F165">
        <v>1011</v>
      </c>
      <c r="G165">
        <v>5599.61</v>
      </c>
      <c r="H165">
        <v>5.5386844708209697</v>
      </c>
    </row>
    <row r="166" spans="1:8" x14ac:dyDescent="0.2">
      <c r="A166" t="s">
        <v>8</v>
      </c>
      <c r="B166" t="s">
        <v>76</v>
      </c>
      <c r="C166" t="s">
        <v>77</v>
      </c>
      <c r="D166" t="s">
        <v>11</v>
      </c>
      <c r="E166" t="s">
        <v>179</v>
      </c>
      <c r="F166">
        <v>800</v>
      </c>
      <c r="G166">
        <v>1728.56</v>
      </c>
      <c r="H166">
        <v>2.1606999999999998</v>
      </c>
    </row>
    <row r="167" spans="1:8" x14ac:dyDescent="0.2">
      <c r="A167" t="s">
        <v>8</v>
      </c>
      <c r="B167" t="s">
        <v>76</v>
      </c>
      <c r="C167" t="s">
        <v>77</v>
      </c>
      <c r="D167" t="s">
        <v>11</v>
      </c>
      <c r="E167" t="s">
        <v>180</v>
      </c>
      <c r="F167">
        <v>100</v>
      </c>
      <c r="G167">
        <v>735.86</v>
      </c>
      <c r="H167">
        <v>7.3586</v>
      </c>
    </row>
    <row r="168" spans="1:8" x14ac:dyDescent="0.2">
      <c r="A168" t="s">
        <v>8</v>
      </c>
      <c r="B168" t="s">
        <v>76</v>
      </c>
      <c r="C168" t="s">
        <v>77</v>
      </c>
      <c r="D168" t="s">
        <v>11</v>
      </c>
      <c r="E168" t="s">
        <v>181</v>
      </c>
      <c r="F168">
        <v>3043</v>
      </c>
      <c r="G168">
        <v>6215.33</v>
      </c>
      <c r="H168">
        <v>2.0425008215576699</v>
      </c>
    </row>
    <row r="169" spans="1:8" x14ac:dyDescent="0.2">
      <c r="A169" t="s">
        <v>8</v>
      </c>
      <c r="B169" t="s">
        <v>76</v>
      </c>
      <c r="C169" t="s">
        <v>77</v>
      </c>
      <c r="D169" t="s">
        <v>11</v>
      </c>
      <c r="E169" t="s">
        <v>182</v>
      </c>
      <c r="F169">
        <v>6960</v>
      </c>
      <c r="G169">
        <v>9730.89</v>
      </c>
      <c r="H169">
        <v>1.3981163793103399</v>
      </c>
    </row>
    <row r="170" spans="1:8" x14ac:dyDescent="0.2">
      <c r="A170" t="s">
        <v>8</v>
      </c>
      <c r="B170" t="s">
        <v>76</v>
      </c>
      <c r="C170" t="s">
        <v>92</v>
      </c>
      <c r="D170" t="s">
        <v>11</v>
      </c>
      <c r="E170" t="s">
        <v>183</v>
      </c>
      <c r="F170">
        <v>3892</v>
      </c>
      <c r="G170">
        <v>-7581.16</v>
      </c>
      <c r="H170">
        <v>-1.94788283658787</v>
      </c>
    </row>
    <row r="171" spans="1:8" x14ac:dyDescent="0.2">
      <c r="A171" t="s">
        <v>8</v>
      </c>
      <c r="B171" t="s">
        <v>76</v>
      </c>
      <c r="C171" t="s">
        <v>77</v>
      </c>
      <c r="D171" t="s">
        <v>11</v>
      </c>
      <c r="E171" t="s">
        <v>184</v>
      </c>
      <c r="F171">
        <v>435</v>
      </c>
      <c r="G171">
        <v>9154.7000000000007</v>
      </c>
      <c r="H171">
        <v>21.045287356321801</v>
      </c>
    </row>
    <row r="172" spans="1:8" x14ac:dyDescent="0.2">
      <c r="A172" t="s">
        <v>8</v>
      </c>
      <c r="B172" t="s">
        <v>76</v>
      </c>
      <c r="C172" t="s">
        <v>77</v>
      </c>
      <c r="D172" t="s">
        <v>11</v>
      </c>
      <c r="E172" t="s">
        <v>185</v>
      </c>
      <c r="F172">
        <v>1632</v>
      </c>
      <c r="G172">
        <v>314.38</v>
      </c>
      <c r="H172">
        <v>0.19263480392156901</v>
      </c>
    </row>
    <row r="173" spans="1:8" x14ac:dyDescent="0.2">
      <c r="A173" t="s">
        <v>8</v>
      </c>
      <c r="B173" t="s">
        <v>76</v>
      </c>
      <c r="C173" t="s">
        <v>77</v>
      </c>
      <c r="D173" t="s">
        <v>11</v>
      </c>
      <c r="E173" t="s">
        <v>186</v>
      </c>
      <c r="F173">
        <v>610</v>
      </c>
      <c r="G173">
        <v>3562.75</v>
      </c>
      <c r="H173">
        <v>5.8405737704918002</v>
      </c>
    </row>
    <row r="174" spans="1:8" x14ac:dyDescent="0.2">
      <c r="A174" t="s">
        <v>8</v>
      </c>
      <c r="B174" t="s">
        <v>76</v>
      </c>
      <c r="C174" t="s">
        <v>77</v>
      </c>
      <c r="D174" t="s">
        <v>11</v>
      </c>
      <c r="E174" t="s">
        <v>187</v>
      </c>
      <c r="F174">
        <v>989</v>
      </c>
      <c r="G174">
        <v>869.63</v>
      </c>
      <c r="H174">
        <v>0.87930232558139498</v>
      </c>
    </row>
    <row r="175" spans="1:8" x14ac:dyDescent="0.2">
      <c r="A175" t="s">
        <v>8</v>
      </c>
      <c r="B175" t="s">
        <v>76</v>
      </c>
      <c r="C175" t="s">
        <v>77</v>
      </c>
      <c r="D175" t="s">
        <v>11</v>
      </c>
      <c r="E175" t="s">
        <v>188</v>
      </c>
      <c r="F175">
        <v>318</v>
      </c>
      <c r="G175">
        <v>1084.28</v>
      </c>
      <c r="H175">
        <v>3.4096855345911901</v>
      </c>
    </row>
    <row r="176" spans="1:8" x14ac:dyDescent="0.2">
      <c r="A176" t="s">
        <v>8</v>
      </c>
      <c r="B176" t="s">
        <v>76</v>
      </c>
      <c r="C176" t="s">
        <v>77</v>
      </c>
      <c r="D176" t="s">
        <v>11</v>
      </c>
      <c r="E176" t="s">
        <v>189</v>
      </c>
      <c r="F176">
        <v>1088</v>
      </c>
      <c r="G176">
        <v>11369</v>
      </c>
      <c r="H176">
        <v>10.4494485294118</v>
      </c>
    </row>
    <row r="177" spans="1:8" x14ac:dyDescent="0.2">
      <c r="A177" t="s">
        <v>8</v>
      </c>
      <c r="B177" t="s">
        <v>76</v>
      </c>
      <c r="C177" t="s">
        <v>77</v>
      </c>
      <c r="D177" t="s">
        <v>11</v>
      </c>
      <c r="E177" t="s">
        <v>190</v>
      </c>
      <c r="F177">
        <v>90</v>
      </c>
      <c r="G177">
        <v>995.63</v>
      </c>
      <c r="H177">
        <v>11.062555555555599</v>
      </c>
    </row>
    <row r="178" spans="1:8" x14ac:dyDescent="0.2">
      <c r="A178" t="s">
        <v>8</v>
      </c>
      <c r="B178" t="s">
        <v>76</v>
      </c>
      <c r="C178" t="s">
        <v>77</v>
      </c>
      <c r="D178" t="s">
        <v>11</v>
      </c>
      <c r="E178" t="s">
        <v>191</v>
      </c>
      <c r="F178">
        <v>1750</v>
      </c>
      <c r="G178">
        <v>4902.22</v>
      </c>
      <c r="H178">
        <v>2.8012685714285701</v>
      </c>
    </row>
    <row r="179" spans="1:8" x14ac:dyDescent="0.2">
      <c r="A179" t="s">
        <v>8</v>
      </c>
      <c r="B179" t="s">
        <v>76</v>
      </c>
      <c r="C179" t="s">
        <v>77</v>
      </c>
      <c r="D179" t="s">
        <v>11</v>
      </c>
      <c r="E179" t="s">
        <v>192</v>
      </c>
      <c r="F179">
        <v>100</v>
      </c>
      <c r="G179">
        <v>2071.59</v>
      </c>
      <c r="H179">
        <v>20.715900000000001</v>
      </c>
    </row>
    <row r="180" spans="1:8" x14ac:dyDescent="0.2">
      <c r="A180" t="s">
        <v>8</v>
      </c>
      <c r="B180" t="s">
        <v>76</v>
      </c>
      <c r="C180" t="s">
        <v>77</v>
      </c>
      <c r="D180" t="s">
        <v>11</v>
      </c>
      <c r="E180" t="s">
        <v>193</v>
      </c>
      <c r="F180">
        <v>125</v>
      </c>
      <c r="G180">
        <v>970.94</v>
      </c>
      <c r="H180">
        <v>7.7675200000000002</v>
      </c>
    </row>
    <row r="181" spans="1:8" x14ac:dyDescent="0.2">
      <c r="A181" t="s">
        <v>8</v>
      </c>
      <c r="B181" t="s">
        <v>76</v>
      </c>
      <c r="C181" t="s">
        <v>77</v>
      </c>
      <c r="D181" t="s">
        <v>11</v>
      </c>
      <c r="E181" t="s">
        <v>194</v>
      </c>
      <c r="F181">
        <v>956</v>
      </c>
      <c r="G181">
        <v>5772.08</v>
      </c>
      <c r="H181">
        <v>6.0377405857740598</v>
      </c>
    </row>
    <row r="182" spans="1:8" x14ac:dyDescent="0.2">
      <c r="A182" t="s">
        <v>8</v>
      </c>
      <c r="B182" t="s">
        <v>76</v>
      </c>
      <c r="C182" t="s">
        <v>195</v>
      </c>
      <c r="D182" t="s">
        <v>11</v>
      </c>
      <c r="E182" t="s">
        <v>196</v>
      </c>
      <c r="F182">
        <v>123</v>
      </c>
      <c r="G182">
        <v>3979.42</v>
      </c>
      <c r="H182">
        <v>32.353008130081299</v>
      </c>
    </row>
    <row r="183" spans="1:8" x14ac:dyDescent="0.2">
      <c r="A183" t="s">
        <v>8</v>
      </c>
      <c r="B183" t="s">
        <v>76</v>
      </c>
      <c r="C183" t="s">
        <v>77</v>
      </c>
      <c r="D183" t="s">
        <v>11</v>
      </c>
      <c r="E183" t="s">
        <v>197</v>
      </c>
      <c r="F183">
        <v>1000</v>
      </c>
      <c r="G183">
        <v>3095.1</v>
      </c>
      <c r="H183">
        <v>3.0951</v>
      </c>
    </row>
    <row r="184" spans="1:8" x14ac:dyDescent="0.2">
      <c r="A184" t="s">
        <v>8</v>
      </c>
      <c r="B184" t="s">
        <v>76</v>
      </c>
      <c r="C184" t="s">
        <v>77</v>
      </c>
      <c r="D184" t="s">
        <v>11</v>
      </c>
      <c r="E184" t="s">
        <v>198</v>
      </c>
      <c r="F184">
        <v>349</v>
      </c>
      <c r="G184">
        <v>2499.14</v>
      </c>
      <c r="H184">
        <v>7.1608595988538699</v>
      </c>
    </row>
    <row r="185" spans="1:8" x14ac:dyDescent="0.2">
      <c r="A185" t="s">
        <v>8</v>
      </c>
      <c r="B185" t="s">
        <v>76</v>
      </c>
      <c r="C185" t="s">
        <v>77</v>
      </c>
      <c r="D185" t="s">
        <v>11</v>
      </c>
      <c r="E185" t="s">
        <v>199</v>
      </c>
      <c r="F185">
        <v>190</v>
      </c>
      <c r="G185">
        <v>963.92</v>
      </c>
      <c r="H185">
        <v>5.0732631578947398</v>
      </c>
    </row>
    <row r="186" spans="1:8" x14ac:dyDescent="0.2">
      <c r="A186" t="s">
        <v>8</v>
      </c>
      <c r="B186" t="s">
        <v>76</v>
      </c>
      <c r="C186" t="s">
        <v>77</v>
      </c>
      <c r="D186" t="s">
        <v>11</v>
      </c>
      <c r="E186" t="s">
        <v>200</v>
      </c>
      <c r="F186">
        <v>125</v>
      </c>
      <c r="G186">
        <v>635.45000000000005</v>
      </c>
      <c r="H186">
        <v>5.0835999999999997</v>
      </c>
    </row>
    <row r="187" spans="1:8" x14ac:dyDescent="0.2">
      <c r="A187" t="s">
        <v>8</v>
      </c>
      <c r="B187" t="s">
        <v>76</v>
      </c>
      <c r="C187" t="s">
        <v>77</v>
      </c>
      <c r="D187" t="s">
        <v>11</v>
      </c>
      <c r="E187" t="s">
        <v>201</v>
      </c>
      <c r="F187">
        <v>407</v>
      </c>
      <c r="G187">
        <v>1362.46</v>
      </c>
      <c r="H187">
        <v>3.34756756756757</v>
      </c>
    </row>
    <row r="188" spans="1:8" x14ac:dyDescent="0.2">
      <c r="A188" t="s">
        <v>8</v>
      </c>
      <c r="B188" t="s">
        <v>76</v>
      </c>
      <c r="C188" t="s">
        <v>77</v>
      </c>
      <c r="D188" t="s">
        <v>11</v>
      </c>
      <c r="E188" t="s">
        <v>202</v>
      </c>
      <c r="F188">
        <v>466</v>
      </c>
      <c r="G188">
        <v>3624.91</v>
      </c>
      <c r="H188">
        <v>7.7787768240343302</v>
      </c>
    </row>
    <row r="189" spans="1:8" x14ac:dyDescent="0.2">
      <c r="A189" t="s">
        <v>8</v>
      </c>
      <c r="B189" t="s">
        <v>76</v>
      </c>
      <c r="C189" t="s">
        <v>77</v>
      </c>
      <c r="D189" t="s">
        <v>11</v>
      </c>
      <c r="E189" t="s">
        <v>203</v>
      </c>
      <c r="F189">
        <v>500</v>
      </c>
      <c r="G189">
        <v>259.88</v>
      </c>
      <c r="H189">
        <v>0.51976</v>
      </c>
    </row>
    <row r="190" spans="1:8" x14ac:dyDescent="0.2">
      <c r="A190" t="s">
        <v>8</v>
      </c>
      <c r="B190" t="s">
        <v>76</v>
      </c>
      <c r="C190" t="s">
        <v>77</v>
      </c>
      <c r="D190" t="s">
        <v>11</v>
      </c>
      <c r="E190" t="s">
        <v>204</v>
      </c>
      <c r="F190">
        <v>1391</v>
      </c>
      <c r="G190">
        <v>6257.36</v>
      </c>
      <c r="H190">
        <v>4.4984615384615401</v>
      </c>
    </row>
    <row r="191" spans="1:8" x14ac:dyDescent="0.2">
      <c r="A191" t="s">
        <v>8</v>
      </c>
      <c r="B191" t="s">
        <v>76</v>
      </c>
      <c r="C191" t="s">
        <v>77</v>
      </c>
      <c r="D191" t="s">
        <v>11</v>
      </c>
      <c r="E191" t="s">
        <v>205</v>
      </c>
      <c r="F191">
        <v>432</v>
      </c>
      <c r="G191">
        <v>2481.16</v>
      </c>
      <c r="H191">
        <v>5.7434259259259299</v>
      </c>
    </row>
    <row r="192" spans="1:8" x14ac:dyDescent="0.2">
      <c r="A192" t="s">
        <v>8</v>
      </c>
      <c r="B192" t="s">
        <v>76</v>
      </c>
      <c r="C192" t="s">
        <v>77</v>
      </c>
      <c r="D192" t="s">
        <v>11</v>
      </c>
      <c r="E192" t="s">
        <v>206</v>
      </c>
      <c r="F192">
        <v>400</v>
      </c>
      <c r="G192">
        <v>1384.64</v>
      </c>
      <c r="H192">
        <v>3.4615999999999998</v>
      </c>
    </row>
    <row r="193" spans="1:8" x14ac:dyDescent="0.2">
      <c r="A193" t="s">
        <v>8</v>
      </c>
      <c r="B193" t="s">
        <v>76</v>
      </c>
      <c r="C193" t="s">
        <v>77</v>
      </c>
      <c r="D193" t="s">
        <v>11</v>
      </c>
      <c r="E193" t="s">
        <v>207</v>
      </c>
      <c r="F193">
        <v>260</v>
      </c>
      <c r="G193">
        <v>1875.05</v>
      </c>
      <c r="H193">
        <v>7.2117307692307699</v>
      </c>
    </row>
    <row r="194" spans="1:8" x14ac:dyDescent="0.2">
      <c r="A194" t="s">
        <v>8</v>
      </c>
      <c r="B194" t="s">
        <v>76</v>
      </c>
      <c r="C194" t="s">
        <v>77</v>
      </c>
      <c r="D194" t="s">
        <v>11</v>
      </c>
      <c r="E194" t="s">
        <v>208</v>
      </c>
      <c r="F194">
        <v>185</v>
      </c>
      <c r="G194">
        <v>444.74</v>
      </c>
      <c r="H194">
        <v>2.4039999999999999</v>
      </c>
    </row>
    <row r="195" spans="1:8" x14ac:dyDescent="0.2">
      <c r="A195" t="s">
        <v>8</v>
      </c>
      <c r="B195" t="s">
        <v>76</v>
      </c>
      <c r="C195" t="s">
        <v>77</v>
      </c>
      <c r="D195" t="s">
        <v>11</v>
      </c>
      <c r="E195" t="s">
        <v>209</v>
      </c>
      <c r="F195">
        <v>90</v>
      </c>
      <c r="G195">
        <v>395.99</v>
      </c>
      <c r="H195">
        <v>4.3998888888888903</v>
      </c>
    </row>
    <row r="196" spans="1:8" x14ac:dyDescent="0.2">
      <c r="A196" t="s">
        <v>8</v>
      </c>
      <c r="B196" t="s">
        <v>76</v>
      </c>
      <c r="C196" t="s">
        <v>77</v>
      </c>
      <c r="D196" t="s">
        <v>11</v>
      </c>
      <c r="E196" t="s">
        <v>210</v>
      </c>
      <c r="F196">
        <v>2000</v>
      </c>
      <c r="G196">
        <v>6204.95</v>
      </c>
      <c r="H196">
        <v>3.1024750000000001</v>
      </c>
    </row>
    <row r="197" spans="1:8" x14ac:dyDescent="0.2">
      <c r="A197" t="s">
        <v>8</v>
      </c>
      <c r="B197" t="s">
        <v>76</v>
      </c>
      <c r="C197" t="s">
        <v>92</v>
      </c>
      <c r="D197" t="s">
        <v>11</v>
      </c>
      <c r="E197" t="s">
        <v>211</v>
      </c>
      <c r="F197">
        <v>3740</v>
      </c>
      <c r="G197">
        <v>31099.05</v>
      </c>
      <c r="H197">
        <v>8.31525401069519</v>
      </c>
    </row>
    <row r="198" spans="1:8" x14ac:dyDescent="0.2">
      <c r="A198" t="s">
        <v>8</v>
      </c>
      <c r="B198" t="s">
        <v>76</v>
      </c>
      <c r="C198" t="s">
        <v>92</v>
      </c>
      <c r="D198" t="s">
        <v>11</v>
      </c>
      <c r="E198" t="s">
        <v>212</v>
      </c>
      <c r="F198">
        <v>293</v>
      </c>
      <c r="G198">
        <v>428.72</v>
      </c>
      <c r="H198">
        <v>1.46320819112628</v>
      </c>
    </row>
    <row r="199" spans="1:8" x14ac:dyDescent="0.2">
      <c r="A199" t="s">
        <v>8</v>
      </c>
      <c r="B199" t="s">
        <v>76</v>
      </c>
      <c r="C199" t="s">
        <v>92</v>
      </c>
      <c r="D199" t="s">
        <v>11</v>
      </c>
      <c r="E199" t="s">
        <v>213</v>
      </c>
      <c r="F199">
        <v>1500</v>
      </c>
      <c r="G199">
        <v>-1914.52</v>
      </c>
      <c r="H199">
        <v>-1.2763466666666701</v>
      </c>
    </row>
    <row r="200" spans="1:8" x14ac:dyDescent="0.2">
      <c r="A200" t="s">
        <v>8</v>
      </c>
      <c r="B200" t="s">
        <v>76</v>
      </c>
      <c r="C200" t="s">
        <v>77</v>
      </c>
      <c r="D200" t="s">
        <v>11</v>
      </c>
      <c r="E200" t="s">
        <v>214</v>
      </c>
      <c r="F200">
        <v>650</v>
      </c>
      <c r="G200">
        <v>1972.81</v>
      </c>
      <c r="H200">
        <v>3.03509230769231</v>
      </c>
    </row>
    <row r="201" spans="1:8" x14ac:dyDescent="0.2">
      <c r="A201" t="s">
        <v>8</v>
      </c>
      <c r="B201" t="s">
        <v>76</v>
      </c>
      <c r="C201" t="s">
        <v>77</v>
      </c>
      <c r="D201" t="s">
        <v>11</v>
      </c>
      <c r="E201" t="s">
        <v>215</v>
      </c>
      <c r="F201">
        <v>665</v>
      </c>
      <c r="G201">
        <v>3184.62</v>
      </c>
      <c r="H201">
        <v>4.7889022556391003</v>
      </c>
    </row>
    <row r="202" spans="1:8" x14ac:dyDescent="0.2">
      <c r="A202" t="s">
        <v>8</v>
      </c>
      <c r="B202" t="s">
        <v>76</v>
      </c>
      <c r="C202" t="s">
        <v>77</v>
      </c>
      <c r="D202" t="s">
        <v>11</v>
      </c>
      <c r="E202" t="s">
        <v>216</v>
      </c>
      <c r="F202">
        <v>230</v>
      </c>
      <c r="G202">
        <v>977.87</v>
      </c>
      <c r="H202">
        <v>4.2516086956521697</v>
      </c>
    </row>
    <row r="203" spans="1:8" x14ac:dyDescent="0.2">
      <c r="A203" t="s">
        <v>8</v>
      </c>
      <c r="B203" t="s">
        <v>76</v>
      </c>
      <c r="C203" t="s">
        <v>77</v>
      </c>
      <c r="D203" t="s">
        <v>11</v>
      </c>
      <c r="E203" t="s">
        <v>217</v>
      </c>
      <c r="F203">
        <v>0</v>
      </c>
      <c r="G203">
        <v>1421.15</v>
      </c>
      <c r="H203">
        <v>0</v>
      </c>
    </row>
    <row r="204" spans="1:8" x14ac:dyDescent="0.2">
      <c r="A204" t="s">
        <v>8</v>
      </c>
      <c r="B204" t="s">
        <v>76</v>
      </c>
      <c r="C204" t="s">
        <v>77</v>
      </c>
      <c r="D204" t="s">
        <v>11</v>
      </c>
      <c r="E204" t="s">
        <v>218</v>
      </c>
      <c r="F204">
        <v>0</v>
      </c>
      <c r="G204">
        <v>8142.15</v>
      </c>
      <c r="H204">
        <v>0</v>
      </c>
    </row>
    <row r="205" spans="1:8" x14ac:dyDescent="0.2">
      <c r="A205" t="s">
        <v>8</v>
      </c>
      <c r="B205" t="s">
        <v>76</v>
      </c>
      <c r="C205" t="s">
        <v>102</v>
      </c>
      <c r="D205" t="s">
        <v>11</v>
      </c>
      <c r="E205" t="s">
        <v>219</v>
      </c>
      <c r="F205">
        <v>1</v>
      </c>
      <c r="G205">
        <v>94053.78</v>
      </c>
      <c r="H205">
        <v>94053.78</v>
      </c>
    </row>
    <row r="206" spans="1:8" x14ac:dyDescent="0.2">
      <c r="A206" t="s">
        <v>8</v>
      </c>
      <c r="B206" t="s">
        <v>76</v>
      </c>
      <c r="C206" t="s">
        <v>87</v>
      </c>
      <c r="D206" t="s">
        <v>11</v>
      </c>
      <c r="E206" t="s">
        <v>220</v>
      </c>
      <c r="F206">
        <v>1</v>
      </c>
      <c r="G206">
        <v>-1272</v>
      </c>
      <c r="H206">
        <v>-1272</v>
      </c>
    </row>
    <row r="207" spans="1:8" x14ac:dyDescent="0.2">
      <c r="A207" t="s">
        <v>8</v>
      </c>
      <c r="B207" t="s">
        <v>76</v>
      </c>
      <c r="C207" t="s">
        <v>87</v>
      </c>
      <c r="D207" t="s">
        <v>11</v>
      </c>
      <c r="E207" t="s">
        <v>221</v>
      </c>
      <c r="F207">
        <v>1</v>
      </c>
      <c r="G207">
        <v>-285</v>
      </c>
      <c r="H207">
        <v>-285</v>
      </c>
    </row>
    <row r="208" spans="1:8" x14ac:dyDescent="0.2">
      <c r="A208" t="s">
        <v>8</v>
      </c>
      <c r="B208" t="s">
        <v>76</v>
      </c>
      <c r="C208" t="s">
        <v>92</v>
      </c>
      <c r="D208" t="s">
        <v>11</v>
      </c>
      <c r="E208" t="s">
        <v>222</v>
      </c>
      <c r="F208">
        <v>1000</v>
      </c>
      <c r="G208">
        <v>14746.78</v>
      </c>
      <c r="H208">
        <v>14.746779999999999</v>
      </c>
    </row>
    <row r="209" spans="1:8" x14ac:dyDescent="0.2">
      <c r="A209" t="s">
        <v>8</v>
      </c>
      <c r="B209" t="s">
        <v>76</v>
      </c>
      <c r="C209" t="s">
        <v>87</v>
      </c>
      <c r="D209" t="s">
        <v>11</v>
      </c>
      <c r="E209" t="s">
        <v>223</v>
      </c>
      <c r="F209">
        <v>1</v>
      </c>
      <c r="G209">
        <v>-12203</v>
      </c>
      <c r="H209">
        <v>-12203</v>
      </c>
    </row>
    <row r="210" spans="1:8" x14ac:dyDescent="0.2">
      <c r="A210" t="s">
        <v>8</v>
      </c>
      <c r="B210" t="s">
        <v>76</v>
      </c>
      <c r="C210" t="s">
        <v>92</v>
      </c>
      <c r="D210" t="s">
        <v>11</v>
      </c>
      <c r="E210" t="s">
        <v>224</v>
      </c>
      <c r="F210">
        <v>16</v>
      </c>
      <c r="G210">
        <v>1573.56</v>
      </c>
      <c r="H210">
        <v>98.347499999999997</v>
      </c>
    </row>
    <row r="211" spans="1:8" x14ac:dyDescent="0.2">
      <c r="A211" t="s">
        <v>8</v>
      </c>
      <c r="B211" t="s">
        <v>76</v>
      </c>
      <c r="C211" t="s">
        <v>77</v>
      </c>
      <c r="D211" t="s">
        <v>11</v>
      </c>
      <c r="E211" t="s">
        <v>225</v>
      </c>
      <c r="F211">
        <v>3500</v>
      </c>
      <c r="G211">
        <v>8011.56</v>
      </c>
      <c r="H211">
        <v>2.2890171428571402</v>
      </c>
    </row>
    <row r="212" spans="1:8" x14ac:dyDescent="0.2">
      <c r="A212" t="s">
        <v>8</v>
      </c>
      <c r="B212" t="s">
        <v>76</v>
      </c>
      <c r="C212" t="s">
        <v>87</v>
      </c>
      <c r="D212" t="s">
        <v>11</v>
      </c>
      <c r="E212" t="s">
        <v>226</v>
      </c>
      <c r="F212">
        <v>1</v>
      </c>
      <c r="G212">
        <v>-5321</v>
      </c>
      <c r="H212">
        <v>-5321</v>
      </c>
    </row>
    <row r="213" spans="1:8" x14ac:dyDescent="0.2">
      <c r="A213" t="s">
        <v>8</v>
      </c>
      <c r="B213" t="s">
        <v>76</v>
      </c>
      <c r="C213" t="s">
        <v>87</v>
      </c>
      <c r="D213" t="s">
        <v>11</v>
      </c>
      <c r="E213" t="s">
        <v>227</v>
      </c>
      <c r="F213">
        <v>1</v>
      </c>
      <c r="G213">
        <v>-3770.52</v>
      </c>
      <c r="H213">
        <v>-3770.52</v>
      </c>
    </row>
    <row r="214" spans="1:8" x14ac:dyDescent="0.2">
      <c r="A214" t="s">
        <v>8</v>
      </c>
      <c r="B214" t="s">
        <v>76</v>
      </c>
      <c r="C214" t="s">
        <v>87</v>
      </c>
      <c r="D214" t="s">
        <v>11</v>
      </c>
      <c r="E214" t="s">
        <v>228</v>
      </c>
      <c r="F214">
        <v>1</v>
      </c>
      <c r="G214">
        <v>-1219</v>
      </c>
      <c r="H214">
        <v>-1219</v>
      </c>
    </row>
    <row r="215" spans="1:8" x14ac:dyDescent="0.2">
      <c r="A215" t="s">
        <v>8</v>
      </c>
      <c r="B215" t="s">
        <v>76</v>
      </c>
      <c r="C215" t="s">
        <v>87</v>
      </c>
      <c r="D215" t="s">
        <v>11</v>
      </c>
      <c r="E215" t="s">
        <v>229</v>
      </c>
      <c r="F215">
        <v>1</v>
      </c>
      <c r="G215">
        <v>-1216</v>
      </c>
      <c r="H215">
        <v>-1216</v>
      </c>
    </row>
    <row r="216" spans="1:8" x14ac:dyDescent="0.2">
      <c r="A216" t="s">
        <v>8</v>
      </c>
      <c r="B216" t="s">
        <v>76</v>
      </c>
      <c r="C216" t="s">
        <v>87</v>
      </c>
      <c r="D216" t="s">
        <v>11</v>
      </c>
      <c r="E216" t="s">
        <v>230</v>
      </c>
      <c r="F216">
        <v>1</v>
      </c>
      <c r="G216">
        <v>-956</v>
      </c>
      <c r="H216">
        <v>-956</v>
      </c>
    </row>
    <row r="217" spans="1:8" x14ac:dyDescent="0.2">
      <c r="A217" t="s">
        <v>8</v>
      </c>
      <c r="B217" t="s">
        <v>76</v>
      </c>
      <c r="C217" t="s">
        <v>87</v>
      </c>
      <c r="D217" t="s">
        <v>11</v>
      </c>
      <c r="E217" t="s">
        <v>231</v>
      </c>
      <c r="F217">
        <v>1</v>
      </c>
      <c r="G217">
        <v>-2151.36</v>
      </c>
      <c r="H217">
        <v>-2151.36</v>
      </c>
    </row>
    <row r="218" spans="1:8" x14ac:dyDescent="0.2">
      <c r="A218" t="s">
        <v>8</v>
      </c>
      <c r="B218" t="s">
        <v>76</v>
      </c>
      <c r="C218" t="s">
        <v>87</v>
      </c>
      <c r="D218" t="s">
        <v>11</v>
      </c>
      <c r="E218" t="s">
        <v>232</v>
      </c>
      <c r="F218">
        <v>1</v>
      </c>
      <c r="G218">
        <v>-449</v>
      </c>
      <c r="H218">
        <v>-449</v>
      </c>
    </row>
    <row r="219" spans="1:8" x14ac:dyDescent="0.2">
      <c r="A219" t="s">
        <v>8</v>
      </c>
      <c r="B219" t="s">
        <v>76</v>
      </c>
      <c r="C219" t="s">
        <v>87</v>
      </c>
      <c r="D219" t="s">
        <v>11</v>
      </c>
      <c r="E219" t="s">
        <v>233</v>
      </c>
      <c r="F219">
        <v>1</v>
      </c>
      <c r="G219">
        <v>-52</v>
      </c>
      <c r="H219">
        <v>-52</v>
      </c>
    </row>
    <row r="220" spans="1:8" x14ac:dyDescent="0.2">
      <c r="A220" t="s">
        <v>8</v>
      </c>
      <c r="B220" t="s">
        <v>76</v>
      </c>
      <c r="C220" t="s">
        <v>77</v>
      </c>
      <c r="D220" t="s">
        <v>11</v>
      </c>
      <c r="E220" t="s">
        <v>234</v>
      </c>
      <c r="F220">
        <v>387</v>
      </c>
      <c r="G220">
        <v>4400.76</v>
      </c>
      <c r="H220">
        <v>11.371472868217101</v>
      </c>
    </row>
    <row r="221" spans="1:8" x14ac:dyDescent="0.2">
      <c r="A221" t="s">
        <v>8</v>
      </c>
      <c r="B221" t="s">
        <v>76</v>
      </c>
      <c r="C221" t="s">
        <v>77</v>
      </c>
      <c r="D221" t="s">
        <v>11</v>
      </c>
      <c r="E221" t="s">
        <v>235</v>
      </c>
      <c r="F221">
        <v>890</v>
      </c>
      <c r="G221">
        <v>416.23</v>
      </c>
      <c r="H221">
        <v>0.46767415730337097</v>
      </c>
    </row>
    <row r="222" spans="1:8" x14ac:dyDescent="0.2">
      <c r="A222" t="s">
        <v>8</v>
      </c>
      <c r="B222" t="s">
        <v>76</v>
      </c>
      <c r="C222" t="s">
        <v>77</v>
      </c>
      <c r="D222" t="s">
        <v>11</v>
      </c>
      <c r="E222" t="s">
        <v>236</v>
      </c>
      <c r="F222">
        <v>746</v>
      </c>
      <c r="G222">
        <v>4319.1099999999997</v>
      </c>
      <c r="H222">
        <v>5.7896916890080403</v>
      </c>
    </row>
    <row r="223" spans="1:8" x14ac:dyDescent="0.2">
      <c r="A223" t="s">
        <v>8</v>
      </c>
      <c r="B223" t="s">
        <v>76</v>
      </c>
      <c r="C223" t="s">
        <v>77</v>
      </c>
      <c r="D223" t="s">
        <v>11</v>
      </c>
      <c r="E223" t="s">
        <v>237</v>
      </c>
      <c r="F223">
        <v>100</v>
      </c>
      <c r="G223">
        <v>1394.03</v>
      </c>
      <c r="H223">
        <v>13.940300000000001</v>
      </c>
    </row>
    <row r="224" spans="1:8" x14ac:dyDescent="0.2">
      <c r="A224" t="s">
        <v>8</v>
      </c>
      <c r="B224" t="s">
        <v>76</v>
      </c>
      <c r="C224" t="s">
        <v>87</v>
      </c>
      <c r="D224" t="s">
        <v>11</v>
      </c>
      <c r="E224" t="s">
        <v>238</v>
      </c>
      <c r="F224">
        <v>1</v>
      </c>
      <c r="G224">
        <v>-19085</v>
      </c>
      <c r="H224">
        <v>-19085</v>
      </c>
    </row>
    <row r="225" spans="1:8" x14ac:dyDescent="0.2">
      <c r="A225" t="s">
        <v>8</v>
      </c>
      <c r="B225" t="s">
        <v>76</v>
      </c>
      <c r="C225" t="s">
        <v>87</v>
      </c>
      <c r="D225" t="s">
        <v>11</v>
      </c>
      <c r="E225" t="s">
        <v>239</v>
      </c>
      <c r="F225">
        <v>1</v>
      </c>
      <c r="G225">
        <v>-750</v>
      </c>
      <c r="H225">
        <v>-750</v>
      </c>
    </row>
    <row r="226" spans="1:8" x14ac:dyDescent="0.2">
      <c r="A226" t="s">
        <v>8</v>
      </c>
      <c r="B226" t="s">
        <v>76</v>
      </c>
      <c r="C226" t="s">
        <v>87</v>
      </c>
      <c r="D226" t="s">
        <v>11</v>
      </c>
      <c r="E226" t="s">
        <v>240</v>
      </c>
      <c r="F226">
        <v>1</v>
      </c>
      <c r="G226">
        <v>-8146</v>
      </c>
      <c r="H226">
        <v>-8146</v>
      </c>
    </row>
    <row r="227" spans="1:8" x14ac:dyDescent="0.2">
      <c r="A227" t="s">
        <v>8</v>
      </c>
      <c r="B227" t="s">
        <v>76</v>
      </c>
      <c r="C227" t="s">
        <v>63</v>
      </c>
      <c r="D227" t="s">
        <v>64</v>
      </c>
      <c r="E227" t="s">
        <v>241</v>
      </c>
      <c r="F227">
        <v>17</v>
      </c>
      <c r="G227">
        <v>1815.75</v>
      </c>
      <c r="H227">
        <v>106.808823529412</v>
      </c>
    </row>
    <row r="228" spans="1:8" x14ac:dyDescent="0.2">
      <c r="A228" t="s">
        <v>8</v>
      </c>
      <c r="B228" t="s">
        <v>76</v>
      </c>
      <c r="C228" t="s">
        <v>63</v>
      </c>
      <c r="D228" t="s">
        <v>64</v>
      </c>
      <c r="E228" t="s">
        <v>242</v>
      </c>
      <c r="F228">
        <v>70</v>
      </c>
      <c r="G228">
        <v>104959.67</v>
      </c>
      <c r="H228">
        <v>1499.42385714286</v>
      </c>
    </row>
    <row r="229" spans="1:8" x14ac:dyDescent="0.2">
      <c r="A229" t="s">
        <v>8</v>
      </c>
      <c r="B229" t="s">
        <v>76</v>
      </c>
      <c r="C229" t="s">
        <v>63</v>
      </c>
      <c r="D229" t="s">
        <v>64</v>
      </c>
      <c r="E229" t="s">
        <v>243</v>
      </c>
      <c r="F229">
        <v>1</v>
      </c>
      <c r="G229">
        <v>155.32</v>
      </c>
      <c r="H229">
        <v>155.32</v>
      </c>
    </row>
    <row r="230" spans="1:8" x14ac:dyDescent="0.2">
      <c r="A230" t="s">
        <v>8</v>
      </c>
      <c r="B230" t="s">
        <v>76</v>
      </c>
      <c r="C230" t="s">
        <v>77</v>
      </c>
      <c r="D230" t="s">
        <v>11</v>
      </c>
      <c r="E230" t="s">
        <v>244</v>
      </c>
      <c r="F230">
        <v>1580</v>
      </c>
      <c r="G230">
        <v>32754.63</v>
      </c>
      <c r="H230">
        <v>20.730778481012699</v>
      </c>
    </row>
    <row r="231" spans="1:8" x14ac:dyDescent="0.2">
      <c r="A231" t="s">
        <v>8</v>
      </c>
      <c r="B231" t="s">
        <v>76</v>
      </c>
      <c r="C231" t="s">
        <v>77</v>
      </c>
      <c r="D231" t="s">
        <v>11</v>
      </c>
      <c r="E231" t="s">
        <v>245</v>
      </c>
      <c r="F231">
        <v>1002</v>
      </c>
      <c r="G231">
        <v>7098.01</v>
      </c>
      <c r="H231">
        <v>7.0838423153692602</v>
      </c>
    </row>
    <row r="232" spans="1:8" x14ac:dyDescent="0.2">
      <c r="A232" t="s">
        <v>8</v>
      </c>
      <c r="B232" t="s">
        <v>76</v>
      </c>
      <c r="C232" t="s">
        <v>87</v>
      </c>
      <c r="D232" t="s">
        <v>11</v>
      </c>
      <c r="E232" t="s">
        <v>246</v>
      </c>
      <c r="F232">
        <v>1</v>
      </c>
      <c r="G232">
        <v>-23410</v>
      </c>
      <c r="H232">
        <v>-23410</v>
      </c>
    </row>
    <row r="233" spans="1:8" x14ac:dyDescent="0.2">
      <c r="A233" t="s">
        <v>8</v>
      </c>
      <c r="B233" t="s">
        <v>76</v>
      </c>
      <c r="C233" t="s">
        <v>87</v>
      </c>
      <c r="D233" t="s">
        <v>11</v>
      </c>
      <c r="E233" t="s">
        <v>247</v>
      </c>
      <c r="F233">
        <v>1</v>
      </c>
      <c r="G233">
        <v>-1907</v>
      </c>
      <c r="H233">
        <v>-1907</v>
      </c>
    </row>
    <row r="234" spans="1:8" x14ac:dyDescent="0.2">
      <c r="A234" t="s">
        <v>8</v>
      </c>
      <c r="B234" t="s">
        <v>76</v>
      </c>
      <c r="C234" t="s">
        <v>87</v>
      </c>
      <c r="D234" t="s">
        <v>11</v>
      </c>
      <c r="E234" t="s">
        <v>248</v>
      </c>
      <c r="F234">
        <v>1</v>
      </c>
      <c r="G234">
        <v>-570</v>
      </c>
      <c r="H234">
        <v>-570</v>
      </c>
    </row>
    <row r="235" spans="1:8" x14ac:dyDescent="0.2">
      <c r="A235" t="s">
        <v>8</v>
      </c>
      <c r="B235" t="s">
        <v>76</v>
      </c>
      <c r="C235" t="s">
        <v>87</v>
      </c>
      <c r="D235" t="s">
        <v>11</v>
      </c>
      <c r="E235" t="s">
        <v>249</v>
      </c>
      <c r="F235">
        <v>1</v>
      </c>
      <c r="G235">
        <v>-856</v>
      </c>
      <c r="H235">
        <v>-856</v>
      </c>
    </row>
    <row r="236" spans="1:8" x14ac:dyDescent="0.2">
      <c r="A236" t="s">
        <v>8</v>
      </c>
      <c r="B236" t="s">
        <v>76</v>
      </c>
      <c r="C236" t="s">
        <v>87</v>
      </c>
      <c r="D236" t="s">
        <v>11</v>
      </c>
      <c r="E236" t="s">
        <v>250</v>
      </c>
      <c r="F236">
        <v>1</v>
      </c>
      <c r="G236">
        <v>-2209</v>
      </c>
      <c r="H236">
        <v>-2209</v>
      </c>
    </row>
    <row r="237" spans="1:8" x14ac:dyDescent="0.2">
      <c r="A237" t="s">
        <v>8</v>
      </c>
      <c r="B237" t="s">
        <v>76</v>
      </c>
      <c r="C237" t="s">
        <v>87</v>
      </c>
      <c r="D237" t="s">
        <v>11</v>
      </c>
      <c r="E237" t="s">
        <v>251</v>
      </c>
      <c r="F237">
        <v>1</v>
      </c>
      <c r="G237">
        <v>-2436</v>
      </c>
      <c r="H237">
        <v>-2436</v>
      </c>
    </row>
    <row r="238" spans="1:8" x14ac:dyDescent="0.2">
      <c r="A238" t="s">
        <v>8</v>
      </c>
      <c r="B238" t="s">
        <v>76</v>
      </c>
      <c r="C238" t="s">
        <v>87</v>
      </c>
      <c r="D238" t="s">
        <v>11</v>
      </c>
      <c r="E238" t="s">
        <v>252</v>
      </c>
      <c r="F238">
        <v>1</v>
      </c>
      <c r="G238">
        <v>-684</v>
      </c>
      <c r="H238">
        <v>-684</v>
      </c>
    </row>
    <row r="239" spans="1:8" x14ac:dyDescent="0.2">
      <c r="A239" t="s">
        <v>8</v>
      </c>
      <c r="B239" t="s">
        <v>76</v>
      </c>
      <c r="C239" t="s">
        <v>87</v>
      </c>
      <c r="D239" t="s">
        <v>11</v>
      </c>
      <c r="E239" t="s">
        <v>253</v>
      </c>
      <c r="F239">
        <v>1</v>
      </c>
      <c r="G239">
        <v>-27785.5</v>
      </c>
      <c r="H239">
        <v>-27785.5</v>
      </c>
    </row>
    <row r="240" spans="1:8" x14ac:dyDescent="0.2">
      <c r="A240" t="s">
        <v>8</v>
      </c>
      <c r="B240" t="s">
        <v>76</v>
      </c>
      <c r="C240" t="s">
        <v>77</v>
      </c>
      <c r="D240" t="s">
        <v>11</v>
      </c>
      <c r="E240" t="s">
        <v>254</v>
      </c>
      <c r="F240">
        <v>5200</v>
      </c>
      <c r="G240">
        <v>34933.089999999997</v>
      </c>
      <c r="H240">
        <v>6.7179019230769201</v>
      </c>
    </row>
    <row r="241" spans="1:8" x14ac:dyDescent="0.2">
      <c r="A241" t="s">
        <v>8</v>
      </c>
      <c r="B241" t="s">
        <v>76</v>
      </c>
      <c r="C241" t="s">
        <v>77</v>
      </c>
      <c r="D241" t="s">
        <v>11</v>
      </c>
      <c r="E241" t="s">
        <v>255</v>
      </c>
      <c r="F241">
        <v>1474</v>
      </c>
      <c r="G241">
        <v>1899</v>
      </c>
      <c r="H241">
        <v>1.28833107191316</v>
      </c>
    </row>
    <row r="242" spans="1:8" x14ac:dyDescent="0.2">
      <c r="A242" t="s">
        <v>8</v>
      </c>
      <c r="B242" t="s">
        <v>76</v>
      </c>
      <c r="C242" t="s">
        <v>87</v>
      </c>
      <c r="D242" t="s">
        <v>11</v>
      </c>
      <c r="E242" t="s">
        <v>256</v>
      </c>
      <c r="F242">
        <v>1</v>
      </c>
      <c r="G242">
        <v>-678</v>
      </c>
      <c r="H242">
        <v>-678</v>
      </c>
    </row>
    <row r="243" spans="1:8" x14ac:dyDescent="0.2">
      <c r="A243" t="s">
        <v>8</v>
      </c>
      <c r="B243" t="s">
        <v>76</v>
      </c>
      <c r="C243" t="s">
        <v>87</v>
      </c>
      <c r="D243" t="s">
        <v>11</v>
      </c>
      <c r="E243" t="s">
        <v>257</v>
      </c>
      <c r="F243">
        <v>1</v>
      </c>
      <c r="G243">
        <v>-544</v>
      </c>
      <c r="H243">
        <v>-544</v>
      </c>
    </row>
    <row r="244" spans="1:8" x14ac:dyDescent="0.2">
      <c r="A244" t="s">
        <v>8</v>
      </c>
      <c r="B244" t="s">
        <v>76</v>
      </c>
      <c r="C244" t="s">
        <v>77</v>
      </c>
      <c r="D244" t="s">
        <v>11</v>
      </c>
      <c r="E244" t="s">
        <v>258</v>
      </c>
      <c r="F244">
        <v>270</v>
      </c>
      <c r="G244">
        <v>641.65</v>
      </c>
      <c r="H244">
        <v>2.3764814814814801</v>
      </c>
    </row>
    <row r="245" spans="1:8" x14ac:dyDescent="0.2">
      <c r="A245" t="s">
        <v>8</v>
      </c>
      <c r="B245" t="s">
        <v>76</v>
      </c>
      <c r="C245" t="s">
        <v>77</v>
      </c>
      <c r="D245" t="s">
        <v>11</v>
      </c>
      <c r="E245" t="s">
        <v>259</v>
      </c>
      <c r="F245">
        <v>340</v>
      </c>
      <c r="G245">
        <v>1304</v>
      </c>
      <c r="H245">
        <v>3.8352941176470599</v>
      </c>
    </row>
    <row r="246" spans="1:8" x14ac:dyDescent="0.2">
      <c r="A246" t="s">
        <v>8</v>
      </c>
      <c r="B246" t="s">
        <v>76</v>
      </c>
      <c r="C246" t="s">
        <v>77</v>
      </c>
      <c r="D246" t="s">
        <v>11</v>
      </c>
      <c r="E246" t="s">
        <v>260</v>
      </c>
      <c r="F246">
        <v>260</v>
      </c>
      <c r="G246">
        <v>1281.78</v>
      </c>
      <c r="H246">
        <v>4.92992307692308</v>
      </c>
    </row>
    <row r="247" spans="1:8" x14ac:dyDescent="0.2">
      <c r="A247" t="s">
        <v>8</v>
      </c>
      <c r="B247" t="s">
        <v>76</v>
      </c>
      <c r="C247" t="s">
        <v>77</v>
      </c>
      <c r="D247" t="s">
        <v>11</v>
      </c>
      <c r="E247" t="s">
        <v>261</v>
      </c>
      <c r="F247">
        <v>612</v>
      </c>
      <c r="G247">
        <v>1060.6300000000001</v>
      </c>
      <c r="H247">
        <v>1.73305555555556</v>
      </c>
    </row>
    <row r="248" spans="1:8" x14ac:dyDescent="0.2">
      <c r="A248" t="s">
        <v>8</v>
      </c>
      <c r="B248" t="s">
        <v>76</v>
      </c>
      <c r="C248" t="s">
        <v>77</v>
      </c>
      <c r="D248" t="s">
        <v>11</v>
      </c>
      <c r="E248" t="s">
        <v>262</v>
      </c>
      <c r="F248">
        <v>332</v>
      </c>
      <c r="G248">
        <v>-270.8</v>
      </c>
      <c r="H248">
        <v>-0.81566265060241006</v>
      </c>
    </row>
    <row r="249" spans="1:8" x14ac:dyDescent="0.2">
      <c r="A249" t="s">
        <v>8</v>
      </c>
      <c r="B249" t="s">
        <v>76</v>
      </c>
      <c r="C249" t="s">
        <v>77</v>
      </c>
      <c r="D249" t="s">
        <v>11</v>
      </c>
      <c r="E249" t="s">
        <v>263</v>
      </c>
      <c r="F249">
        <v>953</v>
      </c>
      <c r="G249">
        <v>4738.2</v>
      </c>
      <c r="H249">
        <v>4.9718782791185703</v>
      </c>
    </row>
    <row r="250" spans="1:8" x14ac:dyDescent="0.2">
      <c r="A250" t="s">
        <v>8</v>
      </c>
      <c r="B250" t="s">
        <v>76</v>
      </c>
      <c r="C250" t="s">
        <v>135</v>
      </c>
      <c r="D250" t="s">
        <v>11</v>
      </c>
      <c r="E250" t="s">
        <v>264</v>
      </c>
      <c r="F250">
        <v>-1026</v>
      </c>
      <c r="G250">
        <v>-15138.2</v>
      </c>
      <c r="H250">
        <v>14.7545808966862</v>
      </c>
    </row>
    <row r="251" spans="1:8" x14ac:dyDescent="0.2">
      <c r="A251" t="s">
        <v>8</v>
      </c>
      <c r="B251" t="s">
        <v>76</v>
      </c>
      <c r="C251" t="s">
        <v>92</v>
      </c>
      <c r="D251" t="s">
        <v>11</v>
      </c>
      <c r="E251" t="s">
        <v>265</v>
      </c>
      <c r="F251">
        <v>-85</v>
      </c>
      <c r="G251">
        <v>-1104.1300000000001</v>
      </c>
      <c r="H251">
        <v>12.989764705882401</v>
      </c>
    </row>
    <row r="252" spans="1:8" x14ac:dyDescent="0.2">
      <c r="A252" t="s">
        <v>8</v>
      </c>
      <c r="B252" t="s">
        <v>76</v>
      </c>
      <c r="C252" t="s">
        <v>77</v>
      </c>
      <c r="D252" t="s">
        <v>11</v>
      </c>
      <c r="E252" t="s">
        <v>266</v>
      </c>
      <c r="F252">
        <v>562</v>
      </c>
      <c r="G252">
        <v>1413.26</v>
      </c>
      <c r="H252">
        <v>2.5146975088968002</v>
      </c>
    </row>
    <row r="253" spans="1:8" x14ac:dyDescent="0.2">
      <c r="A253" t="s">
        <v>8</v>
      </c>
      <c r="B253" t="s">
        <v>76</v>
      </c>
      <c r="C253" t="s">
        <v>77</v>
      </c>
      <c r="D253" t="s">
        <v>11</v>
      </c>
      <c r="E253" t="s">
        <v>267</v>
      </c>
      <c r="F253">
        <v>435</v>
      </c>
      <c r="G253">
        <v>2358.7600000000002</v>
      </c>
      <c r="H253">
        <v>5.4224367816091998</v>
      </c>
    </row>
    <row r="254" spans="1:8" x14ac:dyDescent="0.2">
      <c r="A254" t="s">
        <v>8</v>
      </c>
      <c r="B254" t="s">
        <v>76</v>
      </c>
      <c r="C254" t="s">
        <v>77</v>
      </c>
      <c r="D254" t="s">
        <v>11</v>
      </c>
      <c r="E254" t="s">
        <v>268</v>
      </c>
      <c r="F254">
        <v>500</v>
      </c>
      <c r="G254">
        <v>196.15</v>
      </c>
      <c r="H254">
        <v>0.39229999999999998</v>
      </c>
    </row>
    <row r="255" spans="1:8" x14ac:dyDescent="0.2">
      <c r="A255" t="s">
        <v>8</v>
      </c>
      <c r="B255" t="s">
        <v>76</v>
      </c>
      <c r="C255" t="s">
        <v>87</v>
      </c>
      <c r="D255" t="s">
        <v>11</v>
      </c>
      <c r="E255" t="s">
        <v>269</v>
      </c>
      <c r="F255">
        <v>1</v>
      </c>
      <c r="G255">
        <v>-15852</v>
      </c>
      <c r="H255">
        <v>-15852</v>
      </c>
    </row>
    <row r="256" spans="1:8" x14ac:dyDescent="0.2">
      <c r="A256" t="s">
        <v>8</v>
      </c>
      <c r="B256" t="s">
        <v>76</v>
      </c>
      <c r="C256" t="s">
        <v>63</v>
      </c>
      <c r="D256" t="s">
        <v>64</v>
      </c>
      <c r="E256" t="s">
        <v>270</v>
      </c>
      <c r="F256">
        <v>63</v>
      </c>
      <c r="G256">
        <v>29940.35</v>
      </c>
      <c r="H256">
        <v>475.243650793651</v>
      </c>
    </row>
    <row r="257" spans="1:8" x14ac:dyDescent="0.2">
      <c r="A257" t="s">
        <v>8</v>
      </c>
      <c r="B257" t="s">
        <v>76</v>
      </c>
      <c r="C257" t="s">
        <v>77</v>
      </c>
      <c r="D257" t="s">
        <v>11</v>
      </c>
      <c r="E257" t="s">
        <v>271</v>
      </c>
      <c r="F257">
        <v>0</v>
      </c>
      <c r="G257">
        <v>3879.97</v>
      </c>
      <c r="H257">
        <v>0</v>
      </c>
    </row>
    <row r="258" spans="1:8" x14ac:dyDescent="0.2">
      <c r="A258" t="s">
        <v>8</v>
      </c>
      <c r="B258" t="s">
        <v>76</v>
      </c>
      <c r="C258" t="s">
        <v>77</v>
      </c>
      <c r="D258" t="s">
        <v>11</v>
      </c>
      <c r="E258" t="s">
        <v>272</v>
      </c>
      <c r="F258">
        <v>2229</v>
      </c>
      <c r="G258">
        <v>19333.53</v>
      </c>
      <c r="H258">
        <v>8.6736339165545093</v>
      </c>
    </row>
    <row r="259" spans="1:8" x14ac:dyDescent="0.2">
      <c r="A259" t="s">
        <v>8</v>
      </c>
      <c r="B259" t="s">
        <v>76</v>
      </c>
      <c r="C259" t="s">
        <v>77</v>
      </c>
      <c r="D259" t="s">
        <v>11</v>
      </c>
      <c r="E259" t="s">
        <v>65</v>
      </c>
      <c r="F259">
        <v>-48</v>
      </c>
      <c r="G259">
        <v>-271.55</v>
      </c>
      <c r="H259">
        <v>5.6572916666666702</v>
      </c>
    </row>
    <row r="260" spans="1:8" x14ac:dyDescent="0.2">
      <c r="A260" t="s">
        <v>8</v>
      </c>
      <c r="B260" t="s">
        <v>76</v>
      </c>
      <c r="C260" t="s">
        <v>87</v>
      </c>
      <c r="D260" t="s">
        <v>11</v>
      </c>
      <c r="E260" t="s">
        <v>273</v>
      </c>
      <c r="F260">
        <v>1</v>
      </c>
      <c r="G260">
        <v>-506</v>
      </c>
      <c r="H260">
        <v>-506</v>
      </c>
    </row>
    <row r="261" spans="1:8" x14ac:dyDescent="0.2">
      <c r="A261" t="s">
        <v>8</v>
      </c>
      <c r="B261" t="s">
        <v>76</v>
      </c>
      <c r="C261" t="s">
        <v>77</v>
      </c>
      <c r="D261" t="s">
        <v>11</v>
      </c>
      <c r="E261" t="s">
        <v>274</v>
      </c>
      <c r="F261">
        <v>910</v>
      </c>
      <c r="G261">
        <v>-191.85</v>
      </c>
      <c r="H261">
        <v>-0.21082417582417601</v>
      </c>
    </row>
    <row r="262" spans="1:8" x14ac:dyDescent="0.2">
      <c r="A262" t="s">
        <v>8</v>
      </c>
      <c r="B262" t="s">
        <v>76</v>
      </c>
      <c r="C262" t="s">
        <v>77</v>
      </c>
      <c r="D262" t="s">
        <v>11</v>
      </c>
      <c r="E262" t="s">
        <v>275</v>
      </c>
      <c r="F262">
        <v>1247</v>
      </c>
      <c r="G262">
        <v>11982.15</v>
      </c>
      <c r="H262">
        <v>9.6087810745789906</v>
      </c>
    </row>
    <row r="263" spans="1:8" x14ac:dyDescent="0.2">
      <c r="A263" t="s">
        <v>8</v>
      </c>
      <c r="B263" t="s">
        <v>76</v>
      </c>
      <c r="C263" t="s">
        <v>77</v>
      </c>
      <c r="D263" t="s">
        <v>11</v>
      </c>
      <c r="E263" t="s">
        <v>276</v>
      </c>
      <c r="F263">
        <v>1365</v>
      </c>
      <c r="G263">
        <v>6525.48</v>
      </c>
      <c r="H263">
        <v>4.78057142857143</v>
      </c>
    </row>
    <row r="264" spans="1:8" x14ac:dyDescent="0.2">
      <c r="A264" t="s">
        <v>8</v>
      </c>
      <c r="B264" t="s">
        <v>76</v>
      </c>
      <c r="C264" t="s">
        <v>77</v>
      </c>
      <c r="D264" t="s">
        <v>11</v>
      </c>
      <c r="E264" t="s">
        <v>277</v>
      </c>
      <c r="F264">
        <v>315</v>
      </c>
      <c r="G264">
        <v>2130.04</v>
      </c>
      <c r="H264">
        <v>6.7620317460317496</v>
      </c>
    </row>
    <row r="265" spans="1:8" x14ac:dyDescent="0.2">
      <c r="A265" t="s">
        <v>8</v>
      </c>
      <c r="B265" t="s">
        <v>76</v>
      </c>
      <c r="C265" t="s">
        <v>77</v>
      </c>
      <c r="D265" t="s">
        <v>11</v>
      </c>
      <c r="E265" t="s">
        <v>278</v>
      </c>
      <c r="F265">
        <v>1891</v>
      </c>
      <c r="G265">
        <v>4196.38</v>
      </c>
      <c r="H265">
        <v>2.2191327340031699</v>
      </c>
    </row>
    <row r="266" spans="1:8" x14ac:dyDescent="0.2">
      <c r="A266" t="s">
        <v>8</v>
      </c>
      <c r="B266" t="s">
        <v>76</v>
      </c>
      <c r="C266" t="s">
        <v>77</v>
      </c>
      <c r="D266" t="s">
        <v>11</v>
      </c>
      <c r="E266" t="s">
        <v>279</v>
      </c>
      <c r="F266">
        <v>670</v>
      </c>
      <c r="G266">
        <v>3132.01</v>
      </c>
      <c r="H266">
        <v>4.6746417910447802</v>
      </c>
    </row>
    <row r="267" spans="1:8" x14ac:dyDescent="0.2">
      <c r="A267" t="s">
        <v>8</v>
      </c>
      <c r="B267" t="s">
        <v>76</v>
      </c>
      <c r="C267" t="s">
        <v>87</v>
      </c>
      <c r="D267" t="s">
        <v>11</v>
      </c>
      <c r="E267" t="s">
        <v>280</v>
      </c>
      <c r="F267">
        <v>1</v>
      </c>
      <c r="G267">
        <v>-1899.95</v>
      </c>
      <c r="H267">
        <v>-1899.95</v>
      </c>
    </row>
    <row r="268" spans="1:8" x14ac:dyDescent="0.2">
      <c r="A268" t="s">
        <v>8</v>
      </c>
      <c r="B268" t="s">
        <v>76</v>
      </c>
      <c r="C268" t="s">
        <v>87</v>
      </c>
      <c r="D268" t="s">
        <v>11</v>
      </c>
      <c r="E268" t="s">
        <v>281</v>
      </c>
      <c r="F268">
        <v>1</v>
      </c>
      <c r="G268">
        <v>-653</v>
      </c>
      <c r="H268">
        <v>-653</v>
      </c>
    </row>
    <row r="269" spans="1:8" x14ac:dyDescent="0.2">
      <c r="A269" t="s">
        <v>8</v>
      </c>
      <c r="B269" t="s">
        <v>76</v>
      </c>
      <c r="C269" t="s">
        <v>87</v>
      </c>
      <c r="D269" t="s">
        <v>11</v>
      </c>
      <c r="E269" t="s">
        <v>282</v>
      </c>
      <c r="F269">
        <v>1</v>
      </c>
      <c r="G269">
        <v>-3622.53</v>
      </c>
      <c r="H269">
        <v>-3622.53</v>
      </c>
    </row>
    <row r="270" spans="1:8" x14ac:dyDescent="0.2">
      <c r="A270" t="s">
        <v>8</v>
      </c>
      <c r="B270" t="s">
        <v>76</v>
      </c>
      <c r="C270" t="s">
        <v>87</v>
      </c>
      <c r="D270" t="s">
        <v>11</v>
      </c>
      <c r="E270" t="s">
        <v>283</v>
      </c>
      <c r="F270">
        <v>1</v>
      </c>
      <c r="G270">
        <v>-748</v>
      </c>
      <c r="H270">
        <v>-748</v>
      </c>
    </row>
    <row r="271" spans="1:8" x14ac:dyDescent="0.2">
      <c r="A271" t="s">
        <v>8</v>
      </c>
      <c r="B271" t="s">
        <v>76</v>
      </c>
      <c r="C271" t="s">
        <v>77</v>
      </c>
      <c r="D271" t="s">
        <v>11</v>
      </c>
      <c r="E271" t="s">
        <v>284</v>
      </c>
      <c r="F271">
        <v>178</v>
      </c>
      <c r="G271">
        <v>440.84</v>
      </c>
      <c r="H271">
        <v>2.4766292134831498</v>
      </c>
    </row>
    <row r="272" spans="1:8" x14ac:dyDescent="0.2">
      <c r="A272" t="s">
        <v>8</v>
      </c>
      <c r="B272" t="s">
        <v>76</v>
      </c>
      <c r="C272" t="s">
        <v>87</v>
      </c>
      <c r="D272" t="s">
        <v>11</v>
      </c>
      <c r="E272" t="s">
        <v>285</v>
      </c>
      <c r="F272">
        <v>1</v>
      </c>
      <c r="G272">
        <v>-4066</v>
      </c>
      <c r="H272">
        <v>-4066</v>
      </c>
    </row>
    <row r="273" spans="1:8" x14ac:dyDescent="0.2">
      <c r="A273" t="s">
        <v>8</v>
      </c>
      <c r="B273" t="s">
        <v>76</v>
      </c>
      <c r="C273" t="s">
        <v>87</v>
      </c>
      <c r="D273" t="s">
        <v>11</v>
      </c>
      <c r="E273" t="s">
        <v>286</v>
      </c>
      <c r="F273">
        <v>1</v>
      </c>
      <c r="G273">
        <v>-240</v>
      </c>
      <c r="H273">
        <v>-240</v>
      </c>
    </row>
    <row r="274" spans="1:8" x14ac:dyDescent="0.2">
      <c r="A274" t="s">
        <v>8</v>
      </c>
      <c r="B274" t="s">
        <v>76</v>
      </c>
      <c r="C274" t="s">
        <v>87</v>
      </c>
      <c r="D274" t="s">
        <v>11</v>
      </c>
      <c r="E274" t="s">
        <v>287</v>
      </c>
      <c r="F274">
        <v>1</v>
      </c>
      <c r="G274">
        <v>-690</v>
      </c>
      <c r="H274">
        <v>-690</v>
      </c>
    </row>
    <row r="275" spans="1:8" x14ac:dyDescent="0.2">
      <c r="A275" t="s">
        <v>8</v>
      </c>
      <c r="B275" t="s">
        <v>76</v>
      </c>
      <c r="C275" t="s">
        <v>87</v>
      </c>
      <c r="D275" t="s">
        <v>11</v>
      </c>
      <c r="E275" t="s">
        <v>288</v>
      </c>
      <c r="F275">
        <v>1</v>
      </c>
      <c r="G275">
        <v>-170</v>
      </c>
      <c r="H275">
        <v>-170</v>
      </c>
    </row>
    <row r="276" spans="1:8" x14ac:dyDescent="0.2">
      <c r="A276" t="s">
        <v>8</v>
      </c>
      <c r="B276" t="s">
        <v>76</v>
      </c>
      <c r="C276" t="s">
        <v>77</v>
      </c>
      <c r="D276" t="s">
        <v>11</v>
      </c>
      <c r="E276" t="s">
        <v>289</v>
      </c>
      <c r="F276">
        <v>3000</v>
      </c>
      <c r="G276">
        <v>22699.88</v>
      </c>
      <c r="H276">
        <v>7.5666266666666697</v>
      </c>
    </row>
    <row r="277" spans="1:8" x14ac:dyDescent="0.2">
      <c r="A277" t="s">
        <v>8</v>
      </c>
      <c r="B277" t="s">
        <v>290</v>
      </c>
      <c r="C277" t="s">
        <v>291</v>
      </c>
      <c r="D277" t="s">
        <v>11</v>
      </c>
      <c r="E277" t="s">
        <v>292</v>
      </c>
      <c r="F277">
        <v>6</v>
      </c>
      <c r="G277">
        <v>24751.02</v>
      </c>
      <c r="H277">
        <v>4125.17</v>
      </c>
    </row>
    <row r="278" spans="1:8" x14ac:dyDescent="0.2">
      <c r="A278" t="s">
        <v>8</v>
      </c>
      <c r="B278" t="s">
        <v>290</v>
      </c>
      <c r="C278" t="s">
        <v>293</v>
      </c>
      <c r="D278" t="s">
        <v>11</v>
      </c>
      <c r="E278" t="s">
        <v>294</v>
      </c>
      <c r="F278">
        <v>9</v>
      </c>
      <c r="G278">
        <v>1855.5</v>
      </c>
      <c r="H278">
        <v>206.166666666667</v>
      </c>
    </row>
    <row r="279" spans="1:8" x14ac:dyDescent="0.2">
      <c r="A279" t="s">
        <v>8</v>
      </c>
      <c r="B279" t="s">
        <v>290</v>
      </c>
      <c r="C279" t="s">
        <v>293</v>
      </c>
      <c r="D279" t="s">
        <v>11</v>
      </c>
      <c r="E279" t="s">
        <v>13</v>
      </c>
      <c r="F279">
        <v>-5292</v>
      </c>
      <c r="G279">
        <v>-760199.38</v>
      </c>
      <c r="H279">
        <v>143.650676492819</v>
      </c>
    </row>
    <row r="280" spans="1:8" x14ac:dyDescent="0.2">
      <c r="A280" t="s">
        <v>8</v>
      </c>
      <c r="B280" t="s">
        <v>290</v>
      </c>
      <c r="C280" t="s">
        <v>293</v>
      </c>
      <c r="D280" t="s">
        <v>11</v>
      </c>
      <c r="E280" t="s">
        <v>295</v>
      </c>
      <c r="F280">
        <v>21</v>
      </c>
      <c r="G280">
        <v>4368.72</v>
      </c>
      <c r="H280">
        <v>208.034285714286</v>
      </c>
    </row>
    <row r="281" spans="1:8" x14ac:dyDescent="0.2">
      <c r="A281" t="s">
        <v>8</v>
      </c>
      <c r="B281" t="s">
        <v>290</v>
      </c>
      <c r="C281" t="s">
        <v>296</v>
      </c>
      <c r="D281" t="s">
        <v>11</v>
      </c>
      <c r="E281" t="s">
        <v>13</v>
      </c>
      <c r="F281">
        <v>-1317</v>
      </c>
      <c r="G281">
        <v>-591079.85</v>
      </c>
      <c r="H281">
        <v>448.80778283978702</v>
      </c>
    </row>
    <row r="282" spans="1:8" x14ac:dyDescent="0.2">
      <c r="A282" t="s">
        <v>8</v>
      </c>
      <c r="B282" t="s">
        <v>290</v>
      </c>
      <c r="C282" t="s">
        <v>293</v>
      </c>
      <c r="D282" t="s">
        <v>11</v>
      </c>
      <c r="E282" t="s">
        <v>297</v>
      </c>
      <c r="F282">
        <v>18</v>
      </c>
      <c r="G282">
        <v>1605.82</v>
      </c>
      <c r="H282">
        <v>89.212222222222195</v>
      </c>
    </row>
    <row r="283" spans="1:8" x14ac:dyDescent="0.2">
      <c r="A283" t="s">
        <v>8</v>
      </c>
      <c r="B283" t="s">
        <v>290</v>
      </c>
      <c r="C283" t="s">
        <v>298</v>
      </c>
      <c r="D283" t="s">
        <v>11</v>
      </c>
      <c r="E283" t="s">
        <v>20</v>
      </c>
      <c r="F283">
        <v>30</v>
      </c>
      <c r="G283">
        <v>24689.97</v>
      </c>
      <c r="H283">
        <v>822.99900000000002</v>
      </c>
    </row>
    <row r="284" spans="1:8" x14ac:dyDescent="0.2">
      <c r="A284" t="s">
        <v>8</v>
      </c>
      <c r="B284" t="s">
        <v>290</v>
      </c>
      <c r="C284" t="s">
        <v>293</v>
      </c>
      <c r="D284" t="s">
        <v>11</v>
      </c>
      <c r="E284" t="s">
        <v>299</v>
      </c>
      <c r="F284">
        <v>250</v>
      </c>
      <c r="G284">
        <v>15579.56</v>
      </c>
      <c r="H284">
        <v>62.318240000000003</v>
      </c>
    </row>
    <row r="285" spans="1:8" x14ac:dyDescent="0.2">
      <c r="A285" t="s">
        <v>8</v>
      </c>
      <c r="B285" t="s">
        <v>290</v>
      </c>
      <c r="C285" t="s">
        <v>300</v>
      </c>
      <c r="D285" t="s">
        <v>11</v>
      </c>
      <c r="E285" t="s">
        <v>301</v>
      </c>
      <c r="F285">
        <v>2500</v>
      </c>
      <c r="G285">
        <v>115495.24</v>
      </c>
      <c r="H285">
        <v>46.198096</v>
      </c>
    </row>
    <row r="286" spans="1:8" x14ac:dyDescent="0.2">
      <c r="A286" t="s">
        <v>8</v>
      </c>
      <c r="B286" t="s">
        <v>290</v>
      </c>
      <c r="C286" t="s">
        <v>302</v>
      </c>
      <c r="D286" t="s">
        <v>11</v>
      </c>
      <c r="E286" t="s">
        <v>303</v>
      </c>
      <c r="F286">
        <v>1500</v>
      </c>
      <c r="G286">
        <v>148058.54</v>
      </c>
      <c r="H286">
        <v>98.705693333333301</v>
      </c>
    </row>
    <row r="287" spans="1:8" x14ac:dyDescent="0.2">
      <c r="A287" t="s">
        <v>8</v>
      </c>
      <c r="B287" t="s">
        <v>290</v>
      </c>
      <c r="C287" t="s">
        <v>302</v>
      </c>
      <c r="D287" t="s">
        <v>11</v>
      </c>
      <c r="E287" t="s">
        <v>304</v>
      </c>
      <c r="F287">
        <v>500</v>
      </c>
      <c r="G287">
        <v>141659.07999999999</v>
      </c>
      <c r="H287">
        <v>283.31815999999998</v>
      </c>
    </row>
    <row r="288" spans="1:8" x14ac:dyDescent="0.2">
      <c r="A288" t="s">
        <v>8</v>
      </c>
      <c r="B288" t="s">
        <v>290</v>
      </c>
      <c r="C288" t="s">
        <v>302</v>
      </c>
      <c r="D288" t="s">
        <v>11</v>
      </c>
      <c r="E288" t="s">
        <v>305</v>
      </c>
      <c r="F288">
        <v>5500</v>
      </c>
      <c r="G288">
        <v>128766.9</v>
      </c>
      <c r="H288">
        <v>23.412163636363601</v>
      </c>
    </row>
    <row r="289" spans="1:8" x14ac:dyDescent="0.2">
      <c r="A289" t="s">
        <v>8</v>
      </c>
      <c r="B289" t="s">
        <v>290</v>
      </c>
      <c r="C289" t="s">
        <v>302</v>
      </c>
      <c r="D289" t="s">
        <v>11</v>
      </c>
      <c r="E289" t="s">
        <v>306</v>
      </c>
      <c r="F289">
        <v>2500</v>
      </c>
      <c r="G289">
        <v>73596.33</v>
      </c>
      <c r="H289">
        <v>29.438531999999999</v>
      </c>
    </row>
    <row r="290" spans="1:8" x14ac:dyDescent="0.2">
      <c r="A290" t="s">
        <v>8</v>
      </c>
      <c r="B290" t="s">
        <v>290</v>
      </c>
      <c r="C290" t="s">
        <v>307</v>
      </c>
      <c r="D290" t="s">
        <v>11</v>
      </c>
      <c r="E290" t="s">
        <v>13</v>
      </c>
      <c r="F290">
        <v>-326</v>
      </c>
      <c r="G290">
        <v>-385849.04</v>
      </c>
      <c r="H290">
        <v>1183.5860122699401</v>
      </c>
    </row>
    <row r="291" spans="1:8" x14ac:dyDescent="0.2">
      <c r="A291" t="s">
        <v>8</v>
      </c>
      <c r="B291" t="s">
        <v>290</v>
      </c>
      <c r="C291" t="s">
        <v>63</v>
      </c>
      <c r="D291" t="s">
        <v>64</v>
      </c>
      <c r="E291" t="s">
        <v>308</v>
      </c>
      <c r="F291">
        <v>47</v>
      </c>
      <c r="G291">
        <v>20746.62</v>
      </c>
      <c r="H291">
        <v>441.41744680851099</v>
      </c>
    </row>
    <row r="292" spans="1:8" x14ac:dyDescent="0.2">
      <c r="A292" t="s">
        <v>8</v>
      </c>
      <c r="B292" t="s">
        <v>290</v>
      </c>
      <c r="C292" t="s">
        <v>309</v>
      </c>
      <c r="D292" t="s">
        <v>11</v>
      </c>
      <c r="E292" t="s">
        <v>310</v>
      </c>
      <c r="F292">
        <v>2</v>
      </c>
      <c r="G292">
        <v>416.96</v>
      </c>
      <c r="H292">
        <v>208.48</v>
      </c>
    </row>
    <row r="293" spans="1:8" x14ac:dyDescent="0.2">
      <c r="A293" t="s">
        <v>8</v>
      </c>
      <c r="B293" t="s">
        <v>290</v>
      </c>
      <c r="C293" t="s">
        <v>311</v>
      </c>
      <c r="D293" t="s">
        <v>11</v>
      </c>
      <c r="E293" t="s">
        <v>310</v>
      </c>
      <c r="F293">
        <v>36</v>
      </c>
      <c r="G293">
        <v>7505.79</v>
      </c>
      <c r="H293">
        <v>208.49416666666701</v>
      </c>
    </row>
    <row r="294" spans="1:8" x14ac:dyDescent="0.2">
      <c r="A294" t="s">
        <v>8</v>
      </c>
      <c r="B294" t="s">
        <v>290</v>
      </c>
      <c r="C294" t="s">
        <v>309</v>
      </c>
      <c r="D294" t="s">
        <v>11</v>
      </c>
      <c r="E294" t="s">
        <v>312</v>
      </c>
      <c r="F294">
        <v>11</v>
      </c>
      <c r="G294">
        <v>767.39</v>
      </c>
      <c r="H294">
        <v>69.762727272727304</v>
      </c>
    </row>
    <row r="295" spans="1:8" x14ac:dyDescent="0.2">
      <c r="A295" t="s">
        <v>8</v>
      </c>
      <c r="B295" t="s">
        <v>290</v>
      </c>
      <c r="C295" t="s">
        <v>309</v>
      </c>
      <c r="D295" t="s">
        <v>11</v>
      </c>
      <c r="E295" t="s">
        <v>313</v>
      </c>
      <c r="F295">
        <v>21</v>
      </c>
      <c r="G295">
        <v>1995.42</v>
      </c>
      <c r="H295">
        <v>95.02</v>
      </c>
    </row>
    <row r="296" spans="1:8" x14ac:dyDescent="0.2">
      <c r="A296" t="s">
        <v>8</v>
      </c>
      <c r="B296" t="s">
        <v>290</v>
      </c>
      <c r="C296" t="s">
        <v>311</v>
      </c>
      <c r="D296" t="s">
        <v>11</v>
      </c>
      <c r="E296" t="s">
        <v>312</v>
      </c>
      <c r="F296">
        <v>212</v>
      </c>
      <c r="G296">
        <v>14790.05</v>
      </c>
      <c r="H296">
        <v>69.764386792452797</v>
      </c>
    </row>
    <row r="297" spans="1:8" x14ac:dyDescent="0.2">
      <c r="A297" t="s">
        <v>8</v>
      </c>
      <c r="B297" t="s">
        <v>290</v>
      </c>
      <c r="C297" t="s">
        <v>63</v>
      </c>
      <c r="D297" t="s">
        <v>64</v>
      </c>
      <c r="E297" t="s">
        <v>314</v>
      </c>
      <c r="F297">
        <v>3</v>
      </c>
      <c r="G297">
        <v>414.36</v>
      </c>
      <c r="H297">
        <v>138.12</v>
      </c>
    </row>
    <row r="298" spans="1:8" x14ac:dyDescent="0.2">
      <c r="A298" t="s">
        <v>8</v>
      </c>
      <c r="B298" t="s">
        <v>9</v>
      </c>
      <c r="C298" t="s">
        <v>14</v>
      </c>
      <c r="D298" t="s">
        <v>11</v>
      </c>
      <c r="E298" t="s">
        <v>315</v>
      </c>
      <c r="F298">
        <v>3961</v>
      </c>
      <c r="G298">
        <v>288618.74</v>
      </c>
      <c r="H298">
        <v>72.865119919212304</v>
      </c>
    </row>
    <row r="299" spans="1:8" x14ac:dyDescent="0.2">
      <c r="A299" t="s">
        <v>8</v>
      </c>
      <c r="B299" t="s">
        <v>9</v>
      </c>
      <c r="C299" t="s">
        <v>16</v>
      </c>
      <c r="D299" t="s">
        <v>11</v>
      </c>
      <c r="E299" t="s">
        <v>316</v>
      </c>
      <c r="F299">
        <v>96</v>
      </c>
      <c r="G299">
        <v>117762.18</v>
      </c>
      <c r="H299">
        <v>1226.6893749999999</v>
      </c>
    </row>
    <row r="300" spans="1:8" x14ac:dyDescent="0.2">
      <c r="A300" t="s">
        <v>8</v>
      </c>
      <c r="B300" t="s">
        <v>9</v>
      </c>
      <c r="C300" t="s">
        <v>41</v>
      </c>
      <c r="D300" t="s">
        <v>11</v>
      </c>
      <c r="E300" t="s">
        <v>317</v>
      </c>
      <c r="F300">
        <v>100</v>
      </c>
      <c r="G300">
        <v>1058.1600000000001</v>
      </c>
      <c r="H300">
        <v>10.5816</v>
      </c>
    </row>
    <row r="301" spans="1:8" x14ac:dyDescent="0.2">
      <c r="A301" t="s">
        <v>8</v>
      </c>
      <c r="B301" t="s">
        <v>9</v>
      </c>
      <c r="C301" t="s">
        <v>19</v>
      </c>
      <c r="D301" t="s">
        <v>11</v>
      </c>
      <c r="E301" t="s">
        <v>318</v>
      </c>
      <c r="F301">
        <v>136</v>
      </c>
      <c r="G301">
        <v>384448.61</v>
      </c>
      <c r="H301">
        <v>2826.8280147058799</v>
      </c>
    </row>
    <row r="302" spans="1:8" x14ac:dyDescent="0.2">
      <c r="A302" t="s">
        <v>8</v>
      </c>
      <c r="B302" t="s">
        <v>9</v>
      </c>
      <c r="C302" t="s">
        <v>16</v>
      </c>
      <c r="D302" t="s">
        <v>11</v>
      </c>
      <c r="E302" t="s">
        <v>20</v>
      </c>
      <c r="F302">
        <v>177</v>
      </c>
      <c r="G302">
        <v>305572.84000000003</v>
      </c>
      <c r="H302">
        <v>1726.4002259887</v>
      </c>
    </row>
    <row r="303" spans="1:8" x14ac:dyDescent="0.2">
      <c r="A303" t="s">
        <v>8</v>
      </c>
      <c r="B303" t="s">
        <v>9</v>
      </c>
      <c r="C303" t="s">
        <v>10</v>
      </c>
      <c r="D303" t="s">
        <v>11</v>
      </c>
      <c r="E303" t="s">
        <v>319</v>
      </c>
      <c r="F303">
        <v>-785</v>
      </c>
      <c r="G303">
        <v>-3306.74</v>
      </c>
      <c r="H303">
        <v>4.2124076433121003</v>
      </c>
    </row>
    <row r="304" spans="1:8" x14ac:dyDescent="0.2">
      <c r="A304" t="s">
        <v>8</v>
      </c>
      <c r="B304" t="s">
        <v>9</v>
      </c>
      <c r="C304" t="s">
        <v>41</v>
      </c>
      <c r="D304" t="s">
        <v>11</v>
      </c>
      <c r="E304" t="s">
        <v>320</v>
      </c>
      <c r="F304">
        <v>-698</v>
      </c>
      <c r="G304">
        <v>-6048.73</v>
      </c>
      <c r="H304">
        <v>8.66580229226361</v>
      </c>
    </row>
    <row r="305" spans="1:8" x14ac:dyDescent="0.2">
      <c r="A305" t="s">
        <v>8</v>
      </c>
      <c r="B305" t="s">
        <v>9</v>
      </c>
      <c r="C305" t="s">
        <v>10</v>
      </c>
      <c r="D305" t="s">
        <v>11</v>
      </c>
      <c r="E305" t="s">
        <v>321</v>
      </c>
      <c r="F305">
        <v>-1165</v>
      </c>
      <c r="G305">
        <v>-18620.009999999998</v>
      </c>
      <c r="H305">
        <v>15.982841201716701</v>
      </c>
    </row>
    <row r="306" spans="1:8" x14ac:dyDescent="0.2">
      <c r="A306" t="s">
        <v>8</v>
      </c>
      <c r="B306" t="s">
        <v>9</v>
      </c>
      <c r="C306" t="s">
        <v>322</v>
      </c>
      <c r="D306" t="s">
        <v>11</v>
      </c>
      <c r="E306" t="s">
        <v>323</v>
      </c>
      <c r="F306">
        <v>-3</v>
      </c>
      <c r="G306">
        <v>-1276.23</v>
      </c>
      <c r="H306">
        <v>425.41</v>
      </c>
    </row>
    <row r="307" spans="1:8" x14ac:dyDescent="0.2">
      <c r="A307" t="s">
        <v>8</v>
      </c>
      <c r="B307" t="s">
        <v>9</v>
      </c>
      <c r="C307" t="s">
        <v>10</v>
      </c>
      <c r="D307" t="s">
        <v>11</v>
      </c>
      <c r="E307" t="s">
        <v>324</v>
      </c>
      <c r="F307">
        <v>5</v>
      </c>
      <c r="G307">
        <v>1699.79</v>
      </c>
      <c r="H307">
        <v>339.95800000000003</v>
      </c>
    </row>
    <row r="308" spans="1:8" x14ac:dyDescent="0.2">
      <c r="A308" t="s">
        <v>8</v>
      </c>
      <c r="B308" t="s">
        <v>9</v>
      </c>
      <c r="C308" t="s">
        <v>10</v>
      </c>
      <c r="D308" t="s">
        <v>11</v>
      </c>
      <c r="E308" t="s">
        <v>325</v>
      </c>
      <c r="F308">
        <v>1</v>
      </c>
      <c r="G308">
        <v>14475.58</v>
      </c>
      <c r="H308">
        <v>14475.58</v>
      </c>
    </row>
    <row r="309" spans="1:8" x14ac:dyDescent="0.2">
      <c r="A309" t="s">
        <v>8</v>
      </c>
      <c r="B309" t="s">
        <v>9</v>
      </c>
      <c r="C309" t="s">
        <v>16</v>
      </c>
      <c r="D309" t="s">
        <v>11</v>
      </c>
      <c r="E309" t="s">
        <v>326</v>
      </c>
      <c r="F309">
        <v>5</v>
      </c>
      <c r="G309">
        <v>65634.16</v>
      </c>
      <c r="H309">
        <v>13126.832</v>
      </c>
    </row>
    <row r="310" spans="1:8" x14ac:dyDescent="0.2">
      <c r="A310" t="s">
        <v>8</v>
      </c>
      <c r="B310" t="s">
        <v>9</v>
      </c>
      <c r="C310" t="s">
        <v>16</v>
      </c>
      <c r="D310" t="s">
        <v>11</v>
      </c>
      <c r="E310" t="s">
        <v>327</v>
      </c>
      <c r="F310">
        <v>4</v>
      </c>
      <c r="G310">
        <v>2471.81</v>
      </c>
      <c r="H310">
        <v>617.95249999999999</v>
      </c>
    </row>
    <row r="311" spans="1:8" x14ac:dyDescent="0.2">
      <c r="A311" t="s">
        <v>8</v>
      </c>
      <c r="B311" t="s">
        <v>9</v>
      </c>
      <c r="C311" t="s">
        <v>21</v>
      </c>
      <c r="D311" t="s">
        <v>11</v>
      </c>
      <c r="E311" t="s">
        <v>328</v>
      </c>
      <c r="F311">
        <v>1</v>
      </c>
      <c r="G311">
        <v>6.75</v>
      </c>
      <c r="H311">
        <v>6.75</v>
      </c>
    </row>
    <row r="312" spans="1:8" x14ac:dyDescent="0.2">
      <c r="A312" t="s">
        <v>8</v>
      </c>
      <c r="B312" t="s">
        <v>9</v>
      </c>
      <c r="C312" t="s">
        <v>41</v>
      </c>
      <c r="D312" t="s">
        <v>11</v>
      </c>
      <c r="E312" t="s">
        <v>329</v>
      </c>
      <c r="F312">
        <v>-49</v>
      </c>
      <c r="G312">
        <v>-14876.36</v>
      </c>
      <c r="H312">
        <v>303.59918367346899</v>
      </c>
    </row>
    <row r="313" spans="1:8" x14ac:dyDescent="0.2">
      <c r="A313" t="s">
        <v>8</v>
      </c>
      <c r="B313" t="s">
        <v>9</v>
      </c>
      <c r="C313" t="s">
        <v>10</v>
      </c>
      <c r="D313" t="s">
        <v>11</v>
      </c>
      <c r="E313" t="s">
        <v>330</v>
      </c>
      <c r="F313">
        <v>-110</v>
      </c>
      <c r="G313">
        <v>-1188.76</v>
      </c>
      <c r="H313">
        <v>10.8069090909091</v>
      </c>
    </row>
    <row r="314" spans="1:8" x14ac:dyDescent="0.2">
      <c r="A314" t="s">
        <v>8</v>
      </c>
      <c r="B314" t="s">
        <v>9</v>
      </c>
      <c r="C314" t="s">
        <v>14</v>
      </c>
      <c r="D314" t="s">
        <v>11</v>
      </c>
      <c r="E314" t="s">
        <v>20</v>
      </c>
      <c r="F314">
        <v>6030</v>
      </c>
      <c r="G314">
        <v>6010.08</v>
      </c>
      <c r="H314">
        <v>0.99669651741293497</v>
      </c>
    </row>
    <row r="315" spans="1:8" x14ac:dyDescent="0.2">
      <c r="A315" t="s">
        <v>8</v>
      </c>
      <c r="B315" t="s">
        <v>9</v>
      </c>
      <c r="C315" t="s">
        <v>10</v>
      </c>
      <c r="D315" t="s">
        <v>11</v>
      </c>
      <c r="E315" t="s">
        <v>331</v>
      </c>
      <c r="F315">
        <v>-72</v>
      </c>
      <c r="G315">
        <v>-529.15</v>
      </c>
      <c r="H315">
        <v>7.34930555555556</v>
      </c>
    </row>
    <row r="316" spans="1:8" x14ac:dyDescent="0.2">
      <c r="A316" t="s">
        <v>8</v>
      </c>
      <c r="B316" t="s">
        <v>9</v>
      </c>
      <c r="C316" t="s">
        <v>10</v>
      </c>
      <c r="D316" t="s">
        <v>11</v>
      </c>
      <c r="E316" t="s">
        <v>332</v>
      </c>
      <c r="F316">
        <v>-675</v>
      </c>
      <c r="G316">
        <v>-2849.79</v>
      </c>
      <c r="H316">
        <v>4.2219111111111101</v>
      </c>
    </row>
    <row r="317" spans="1:8" x14ac:dyDescent="0.2">
      <c r="A317" t="s">
        <v>8</v>
      </c>
      <c r="B317" t="s">
        <v>9</v>
      </c>
      <c r="C317" t="s">
        <v>36</v>
      </c>
      <c r="D317" t="s">
        <v>11</v>
      </c>
      <c r="E317" t="s">
        <v>333</v>
      </c>
      <c r="F317">
        <v>77</v>
      </c>
      <c r="G317">
        <v>19711.82</v>
      </c>
      <c r="H317">
        <v>255.99766233766201</v>
      </c>
    </row>
    <row r="318" spans="1:8" x14ac:dyDescent="0.2">
      <c r="A318" t="s">
        <v>8</v>
      </c>
      <c r="B318" t="s">
        <v>9</v>
      </c>
      <c r="C318" t="s">
        <v>46</v>
      </c>
      <c r="D318" t="s">
        <v>11</v>
      </c>
      <c r="E318" t="s">
        <v>32</v>
      </c>
      <c r="F318">
        <v>1</v>
      </c>
      <c r="G318">
        <v>65710.92</v>
      </c>
      <c r="H318">
        <v>65710.92</v>
      </c>
    </row>
    <row r="319" spans="1:8" x14ac:dyDescent="0.2">
      <c r="A319" t="s">
        <v>8</v>
      </c>
      <c r="B319" t="s">
        <v>9</v>
      </c>
      <c r="C319" t="s">
        <v>41</v>
      </c>
      <c r="D319" t="s">
        <v>11</v>
      </c>
      <c r="E319" t="s">
        <v>334</v>
      </c>
      <c r="F319">
        <v>10</v>
      </c>
      <c r="G319">
        <v>1596.71</v>
      </c>
      <c r="H319">
        <v>159.67099999999999</v>
      </c>
    </row>
    <row r="320" spans="1:8" x14ac:dyDescent="0.2">
      <c r="A320" t="s">
        <v>8</v>
      </c>
      <c r="B320" t="s">
        <v>9</v>
      </c>
      <c r="C320" t="s">
        <v>10</v>
      </c>
      <c r="D320" t="s">
        <v>11</v>
      </c>
      <c r="E320" t="s">
        <v>196</v>
      </c>
      <c r="F320">
        <v>58</v>
      </c>
      <c r="G320">
        <v>23392.05</v>
      </c>
      <c r="H320">
        <v>403.31120689655199</v>
      </c>
    </row>
    <row r="321" spans="1:8" x14ac:dyDescent="0.2">
      <c r="A321" t="s">
        <v>8</v>
      </c>
      <c r="B321" t="s">
        <v>9</v>
      </c>
      <c r="C321" t="s">
        <v>16</v>
      </c>
      <c r="D321" t="s">
        <v>11</v>
      </c>
      <c r="E321" t="s">
        <v>335</v>
      </c>
      <c r="F321">
        <v>-1</v>
      </c>
      <c r="G321">
        <v>-40137.01</v>
      </c>
      <c r="H321">
        <v>40137.01</v>
      </c>
    </row>
    <row r="322" spans="1:8" x14ac:dyDescent="0.2">
      <c r="A322" t="s">
        <v>8</v>
      </c>
      <c r="B322" t="s">
        <v>9</v>
      </c>
      <c r="C322" t="s">
        <v>10</v>
      </c>
      <c r="D322" t="s">
        <v>11</v>
      </c>
      <c r="E322" t="s">
        <v>336</v>
      </c>
      <c r="F322">
        <v>110</v>
      </c>
      <c r="G322">
        <v>4023.11</v>
      </c>
      <c r="H322">
        <v>36.573727272727297</v>
      </c>
    </row>
    <row r="323" spans="1:8" x14ac:dyDescent="0.2">
      <c r="A323" t="s">
        <v>8</v>
      </c>
      <c r="B323" t="s">
        <v>9</v>
      </c>
      <c r="C323" t="s">
        <v>10</v>
      </c>
      <c r="D323" t="s">
        <v>11</v>
      </c>
      <c r="E323" t="s">
        <v>337</v>
      </c>
      <c r="F323">
        <v>211</v>
      </c>
      <c r="G323">
        <v>15103.73</v>
      </c>
      <c r="H323">
        <v>71.581658767772495</v>
      </c>
    </row>
    <row r="324" spans="1:8" x14ac:dyDescent="0.2">
      <c r="A324" t="s">
        <v>8</v>
      </c>
      <c r="B324" t="s">
        <v>9</v>
      </c>
      <c r="C324" t="s">
        <v>41</v>
      </c>
      <c r="D324" t="s">
        <v>11</v>
      </c>
      <c r="E324" t="s">
        <v>338</v>
      </c>
      <c r="F324">
        <v>25</v>
      </c>
      <c r="G324">
        <v>31433.17</v>
      </c>
      <c r="H324">
        <v>1257.3268</v>
      </c>
    </row>
    <row r="325" spans="1:8" x14ac:dyDescent="0.2">
      <c r="A325" t="s">
        <v>8</v>
      </c>
      <c r="B325" t="s">
        <v>9</v>
      </c>
      <c r="C325" t="s">
        <v>19</v>
      </c>
      <c r="D325" t="s">
        <v>11</v>
      </c>
      <c r="E325" t="s">
        <v>339</v>
      </c>
      <c r="F325">
        <v>3</v>
      </c>
      <c r="G325">
        <v>799</v>
      </c>
      <c r="H325">
        <v>266.33333333333297</v>
      </c>
    </row>
    <row r="326" spans="1:8" x14ac:dyDescent="0.2">
      <c r="A326" t="s">
        <v>8</v>
      </c>
      <c r="B326" t="s">
        <v>9</v>
      </c>
      <c r="C326" t="s">
        <v>41</v>
      </c>
      <c r="D326" t="s">
        <v>11</v>
      </c>
      <c r="E326" t="s">
        <v>47</v>
      </c>
      <c r="F326">
        <v>309</v>
      </c>
      <c r="G326">
        <v>23060.18</v>
      </c>
      <c r="H326">
        <v>74.628414239482197</v>
      </c>
    </row>
    <row r="327" spans="1:8" x14ac:dyDescent="0.2">
      <c r="A327" t="s">
        <v>8</v>
      </c>
      <c r="B327" t="s">
        <v>9</v>
      </c>
      <c r="C327" t="s">
        <v>14</v>
      </c>
      <c r="D327" t="s">
        <v>11</v>
      </c>
      <c r="E327" t="s">
        <v>340</v>
      </c>
      <c r="F327">
        <v>1</v>
      </c>
      <c r="G327">
        <v>11240.71</v>
      </c>
      <c r="H327">
        <v>11240.71</v>
      </c>
    </row>
    <row r="328" spans="1:8" x14ac:dyDescent="0.2">
      <c r="A328" t="s">
        <v>8</v>
      </c>
      <c r="B328" t="s">
        <v>9</v>
      </c>
      <c r="C328" t="s">
        <v>48</v>
      </c>
      <c r="D328" t="s">
        <v>11</v>
      </c>
      <c r="E328" t="s">
        <v>341</v>
      </c>
      <c r="F328">
        <v>30</v>
      </c>
      <c r="G328">
        <v>-26017.02</v>
      </c>
      <c r="H328">
        <v>-867.23400000000004</v>
      </c>
    </row>
    <row r="329" spans="1:8" x14ac:dyDescent="0.2">
      <c r="A329" t="s">
        <v>8</v>
      </c>
      <c r="B329" t="s">
        <v>9</v>
      </c>
      <c r="C329" t="s">
        <v>10</v>
      </c>
      <c r="D329" t="s">
        <v>11</v>
      </c>
      <c r="E329" t="s">
        <v>342</v>
      </c>
      <c r="F329">
        <v>2345</v>
      </c>
      <c r="G329">
        <v>12780.34</v>
      </c>
      <c r="H329">
        <v>5.4500383795309197</v>
      </c>
    </row>
    <row r="330" spans="1:8" x14ac:dyDescent="0.2">
      <c r="A330" t="s">
        <v>8</v>
      </c>
      <c r="B330" t="s">
        <v>9</v>
      </c>
      <c r="C330" t="s">
        <v>41</v>
      </c>
      <c r="D330" t="s">
        <v>11</v>
      </c>
      <c r="E330" t="s">
        <v>343</v>
      </c>
      <c r="F330">
        <v>-446</v>
      </c>
      <c r="G330">
        <v>-2332.13</v>
      </c>
      <c r="H330">
        <v>5.2289910313901302</v>
      </c>
    </row>
    <row r="331" spans="1:8" x14ac:dyDescent="0.2">
      <c r="A331" t="s">
        <v>8</v>
      </c>
      <c r="B331" t="s">
        <v>9</v>
      </c>
      <c r="C331" t="s">
        <v>14</v>
      </c>
      <c r="D331" t="s">
        <v>11</v>
      </c>
      <c r="E331" t="s">
        <v>344</v>
      </c>
      <c r="F331">
        <v>1030</v>
      </c>
      <c r="G331">
        <v>42652.75</v>
      </c>
      <c r="H331">
        <v>41.410436893203901</v>
      </c>
    </row>
    <row r="332" spans="1:8" x14ac:dyDescent="0.2">
      <c r="A332" t="s">
        <v>8</v>
      </c>
      <c r="B332" t="s">
        <v>9</v>
      </c>
      <c r="C332" t="s">
        <v>48</v>
      </c>
      <c r="D332" t="s">
        <v>11</v>
      </c>
      <c r="E332" t="s">
        <v>33</v>
      </c>
      <c r="F332">
        <v>-1</v>
      </c>
      <c r="G332">
        <v>-1.36</v>
      </c>
      <c r="H332">
        <v>1.36</v>
      </c>
    </row>
    <row r="333" spans="1:8" x14ac:dyDescent="0.2">
      <c r="A333" t="s">
        <v>8</v>
      </c>
      <c r="B333" t="s">
        <v>9</v>
      </c>
      <c r="C333" t="s">
        <v>48</v>
      </c>
      <c r="D333" t="s">
        <v>11</v>
      </c>
      <c r="E333" t="s">
        <v>345</v>
      </c>
      <c r="F333">
        <v>-3918</v>
      </c>
      <c r="G333">
        <v>-7646.18</v>
      </c>
      <c r="H333">
        <v>1.95155181214906</v>
      </c>
    </row>
    <row r="334" spans="1:8" x14ac:dyDescent="0.2">
      <c r="A334" t="s">
        <v>8</v>
      </c>
      <c r="B334" t="s">
        <v>9</v>
      </c>
      <c r="C334" t="s">
        <v>48</v>
      </c>
      <c r="D334" t="s">
        <v>11</v>
      </c>
      <c r="E334" t="s">
        <v>346</v>
      </c>
      <c r="F334">
        <v>-304</v>
      </c>
      <c r="G334">
        <v>-583.27</v>
      </c>
      <c r="H334">
        <v>1.91865131578947</v>
      </c>
    </row>
    <row r="335" spans="1:8" x14ac:dyDescent="0.2">
      <c r="A335" t="s">
        <v>8</v>
      </c>
      <c r="B335" t="s">
        <v>9</v>
      </c>
      <c r="C335" t="s">
        <v>41</v>
      </c>
      <c r="D335" t="s">
        <v>11</v>
      </c>
      <c r="E335" t="s">
        <v>345</v>
      </c>
      <c r="F335">
        <v>-2</v>
      </c>
      <c r="G335">
        <v>-4.16</v>
      </c>
      <c r="H335">
        <v>2.08</v>
      </c>
    </row>
    <row r="336" spans="1:8" x14ac:dyDescent="0.2">
      <c r="A336" t="s">
        <v>8</v>
      </c>
      <c r="B336" t="s">
        <v>9</v>
      </c>
      <c r="C336" t="s">
        <v>63</v>
      </c>
      <c r="D336" t="s">
        <v>64</v>
      </c>
      <c r="E336" t="s">
        <v>308</v>
      </c>
      <c r="F336">
        <v>59</v>
      </c>
      <c r="G336">
        <v>60830.84</v>
      </c>
      <c r="H336">
        <v>1031.0311864406799</v>
      </c>
    </row>
    <row r="337" spans="1:8" x14ac:dyDescent="0.2">
      <c r="A337" t="s">
        <v>8</v>
      </c>
      <c r="B337" t="s">
        <v>9</v>
      </c>
      <c r="C337" t="s">
        <v>10</v>
      </c>
      <c r="D337" t="s">
        <v>11</v>
      </c>
      <c r="E337" t="s">
        <v>62</v>
      </c>
      <c r="F337">
        <v>2939088</v>
      </c>
      <c r="G337">
        <v>18661608.579999998</v>
      </c>
      <c r="H337">
        <v>6.34945553858884</v>
      </c>
    </row>
    <row r="338" spans="1:8" x14ac:dyDescent="0.2">
      <c r="A338" t="s">
        <v>8</v>
      </c>
      <c r="B338" t="s">
        <v>9</v>
      </c>
      <c r="C338" t="s">
        <v>63</v>
      </c>
      <c r="D338" t="s">
        <v>64</v>
      </c>
      <c r="E338" t="s">
        <v>347</v>
      </c>
      <c r="F338">
        <v>100</v>
      </c>
      <c r="G338">
        <v>67802.350000000006</v>
      </c>
      <c r="H338">
        <v>678.02350000000001</v>
      </c>
    </row>
    <row r="339" spans="1:8" x14ac:dyDescent="0.2">
      <c r="A339" t="s">
        <v>8</v>
      </c>
      <c r="B339" t="s">
        <v>9</v>
      </c>
      <c r="C339" t="s">
        <v>63</v>
      </c>
      <c r="D339" t="s">
        <v>64</v>
      </c>
      <c r="E339" t="s">
        <v>348</v>
      </c>
      <c r="F339">
        <v>53</v>
      </c>
      <c r="G339">
        <v>54493.61</v>
      </c>
      <c r="H339">
        <v>1028.18132075472</v>
      </c>
    </row>
    <row r="340" spans="1:8" x14ac:dyDescent="0.2">
      <c r="A340" t="s">
        <v>8</v>
      </c>
      <c r="B340" t="s">
        <v>9</v>
      </c>
      <c r="C340" t="s">
        <v>63</v>
      </c>
      <c r="D340" t="s">
        <v>64</v>
      </c>
      <c r="E340" t="s">
        <v>242</v>
      </c>
      <c r="F340">
        <v>98</v>
      </c>
      <c r="G340">
        <v>163020.48000000001</v>
      </c>
      <c r="H340">
        <v>1663.4742857142901</v>
      </c>
    </row>
    <row r="341" spans="1:8" x14ac:dyDescent="0.2">
      <c r="A341" t="s">
        <v>8</v>
      </c>
      <c r="B341" t="s">
        <v>9</v>
      </c>
      <c r="C341" t="s">
        <v>14</v>
      </c>
      <c r="D341" t="s">
        <v>11</v>
      </c>
      <c r="E341" t="s">
        <v>349</v>
      </c>
      <c r="F341">
        <v>-1289</v>
      </c>
      <c r="G341">
        <v>-44229.15</v>
      </c>
      <c r="H341">
        <v>34.312761830876603</v>
      </c>
    </row>
    <row r="342" spans="1:8" x14ac:dyDescent="0.2">
      <c r="A342" t="s">
        <v>8</v>
      </c>
      <c r="B342" t="s">
        <v>9</v>
      </c>
      <c r="C342" t="s">
        <v>21</v>
      </c>
      <c r="D342" t="s">
        <v>11</v>
      </c>
      <c r="E342" t="s">
        <v>350</v>
      </c>
      <c r="F342">
        <v>0</v>
      </c>
      <c r="G342">
        <v>-17182.23</v>
      </c>
      <c r="H342">
        <v>0</v>
      </c>
    </row>
    <row r="343" spans="1:8" x14ac:dyDescent="0.2">
      <c r="A343" t="s">
        <v>8</v>
      </c>
      <c r="B343" t="s">
        <v>9</v>
      </c>
      <c r="C343" t="s">
        <v>10</v>
      </c>
      <c r="D343" t="s">
        <v>11</v>
      </c>
      <c r="E343" t="s">
        <v>351</v>
      </c>
      <c r="F343">
        <v>2648</v>
      </c>
      <c r="G343">
        <v>-45766.47</v>
      </c>
      <c r="H343">
        <v>-17.2834101208459</v>
      </c>
    </row>
    <row r="344" spans="1:8" x14ac:dyDescent="0.2">
      <c r="A344" t="s">
        <v>8</v>
      </c>
      <c r="B344" t="s">
        <v>9</v>
      </c>
      <c r="C344" t="s">
        <v>63</v>
      </c>
      <c r="D344" t="s">
        <v>64</v>
      </c>
      <c r="E344" t="s">
        <v>270</v>
      </c>
      <c r="F344">
        <v>87</v>
      </c>
      <c r="G344">
        <v>226943.41</v>
      </c>
      <c r="H344">
        <v>2608.5449425287402</v>
      </c>
    </row>
    <row r="345" spans="1:8" x14ac:dyDescent="0.2">
      <c r="A345" t="s">
        <v>8</v>
      </c>
      <c r="B345" t="s">
        <v>9</v>
      </c>
      <c r="C345" t="s">
        <v>21</v>
      </c>
      <c r="D345" t="s">
        <v>11</v>
      </c>
      <c r="E345" t="s">
        <v>62</v>
      </c>
      <c r="F345">
        <v>844677</v>
      </c>
      <c r="G345">
        <v>8572563.2899999991</v>
      </c>
      <c r="H345">
        <v>10.1489247250724</v>
      </c>
    </row>
    <row r="346" spans="1:8" x14ac:dyDescent="0.2">
      <c r="A346" t="s">
        <v>8</v>
      </c>
      <c r="B346" t="s">
        <v>9</v>
      </c>
      <c r="C346" t="s">
        <v>21</v>
      </c>
      <c r="D346" t="s">
        <v>11</v>
      </c>
      <c r="E346" t="s">
        <v>349</v>
      </c>
      <c r="F346">
        <v>-165</v>
      </c>
      <c r="G346">
        <v>-34015.47</v>
      </c>
      <c r="H346">
        <v>206.154363636364</v>
      </c>
    </row>
    <row r="347" spans="1:8" x14ac:dyDescent="0.2">
      <c r="A347" t="s">
        <v>8</v>
      </c>
      <c r="B347" t="s">
        <v>9</v>
      </c>
      <c r="C347" t="s">
        <v>41</v>
      </c>
      <c r="D347" t="s">
        <v>11</v>
      </c>
      <c r="E347" t="s">
        <v>352</v>
      </c>
      <c r="F347">
        <v>-10</v>
      </c>
      <c r="G347">
        <v>-975.88</v>
      </c>
      <c r="H347">
        <v>97.587999999999994</v>
      </c>
    </row>
    <row r="348" spans="1:8" x14ac:dyDescent="0.2">
      <c r="A348" t="s">
        <v>8</v>
      </c>
      <c r="B348" t="s">
        <v>9</v>
      </c>
      <c r="C348" t="s">
        <v>10</v>
      </c>
      <c r="D348" t="s">
        <v>11</v>
      </c>
      <c r="E348" t="s">
        <v>353</v>
      </c>
      <c r="F348">
        <v>-486</v>
      </c>
      <c r="G348">
        <v>-4431.2299999999996</v>
      </c>
      <c r="H348">
        <v>9.1177572016460893</v>
      </c>
    </row>
    <row r="349" spans="1:8" x14ac:dyDescent="0.2">
      <c r="A349" t="s">
        <v>8</v>
      </c>
      <c r="B349" t="s">
        <v>9</v>
      </c>
      <c r="C349" t="s">
        <v>63</v>
      </c>
      <c r="D349" t="s">
        <v>64</v>
      </c>
      <c r="E349" t="s">
        <v>354</v>
      </c>
      <c r="F349">
        <v>85</v>
      </c>
      <c r="G349">
        <v>62885.26</v>
      </c>
      <c r="H349">
        <v>739.82658823529403</v>
      </c>
    </row>
    <row r="350" spans="1:8" x14ac:dyDescent="0.2">
      <c r="A350" t="s">
        <v>8</v>
      </c>
      <c r="B350" t="s">
        <v>9</v>
      </c>
      <c r="C350" t="s">
        <v>63</v>
      </c>
      <c r="D350" t="s">
        <v>64</v>
      </c>
      <c r="E350" t="s">
        <v>355</v>
      </c>
      <c r="F350">
        <v>67</v>
      </c>
      <c r="G350">
        <v>101964.65</v>
      </c>
      <c r="H350">
        <v>1521.86044776119</v>
      </c>
    </row>
    <row r="351" spans="1:8" x14ac:dyDescent="0.2">
      <c r="A351" t="s">
        <v>8</v>
      </c>
      <c r="B351" t="s">
        <v>9</v>
      </c>
      <c r="C351" t="s">
        <v>41</v>
      </c>
      <c r="D351" t="s">
        <v>11</v>
      </c>
      <c r="E351" t="s">
        <v>356</v>
      </c>
      <c r="F351">
        <v>-1</v>
      </c>
      <c r="G351">
        <v>-6.7</v>
      </c>
      <c r="H351">
        <v>6.7</v>
      </c>
    </row>
    <row r="352" spans="1:8" x14ac:dyDescent="0.2">
      <c r="A352" t="s">
        <v>8</v>
      </c>
      <c r="B352" t="s">
        <v>9</v>
      </c>
      <c r="C352" t="s">
        <v>41</v>
      </c>
      <c r="D352" t="s">
        <v>11</v>
      </c>
      <c r="E352" t="s">
        <v>262</v>
      </c>
      <c r="F352">
        <v>-318</v>
      </c>
      <c r="G352">
        <v>-876.67</v>
      </c>
      <c r="H352">
        <v>2.7568238993710699</v>
      </c>
    </row>
    <row r="353" spans="1:8" x14ac:dyDescent="0.2">
      <c r="A353" t="s">
        <v>8</v>
      </c>
      <c r="B353" t="s">
        <v>9</v>
      </c>
      <c r="C353" t="s">
        <v>57</v>
      </c>
      <c r="D353" t="s">
        <v>11</v>
      </c>
      <c r="E353" t="s">
        <v>62</v>
      </c>
      <c r="F353">
        <v>3000</v>
      </c>
      <c r="G353">
        <v>78955.72</v>
      </c>
      <c r="H353">
        <v>26.318573333333301</v>
      </c>
    </row>
    <row r="354" spans="1:8" x14ac:dyDescent="0.2">
      <c r="A354" t="s">
        <v>8</v>
      </c>
      <c r="B354" t="s">
        <v>9</v>
      </c>
      <c r="C354" t="s">
        <v>19</v>
      </c>
      <c r="D354" t="s">
        <v>11</v>
      </c>
      <c r="E354" t="s">
        <v>352</v>
      </c>
      <c r="F354">
        <v>-8</v>
      </c>
      <c r="G354">
        <v>-11105</v>
      </c>
      <c r="H354">
        <v>1388.125</v>
      </c>
    </row>
    <row r="355" spans="1:8" x14ac:dyDescent="0.2">
      <c r="A355" t="s">
        <v>8</v>
      </c>
      <c r="B355" t="s">
        <v>76</v>
      </c>
      <c r="C355" t="s">
        <v>77</v>
      </c>
      <c r="D355" t="s">
        <v>11</v>
      </c>
      <c r="E355" t="s">
        <v>136</v>
      </c>
      <c r="F355">
        <v>-538</v>
      </c>
      <c r="G355">
        <v>-2667.02</v>
      </c>
      <c r="H355">
        <v>4.9572862453531599</v>
      </c>
    </row>
    <row r="356" spans="1:8" x14ac:dyDescent="0.2">
      <c r="A356" t="s">
        <v>8</v>
      </c>
      <c r="B356" t="s">
        <v>76</v>
      </c>
      <c r="C356" t="s">
        <v>135</v>
      </c>
      <c r="D356" t="s">
        <v>11</v>
      </c>
      <c r="E356" t="s">
        <v>357</v>
      </c>
      <c r="F356">
        <v>200</v>
      </c>
      <c r="G356">
        <v>160.41</v>
      </c>
      <c r="H356">
        <v>0.80205000000000004</v>
      </c>
    </row>
    <row r="357" spans="1:8" x14ac:dyDescent="0.2">
      <c r="A357" t="s">
        <v>8</v>
      </c>
      <c r="B357" t="s">
        <v>76</v>
      </c>
      <c r="C357" t="s">
        <v>77</v>
      </c>
      <c r="D357" t="s">
        <v>11</v>
      </c>
      <c r="E357" t="s">
        <v>358</v>
      </c>
      <c r="F357">
        <v>45</v>
      </c>
      <c r="G357">
        <v>453.58</v>
      </c>
      <c r="H357">
        <v>10.079555555555601</v>
      </c>
    </row>
    <row r="358" spans="1:8" x14ac:dyDescent="0.2">
      <c r="A358" t="s">
        <v>8</v>
      </c>
      <c r="B358" t="s">
        <v>76</v>
      </c>
      <c r="C358" t="s">
        <v>77</v>
      </c>
      <c r="D358" t="s">
        <v>11</v>
      </c>
      <c r="E358" t="s">
        <v>359</v>
      </c>
      <c r="F358">
        <v>1275</v>
      </c>
      <c r="G358">
        <v>3199.48</v>
      </c>
      <c r="H358">
        <v>2.50939607843137</v>
      </c>
    </row>
    <row r="359" spans="1:8" x14ac:dyDescent="0.2">
      <c r="A359" t="s">
        <v>8</v>
      </c>
      <c r="B359" t="s">
        <v>76</v>
      </c>
      <c r="C359" t="s">
        <v>87</v>
      </c>
      <c r="D359" t="s">
        <v>11</v>
      </c>
      <c r="E359" t="s">
        <v>13</v>
      </c>
      <c r="F359">
        <v>-874</v>
      </c>
      <c r="G359">
        <v>2693358.29</v>
      </c>
      <c r="H359">
        <v>-3081.6456407322698</v>
      </c>
    </row>
    <row r="360" spans="1:8" x14ac:dyDescent="0.2">
      <c r="A360" t="s">
        <v>8</v>
      </c>
      <c r="B360" t="s">
        <v>76</v>
      </c>
      <c r="C360" t="s">
        <v>77</v>
      </c>
      <c r="D360" t="s">
        <v>11</v>
      </c>
      <c r="E360" t="s">
        <v>360</v>
      </c>
      <c r="F360">
        <v>5</v>
      </c>
      <c r="G360">
        <v>6026.07</v>
      </c>
      <c r="H360">
        <v>1205.2139999999999</v>
      </c>
    </row>
    <row r="361" spans="1:8" x14ac:dyDescent="0.2">
      <c r="A361" t="s">
        <v>8</v>
      </c>
      <c r="B361" t="s">
        <v>76</v>
      </c>
      <c r="C361" t="s">
        <v>87</v>
      </c>
      <c r="D361" t="s">
        <v>11</v>
      </c>
      <c r="E361" t="s">
        <v>361</v>
      </c>
      <c r="F361">
        <v>1</v>
      </c>
      <c r="G361">
        <v>-14737</v>
      </c>
      <c r="H361">
        <v>-14737</v>
      </c>
    </row>
    <row r="362" spans="1:8" x14ac:dyDescent="0.2">
      <c r="A362" t="s">
        <v>8</v>
      </c>
      <c r="B362" t="s">
        <v>76</v>
      </c>
      <c r="C362" t="s">
        <v>87</v>
      </c>
      <c r="D362" t="s">
        <v>11</v>
      </c>
      <c r="E362" t="s">
        <v>362</v>
      </c>
      <c r="F362">
        <v>1</v>
      </c>
      <c r="G362">
        <v>-3417</v>
      </c>
      <c r="H362">
        <v>-3417</v>
      </c>
    </row>
    <row r="363" spans="1:8" x14ac:dyDescent="0.2">
      <c r="A363" t="s">
        <v>8</v>
      </c>
      <c r="B363" t="s">
        <v>76</v>
      </c>
      <c r="C363" t="s">
        <v>92</v>
      </c>
      <c r="D363" t="s">
        <v>11</v>
      </c>
      <c r="E363" t="s">
        <v>363</v>
      </c>
      <c r="F363">
        <v>1050</v>
      </c>
      <c r="G363">
        <v>6649.03</v>
      </c>
      <c r="H363">
        <v>6.3324095238095204</v>
      </c>
    </row>
    <row r="364" spans="1:8" x14ac:dyDescent="0.2">
      <c r="A364" t="s">
        <v>8</v>
      </c>
      <c r="B364" t="s">
        <v>76</v>
      </c>
      <c r="C364" t="s">
        <v>77</v>
      </c>
      <c r="D364" t="s">
        <v>11</v>
      </c>
      <c r="E364" t="s">
        <v>364</v>
      </c>
      <c r="F364">
        <v>1500</v>
      </c>
      <c r="G364">
        <v>6063.09</v>
      </c>
      <c r="H364">
        <v>4.0420600000000002</v>
      </c>
    </row>
    <row r="365" spans="1:8" x14ac:dyDescent="0.2">
      <c r="A365" t="s">
        <v>8</v>
      </c>
      <c r="B365" t="s">
        <v>76</v>
      </c>
      <c r="C365" t="s">
        <v>77</v>
      </c>
      <c r="D365" t="s">
        <v>11</v>
      </c>
      <c r="E365" t="s">
        <v>365</v>
      </c>
      <c r="F365">
        <v>6500</v>
      </c>
      <c r="G365">
        <v>26897.72</v>
      </c>
      <c r="H365">
        <v>4.1381107692307699</v>
      </c>
    </row>
    <row r="366" spans="1:8" x14ac:dyDescent="0.2">
      <c r="A366" t="s">
        <v>8</v>
      </c>
      <c r="B366" t="s">
        <v>76</v>
      </c>
      <c r="C366" t="s">
        <v>77</v>
      </c>
      <c r="D366" t="s">
        <v>11</v>
      </c>
      <c r="E366" t="s">
        <v>366</v>
      </c>
      <c r="F366">
        <v>670</v>
      </c>
      <c r="G366">
        <v>1666.81</v>
      </c>
      <c r="H366">
        <v>2.4877761194029899</v>
      </c>
    </row>
    <row r="367" spans="1:8" x14ac:dyDescent="0.2">
      <c r="A367" t="s">
        <v>8</v>
      </c>
      <c r="B367" t="s">
        <v>76</v>
      </c>
      <c r="C367" t="s">
        <v>77</v>
      </c>
      <c r="D367" t="s">
        <v>11</v>
      </c>
      <c r="E367" t="s">
        <v>367</v>
      </c>
      <c r="F367">
        <v>490</v>
      </c>
      <c r="G367">
        <v>65678.94</v>
      </c>
      <c r="H367">
        <v>134.03865306122401</v>
      </c>
    </row>
    <row r="368" spans="1:8" x14ac:dyDescent="0.2">
      <c r="A368" t="s">
        <v>8</v>
      </c>
      <c r="B368" t="s">
        <v>76</v>
      </c>
      <c r="C368" t="s">
        <v>87</v>
      </c>
      <c r="D368" t="s">
        <v>11</v>
      </c>
      <c r="E368" t="s">
        <v>368</v>
      </c>
      <c r="F368">
        <v>1</v>
      </c>
      <c r="G368">
        <v>-278</v>
      </c>
      <c r="H368">
        <v>-278</v>
      </c>
    </row>
    <row r="369" spans="1:8" x14ac:dyDescent="0.2">
      <c r="A369" t="s">
        <v>8</v>
      </c>
      <c r="B369" t="s">
        <v>76</v>
      </c>
      <c r="C369" t="s">
        <v>77</v>
      </c>
      <c r="D369" t="s">
        <v>11</v>
      </c>
      <c r="E369" t="s">
        <v>369</v>
      </c>
      <c r="F369">
        <v>1280</v>
      </c>
      <c r="G369">
        <v>4707.1099999999997</v>
      </c>
      <c r="H369">
        <v>3.6774296875000001</v>
      </c>
    </row>
    <row r="370" spans="1:8" x14ac:dyDescent="0.2">
      <c r="A370" t="s">
        <v>8</v>
      </c>
      <c r="B370" t="s">
        <v>76</v>
      </c>
      <c r="C370" t="s">
        <v>87</v>
      </c>
      <c r="D370" t="s">
        <v>11</v>
      </c>
      <c r="E370" t="s">
        <v>370</v>
      </c>
      <c r="F370">
        <v>1</v>
      </c>
      <c r="G370">
        <v>-6957.6</v>
      </c>
      <c r="H370">
        <v>-6957.6</v>
      </c>
    </row>
    <row r="371" spans="1:8" x14ac:dyDescent="0.2">
      <c r="A371" t="s">
        <v>8</v>
      </c>
      <c r="B371" t="s">
        <v>76</v>
      </c>
      <c r="C371" t="s">
        <v>87</v>
      </c>
      <c r="D371" t="s">
        <v>11</v>
      </c>
      <c r="E371" t="s">
        <v>371</v>
      </c>
      <c r="F371">
        <v>1</v>
      </c>
      <c r="G371">
        <v>-9745</v>
      </c>
      <c r="H371">
        <v>-9745</v>
      </c>
    </row>
    <row r="372" spans="1:8" x14ac:dyDescent="0.2">
      <c r="A372" t="s">
        <v>8</v>
      </c>
      <c r="B372" t="s">
        <v>76</v>
      </c>
      <c r="C372" t="s">
        <v>87</v>
      </c>
      <c r="D372" t="s">
        <v>11</v>
      </c>
      <c r="E372" t="s">
        <v>372</v>
      </c>
      <c r="F372">
        <v>1</v>
      </c>
      <c r="G372">
        <v>-3174</v>
      </c>
      <c r="H372">
        <v>-3174</v>
      </c>
    </row>
    <row r="373" spans="1:8" x14ac:dyDescent="0.2">
      <c r="A373" t="s">
        <v>8</v>
      </c>
      <c r="B373" t="s">
        <v>76</v>
      </c>
      <c r="C373" t="s">
        <v>87</v>
      </c>
      <c r="D373" t="s">
        <v>11</v>
      </c>
      <c r="E373" t="s">
        <v>373</v>
      </c>
      <c r="F373">
        <v>1</v>
      </c>
      <c r="G373">
        <v>-2410</v>
      </c>
      <c r="H373">
        <v>-2410</v>
      </c>
    </row>
    <row r="374" spans="1:8" x14ac:dyDescent="0.2">
      <c r="A374" t="s">
        <v>8</v>
      </c>
      <c r="B374" t="s">
        <v>76</v>
      </c>
      <c r="C374" t="s">
        <v>87</v>
      </c>
      <c r="D374" t="s">
        <v>11</v>
      </c>
      <c r="E374" t="s">
        <v>374</v>
      </c>
      <c r="F374">
        <v>1</v>
      </c>
      <c r="G374">
        <v>-2052</v>
      </c>
      <c r="H374">
        <v>-2052</v>
      </c>
    </row>
    <row r="375" spans="1:8" x14ac:dyDescent="0.2">
      <c r="A375" t="s">
        <v>8</v>
      </c>
      <c r="B375" t="s">
        <v>76</v>
      </c>
      <c r="C375" t="s">
        <v>77</v>
      </c>
      <c r="D375" t="s">
        <v>11</v>
      </c>
      <c r="E375" t="s">
        <v>375</v>
      </c>
      <c r="F375">
        <v>300</v>
      </c>
      <c r="G375">
        <v>1782.42</v>
      </c>
      <c r="H375">
        <v>5.9413999999999998</v>
      </c>
    </row>
    <row r="376" spans="1:8" x14ac:dyDescent="0.2">
      <c r="A376" t="s">
        <v>8</v>
      </c>
      <c r="B376" t="s">
        <v>76</v>
      </c>
      <c r="C376" t="s">
        <v>77</v>
      </c>
      <c r="D376" t="s">
        <v>11</v>
      </c>
      <c r="E376" t="s">
        <v>376</v>
      </c>
      <c r="F376">
        <v>875</v>
      </c>
      <c r="G376">
        <v>877.02</v>
      </c>
      <c r="H376">
        <v>1.00230857142857</v>
      </c>
    </row>
    <row r="377" spans="1:8" x14ac:dyDescent="0.2">
      <c r="A377" t="s">
        <v>8</v>
      </c>
      <c r="B377" t="s">
        <v>76</v>
      </c>
      <c r="C377" t="s">
        <v>77</v>
      </c>
      <c r="D377" t="s">
        <v>11</v>
      </c>
      <c r="E377" t="s">
        <v>377</v>
      </c>
      <c r="F377">
        <v>600</v>
      </c>
      <c r="G377">
        <v>7335.07</v>
      </c>
      <c r="H377">
        <v>12.2251166666667</v>
      </c>
    </row>
    <row r="378" spans="1:8" x14ac:dyDescent="0.2">
      <c r="A378" t="s">
        <v>8</v>
      </c>
      <c r="B378" t="s">
        <v>76</v>
      </c>
      <c r="C378" t="s">
        <v>92</v>
      </c>
      <c r="D378" t="s">
        <v>11</v>
      </c>
      <c r="E378" t="s">
        <v>378</v>
      </c>
      <c r="F378">
        <v>702</v>
      </c>
      <c r="G378">
        <v>37830.46</v>
      </c>
      <c r="H378">
        <v>53.889544159544201</v>
      </c>
    </row>
    <row r="379" spans="1:8" x14ac:dyDescent="0.2">
      <c r="A379" t="s">
        <v>8</v>
      </c>
      <c r="B379" t="s">
        <v>76</v>
      </c>
      <c r="C379" t="s">
        <v>135</v>
      </c>
      <c r="D379" t="s">
        <v>11</v>
      </c>
      <c r="E379" t="s">
        <v>379</v>
      </c>
      <c r="F379">
        <v>2750</v>
      </c>
      <c r="G379">
        <v>11784.44</v>
      </c>
      <c r="H379">
        <v>4.2852509090909097</v>
      </c>
    </row>
    <row r="380" spans="1:8" x14ac:dyDescent="0.2">
      <c r="A380" t="s">
        <v>8</v>
      </c>
      <c r="B380" t="s">
        <v>76</v>
      </c>
      <c r="C380" t="s">
        <v>92</v>
      </c>
      <c r="D380" t="s">
        <v>11</v>
      </c>
      <c r="E380" t="s">
        <v>115</v>
      </c>
      <c r="F380">
        <v>187</v>
      </c>
      <c r="G380">
        <v>2122.23</v>
      </c>
      <c r="H380">
        <v>11.348823529411799</v>
      </c>
    </row>
    <row r="381" spans="1:8" x14ac:dyDescent="0.2">
      <c r="A381" t="s">
        <v>8</v>
      </c>
      <c r="B381" t="s">
        <v>76</v>
      </c>
      <c r="C381" t="s">
        <v>77</v>
      </c>
      <c r="D381" t="s">
        <v>11</v>
      </c>
      <c r="E381" t="s">
        <v>380</v>
      </c>
      <c r="F381">
        <v>556</v>
      </c>
      <c r="G381">
        <v>11625.73</v>
      </c>
      <c r="H381">
        <v>20.909586330935301</v>
      </c>
    </row>
    <row r="382" spans="1:8" x14ac:dyDescent="0.2">
      <c r="A382" t="s">
        <v>8</v>
      </c>
      <c r="B382" t="s">
        <v>76</v>
      </c>
      <c r="C382" t="s">
        <v>92</v>
      </c>
      <c r="D382" t="s">
        <v>11</v>
      </c>
      <c r="E382" t="s">
        <v>381</v>
      </c>
      <c r="F382">
        <v>8</v>
      </c>
      <c r="G382">
        <v>2364.61</v>
      </c>
      <c r="H382">
        <v>295.57625000000002</v>
      </c>
    </row>
    <row r="383" spans="1:8" x14ac:dyDescent="0.2">
      <c r="A383" t="s">
        <v>8</v>
      </c>
      <c r="B383" t="s">
        <v>76</v>
      </c>
      <c r="C383" t="s">
        <v>77</v>
      </c>
      <c r="D383" t="s">
        <v>11</v>
      </c>
      <c r="E383" t="s">
        <v>116</v>
      </c>
      <c r="F383">
        <v>1512</v>
      </c>
      <c r="G383">
        <v>93047.23</v>
      </c>
      <c r="H383">
        <v>61.539173280423299</v>
      </c>
    </row>
    <row r="384" spans="1:8" x14ac:dyDescent="0.2">
      <c r="A384" t="s">
        <v>8</v>
      </c>
      <c r="B384" t="s">
        <v>76</v>
      </c>
      <c r="C384" t="s">
        <v>77</v>
      </c>
      <c r="D384" t="s">
        <v>11</v>
      </c>
      <c r="E384" t="s">
        <v>382</v>
      </c>
      <c r="F384">
        <v>111</v>
      </c>
      <c r="G384">
        <v>14785.09</v>
      </c>
      <c r="H384">
        <v>133.19900900900899</v>
      </c>
    </row>
    <row r="385" spans="1:8" x14ac:dyDescent="0.2">
      <c r="A385" t="s">
        <v>8</v>
      </c>
      <c r="B385" t="s">
        <v>76</v>
      </c>
      <c r="C385" t="s">
        <v>77</v>
      </c>
      <c r="D385" t="s">
        <v>11</v>
      </c>
      <c r="E385" t="s">
        <v>324</v>
      </c>
      <c r="F385">
        <v>1152</v>
      </c>
      <c r="G385">
        <v>78128.639999999999</v>
      </c>
      <c r="H385">
        <v>67.819999999999993</v>
      </c>
    </row>
    <row r="386" spans="1:8" x14ac:dyDescent="0.2">
      <c r="A386" t="s">
        <v>8</v>
      </c>
      <c r="B386" t="s">
        <v>76</v>
      </c>
      <c r="C386" t="s">
        <v>77</v>
      </c>
      <c r="D386" t="s">
        <v>11</v>
      </c>
      <c r="E386" t="s">
        <v>383</v>
      </c>
      <c r="F386">
        <v>709</v>
      </c>
      <c r="G386">
        <v>3904.29</v>
      </c>
      <c r="H386">
        <v>5.50675599435825</v>
      </c>
    </row>
    <row r="387" spans="1:8" x14ac:dyDescent="0.2">
      <c r="A387" t="s">
        <v>8</v>
      </c>
      <c r="B387" t="s">
        <v>76</v>
      </c>
      <c r="C387" t="s">
        <v>77</v>
      </c>
      <c r="D387" t="s">
        <v>11</v>
      </c>
      <c r="E387" t="s">
        <v>384</v>
      </c>
      <c r="F387">
        <v>670</v>
      </c>
      <c r="G387">
        <v>5378.56</v>
      </c>
      <c r="H387">
        <v>8.0277014925373091</v>
      </c>
    </row>
    <row r="388" spans="1:8" x14ac:dyDescent="0.2">
      <c r="A388" t="s">
        <v>8</v>
      </c>
      <c r="B388" t="s">
        <v>76</v>
      </c>
      <c r="C388" t="s">
        <v>135</v>
      </c>
      <c r="D388" t="s">
        <v>11</v>
      </c>
      <c r="E388" t="s">
        <v>385</v>
      </c>
      <c r="F388">
        <v>925</v>
      </c>
      <c r="G388">
        <v>13380.79</v>
      </c>
      <c r="H388">
        <v>14.465718918918901</v>
      </c>
    </row>
    <row r="389" spans="1:8" x14ac:dyDescent="0.2">
      <c r="A389" t="s">
        <v>8</v>
      </c>
      <c r="B389" t="s">
        <v>76</v>
      </c>
      <c r="C389" t="s">
        <v>92</v>
      </c>
      <c r="D389" t="s">
        <v>11</v>
      </c>
      <c r="E389" t="s">
        <v>320</v>
      </c>
      <c r="F389">
        <v>674</v>
      </c>
      <c r="G389">
        <v>23098.42</v>
      </c>
      <c r="H389">
        <v>34.270652818991103</v>
      </c>
    </row>
    <row r="390" spans="1:8" x14ac:dyDescent="0.2">
      <c r="A390" t="s">
        <v>8</v>
      </c>
      <c r="B390" t="s">
        <v>76</v>
      </c>
      <c r="C390" t="s">
        <v>92</v>
      </c>
      <c r="D390" t="s">
        <v>11</v>
      </c>
      <c r="E390" t="s">
        <v>386</v>
      </c>
      <c r="F390">
        <v>3700</v>
      </c>
      <c r="G390">
        <v>82240.53</v>
      </c>
      <c r="H390">
        <v>22.2271702702703</v>
      </c>
    </row>
    <row r="391" spans="1:8" x14ac:dyDescent="0.2">
      <c r="A391" t="s">
        <v>8</v>
      </c>
      <c r="B391" t="s">
        <v>76</v>
      </c>
      <c r="C391" t="s">
        <v>77</v>
      </c>
      <c r="D391" t="s">
        <v>11</v>
      </c>
      <c r="E391" t="s">
        <v>387</v>
      </c>
      <c r="F391">
        <v>1</v>
      </c>
      <c r="G391">
        <v>3250.3</v>
      </c>
      <c r="H391">
        <v>3250.3</v>
      </c>
    </row>
    <row r="392" spans="1:8" x14ac:dyDescent="0.2">
      <c r="A392" t="s">
        <v>8</v>
      </c>
      <c r="B392" t="s">
        <v>76</v>
      </c>
      <c r="C392" t="s">
        <v>77</v>
      </c>
      <c r="D392" t="s">
        <v>11</v>
      </c>
      <c r="E392" t="s">
        <v>388</v>
      </c>
      <c r="F392">
        <v>2812</v>
      </c>
      <c r="G392">
        <v>27491.07</v>
      </c>
      <c r="H392">
        <v>9.7763406827880495</v>
      </c>
    </row>
    <row r="393" spans="1:8" x14ac:dyDescent="0.2">
      <c r="A393" t="s">
        <v>8</v>
      </c>
      <c r="B393" t="s">
        <v>76</v>
      </c>
      <c r="C393" t="s">
        <v>77</v>
      </c>
      <c r="D393" t="s">
        <v>11</v>
      </c>
      <c r="E393" t="s">
        <v>52</v>
      </c>
      <c r="F393">
        <v>7114</v>
      </c>
      <c r="G393">
        <v>7583.64</v>
      </c>
      <c r="H393">
        <v>1.0660163058757399</v>
      </c>
    </row>
    <row r="394" spans="1:8" x14ac:dyDescent="0.2">
      <c r="A394" t="s">
        <v>8</v>
      </c>
      <c r="B394" t="s">
        <v>76</v>
      </c>
      <c r="C394" t="s">
        <v>77</v>
      </c>
      <c r="D394" t="s">
        <v>11</v>
      </c>
      <c r="E394" t="s">
        <v>389</v>
      </c>
      <c r="F394">
        <v>1545</v>
      </c>
      <c r="G394">
        <v>9965.39</v>
      </c>
      <c r="H394">
        <v>6.4500906148867303</v>
      </c>
    </row>
    <row r="395" spans="1:8" x14ac:dyDescent="0.2">
      <c r="A395" t="s">
        <v>8</v>
      </c>
      <c r="B395" t="s">
        <v>76</v>
      </c>
      <c r="C395" t="s">
        <v>77</v>
      </c>
      <c r="D395" t="s">
        <v>11</v>
      </c>
      <c r="E395" t="s">
        <v>390</v>
      </c>
      <c r="F395">
        <v>675</v>
      </c>
      <c r="G395">
        <v>4234.3</v>
      </c>
      <c r="H395">
        <v>6.2730370370370396</v>
      </c>
    </row>
    <row r="396" spans="1:8" x14ac:dyDescent="0.2">
      <c r="A396" t="s">
        <v>8</v>
      </c>
      <c r="B396" t="s">
        <v>76</v>
      </c>
      <c r="C396" t="s">
        <v>77</v>
      </c>
      <c r="D396" t="s">
        <v>11</v>
      </c>
      <c r="E396" t="s">
        <v>391</v>
      </c>
      <c r="F396">
        <v>140</v>
      </c>
      <c r="G396">
        <v>1534.22</v>
      </c>
      <c r="H396">
        <v>10.958714285714301</v>
      </c>
    </row>
    <row r="397" spans="1:8" x14ac:dyDescent="0.2">
      <c r="A397" t="s">
        <v>8</v>
      </c>
      <c r="B397" t="s">
        <v>76</v>
      </c>
      <c r="C397" t="s">
        <v>77</v>
      </c>
      <c r="D397" t="s">
        <v>11</v>
      </c>
      <c r="E397" t="s">
        <v>392</v>
      </c>
      <c r="F397">
        <v>75</v>
      </c>
      <c r="G397">
        <v>525.77</v>
      </c>
      <c r="H397">
        <v>7.01026666666667</v>
      </c>
    </row>
    <row r="398" spans="1:8" x14ac:dyDescent="0.2">
      <c r="A398" t="s">
        <v>8</v>
      </c>
      <c r="B398" t="s">
        <v>76</v>
      </c>
      <c r="C398" t="s">
        <v>77</v>
      </c>
      <c r="D398" t="s">
        <v>11</v>
      </c>
      <c r="E398" t="s">
        <v>393</v>
      </c>
      <c r="F398">
        <v>691</v>
      </c>
      <c r="G398">
        <v>-218.25</v>
      </c>
      <c r="H398">
        <v>-0.315846599131693</v>
      </c>
    </row>
    <row r="399" spans="1:8" x14ac:dyDescent="0.2">
      <c r="A399" t="s">
        <v>8</v>
      </c>
      <c r="B399" t="s">
        <v>76</v>
      </c>
      <c r="C399" t="s">
        <v>92</v>
      </c>
      <c r="D399" t="s">
        <v>11</v>
      </c>
      <c r="E399" t="s">
        <v>394</v>
      </c>
      <c r="F399">
        <v>90</v>
      </c>
      <c r="G399">
        <v>543.76</v>
      </c>
      <c r="H399">
        <v>6.0417777777777797</v>
      </c>
    </row>
    <row r="400" spans="1:8" x14ac:dyDescent="0.2">
      <c r="A400" t="s">
        <v>8</v>
      </c>
      <c r="B400" t="s">
        <v>76</v>
      </c>
      <c r="C400" t="s">
        <v>92</v>
      </c>
      <c r="D400" t="s">
        <v>11</v>
      </c>
      <c r="E400" t="s">
        <v>395</v>
      </c>
      <c r="F400">
        <v>1205</v>
      </c>
      <c r="G400">
        <v>-7481.87</v>
      </c>
      <c r="H400">
        <v>-6.2090207468879699</v>
      </c>
    </row>
    <row r="401" spans="1:8" x14ac:dyDescent="0.2">
      <c r="A401" t="s">
        <v>8</v>
      </c>
      <c r="B401" t="s">
        <v>76</v>
      </c>
      <c r="C401" t="s">
        <v>77</v>
      </c>
      <c r="D401" t="s">
        <v>11</v>
      </c>
      <c r="E401" t="s">
        <v>396</v>
      </c>
      <c r="F401">
        <v>1</v>
      </c>
      <c r="G401">
        <v>2539.63</v>
      </c>
      <c r="H401">
        <v>2539.63</v>
      </c>
    </row>
    <row r="402" spans="1:8" x14ac:dyDescent="0.2">
      <c r="A402" t="s">
        <v>8</v>
      </c>
      <c r="B402" t="s">
        <v>76</v>
      </c>
      <c r="C402" t="s">
        <v>77</v>
      </c>
      <c r="D402" t="s">
        <v>11</v>
      </c>
      <c r="E402" t="s">
        <v>397</v>
      </c>
      <c r="F402">
        <v>1232</v>
      </c>
      <c r="G402">
        <v>6709.89</v>
      </c>
      <c r="H402">
        <v>5.4463392857142896</v>
      </c>
    </row>
    <row r="403" spans="1:8" x14ac:dyDescent="0.2">
      <c r="A403" t="s">
        <v>8</v>
      </c>
      <c r="B403" t="s">
        <v>76</v>
      </c>
      <c r="C403" t="s">
        <v>92</v>
      </c>
      <c r="D403" t="s">
        <v>11</v>
      </c>
      <c r="E403" t="s">
        <v>398</v>
      </c>
      <c r="F403">
        <v>388</v>
      </c>
      <c r="G403">
        <v>22470.22</v>
      </c>
      <c r="H403">
        <v>57.9129381443299</v>
      </c>
    </row>
    <row r="404" spans="1:8" x14ac:dyDescent="0.2">
      <c r="A404" t="s">
        <v>8</v>
      </c>
      <c r="B404" t="s">
        <v>76</v>
      </c>
      <c r="C404" t="s">
        <v>135</v>
      </c>
      <c r="D404" t="s">
        <v>11</v>
      </c>
      <c r="E404" t="s">
        <v>399</v>
      </c>
      <c r="F404">
        <v>1300</v>
      </c>
      <c r="G404">
        <v>5465.26</v>
      </c>
      <c r="H404">
        <v>4.20404615384615</v>
      </c>
    </row>
    <row r="405" spans="1:8" x14ac:dyDescent="0.2">
      <c r="A405" t="s">
        <v>8</v>
      </c>
      <c r="B405" t="s">
        <v>76</v>
      </c>
      <c r="C405" t="s">
        <v>102</v>
      </c>
      <c r="D405" t="s">
        <v>11</v>
      </c>
      <c r="E405" t="s">
        <v>400</v>
      </c>
      <c r="F405">
        <v>1</v>
      </c>
      <c r="G405">
        <v>56791.24</v>
      </c>
      <c r="H405">
        <v>56791.24</v>
      </c>
    </row>
    <row r="406" spans="1:8" x14ac:dyDescent="0.2">
      <c r="A406" t="s">
        <v>8</v>
      </c>
      <c r="B406" t="s">
        <v>76</v>
      </c>
      <c r="C406" t="s">
        <v>135</v>
      </c>
      <c r="D406" t="s">
        <v>11</v>
      </c>
      <c r="E406" t="s">
        <v>401</v>
      </c>
      <c r="F406">
        <v>106</v>
      </c>
      <c r="G406">
        <v>638.59</v>
      </c>
      <c r="H406">
        <v>6.0244339622641503</v>
      </c>
    </row>
    <row r="407" spans="1:8" x14ac:dyDescent="0.2">
      <c r="A407" t="s">
        <v>8</v>
      </c>
      <c r="B407" t="s">
        <v>76</v>
      </c>
      <c r="C407" t="s">
        <v>77</v>
      </c>
      <c r="D407" t="s">
        <v>11</v>
      </c>
      <c r="E407" t="s">
        <v>402</v>
      </c>
      <c r="F407">
        <v>2200</v>
      </c>
      <c r="G407">
        <v>13384.3</v>
      </c>
      <c r="H407">
        <v>6.0837727272727298</v>
      </c>
    </row>
    <row r="408" spans="1:8" x14ac:dyDescent="0.2">
      <c r="A408" t="s">
        <v>8</v>
      </c>
      <c r="B408" t="s">
        <v>76</v>
      </c>
      <c r="C408" t="s">
        <v>77</v>
      </c>
      <c r="D408" t="s">
        <v>11</v>
      </c>
      <c r="E408" t="s">
        <v>403</v>
      </c>
      <c r="F408">
        <v>935</v>
      </c>
      <c r="G408">
        <v>-1796.01</v>
      </c>
      <c r="H408">
        <v>-1.92086631016043</v>
      </c>
    </row>
    <row r="409" spans="1:8" x14ac:dyDescent="0.2">
      <c r="A409" t="s">
        <v>8</v>
      </c>
      <c r="B409" t="s">
        <v>76</v>
      </c>
      <c r="C409" t="s">
        <v>135</v>
      </c>
      <c r="D409" t="s">
        <v>11</v>
      </c>
      <c r="E409" t="s">
        <v>20</v>
      </c>
      <c r="F409">
        <v>3</v>
      </c>
      <c r="G409">
        <v>505.82</v>
      </c>
      <c r="H409">
        <v>168.606666666667</v>
      </c>
    </row>
    <row r="410" spans="1:8" x14ac:dyDescent="0.2">
      <c r="A410" t="s">
        <v>8</v>
      </c>
      <c r="B410" t="s">
        <v>76</v>
      </c>
      <c r="C410" t="s">
        <v>77</v>
      </c>
      <c r="D410" t="s">
        <v>11</v>
      </c>
      <c r="E410" t="s">
        <v>404</v>
      </c>
      <c r="F410">
        <v>2775</v>
      </c>
      <c r="G410">
        <v>6057.54</v>
      </c>
      <c r="H410">
        <v>2.1828972972973002</v>
      </c>
    </row>
    <row r="411" spans="1:8" x14ac:dyDescent="0.2">
      <c r="A411" t="s">
        <v>8</v>
      </c>
      <c r="B411" t="s">
        <v>76</v>
      </c>
      <c r="C411" t="s">
        <v>77</v>
      </c>
      <c r="D411" t="s">
        <v>11</v>
      </c>
      <c r="E411" t="s">
        <v>405</v>
      </c>
      <c r="F411">
        <v>410</v>
      </c>
      <c r="G411">
        <v>4121.25</v>
      </c>
      <c r="H411">
        <v>10.0518292682927</v>
      </c>
    </row>
    <row r="412" spans="1:8" x14ac:dyDescent="0.2">
      <c r="A412" t="s">
        <v>8</v>
      </c>
      <c r="B412" t="s">
        <v>76</v>
      </c>
      <c r="C412" t="s">
        <v>92</v>
      </c>
      <c r="D412" t="s">
        <v>11</v>
      </c>
      <c r="E412" t="s">
        <v>406</v>
      </c>
      <c r="F412">
        <v>79</v>
      </c>
      <c r="G412">
        <v>13666.07</v>
      </c>
      <c r="H412">
        <v>172.98822784810099</v>
      </c>
    </row>
    <row r="413" spans="1:8" x14ac:dyDescent="0.2">
      <c r="A413" t="s">
        <v>8</v>
      </c>
      <c r="B413" t="s">
        <v>76</v>
      </c>
      <c r="C413" t="s">
        <v>92</v>
      </c>
      <c r="D413" t="s">
        <v>11</v>
      </c>
      <c r="E413" t="s">
        <v>407</v>
      </c>
      <c r="F413">
        <v>306</v>
      </c>
      <c r="G413">
        <v>12624.12</v>
      </c>
      <c r="H413">
        <v>41.255294117647097</v>
      </c>
    </row>
    <row r="414" spans="1:8" x14ac:dyDescent="0.2">
      <c r="A414" t="s">
        <v>8</v>
      </c>
      <c r="B414" t="s">
        <v>76</v>
      </c>
      <c r="C414" t="s">
        <v>92</v>
      </c>
      <c r="D414" t="s">
        <v>11</v>
      </c>
      <c r="E414" t="s">
        <v>408</v>
      </c>
      <c r="F414">
        <v>1317</v>
      </c>
      <c r="G414">
        <v>24837.27</v>
      </c>
      <c r="H414">
        <v>18.858974943052399</v>
      </c>
    </row>
    <row r="415" spans="1:8" x14ac:dyDescent="0.2">
      <c r="A415" t="s">
        <v>8</v>
      </c>
      <c r="B415" t="s">
        <v>76</v>
      </c>
      <c r="C415" t="s">
        <v>92</v>
      </c>
      <c r="D415" t="s">
        <v>11</v>
      </c>
      <c r="E415" t="s">
        <v>409</v>
      </c>
      <c r="F415">
        <v>2150</v>
      </c>
      <c r="G415">
        <v>126441.53</v>
      </c>
      <c r="H415">
        <v>58.810013953488401</v>
      </c>
    </row>
    <row r="416" spans="1:8" x14ac:dyDescent="0.2">
      <c r="A416" t="s">
        <v>8</v>
      </c>
      <c r="B416" t="s">
        <v>76</v>
      </c>
      <c r="C416" t="s">
        <v>77</v>
      </c>
      <c r="D416" t="s">
        <v>11</v>
      </c>
      <c r="E416" t="s">
        <v>410</v>
      </c>
      <c r="F416">
        <v>350</v>
      </c>
      <c r="G416">
        <v>8821.08</v>
      </c>
      <c r="H416">
        <v>25.203085714285699</v>
      </c>
    </row>
    <row r="417" spans="1:8" x14ac:dyDescent="0.2">
      <c r="A417" t="s">
        <v>8</v>
      </c>
      <c r="B417" t="s">
        <v>76</v>
      </c>
      <c r="C417" t="s">
        <v>92</v>
      </c>
      <c r="D417" t="s">
        <v>11</v>
      </c>
      <c r="E417" t="s">
        <v>410</v>
      </c>
      <c r="F417">
        <v>400</v>
      </c>
      <c r="G417">
        <v>6691.75</v>
      </c>
      <c r="H417">
        <v>16.729375000000001</v>
      </c>
    </row>
    <row r="418" spans="1:8" x14ac:dyDescent="0.2">
      <c r="A418" t="s">
        <v>8</v>
      </c>
      <c r="B418" t="s">
        <v>76</v>
      </c>
      <c r="C418" t="s">
        <v>77</v>
      </c>
      <c r="D418" t="s">
        <v>11</v>
      </c>
      <c r="E418" t="s">
        <v>411</v>
      </c>
      <c r="F418">
        <v>1330</v>
      </c>
      <c r="G418">
        <v>9544.9500000000007</v>
      </c>
      <c r="H418">
        <v>7.1766541353383504</v>
      </c>
    </row>
    <row r="419" spans="1:8" x14ac:dyDescent="0.2">
      <c r="A419" t="s">
        <v>8</v>
      </c>
      <c r="B419" t="s">
        <v>76</v>
      </c>
      <c r="C419" t="s">
        <v>77</v>
      </c>
      <c r="D419" t="s">
        <v>11</v>
      </c>
      <c r="E419" t="s">
        <v>412</v>
      </c>
      <c r="F419">
        <v>4634</v>
      </c>
      <c r="G419">
        <v>20828.650000000001</v>
      </c>
      <c r="H419">
        <v>4.4947453603797998</v>
      </c>
    </row>
    <row r="420" spans="1:8" x14ac:dyDescent="0.2">
      <c r="A420" t="s">
        <v>8</v>
      </c>
      <c r="B420" t="s">
        <v>76</v>
      </c>
      <c r="C420" t="s">
        <v>92</v>
      </c>
      <c r="D420" t="s">
        <v>11</v>
      </c>
      <c r="E420" t="s">
        <v>413</v>
      </c>
      <c r="F420">
        <v>1545</v>
      </c>
      <c r="G420">
        <v>-34.340000000000003</v>
      </c>
      <c r="H420">
        <v>-2.2226537216828501E-2</v>
      </c>
    </row>
    <row r="421" spans="1:8" x14ac:dyDescent="0.2">
      <c r="A421" t="s">
        <v>8</v>
      </c>
      <c r="B421" t="s">
        <v>76</v>
      </c>
      <c r="C421" t="s">
        <v>77</v>
      </c>
      <c r="D421" t="s">
        <v>11</v>
      </c>
      <c r="E421" t="s">
        <v>414</v>
      </c>
      <c r="F421">
        <v>672</v>
      </c>
      <c r="G421">
        <v>2163.5100000000002</v>
      </c>
      <c r="H421">
        <v>3.2195089285714298</v>
      </c>
    </row>
    <row r="422" spans="1:8" x14ac:dyDescent="0.2">
      <c r="A422" t="s">
        <v>8</v>
      </c>
      <c r="B422" t="s">
        <v>76</v>
      </c>
      <c r="C422" t="s">
        <v>77</v>
      </c>
      <c r="D422" t="s">
        <v>11</v>
      </c>
      <c r="E422" t="s">
        <v>415</v>
      </c>
      <c r="F422">
        <v>731</v>
      </c>
      <c r="G422">
        <v>8941.58</v>
      </c>
      <c r="H422">
        <v>12.231983584131299</v>
      </c>
    </row>
    <row r="423" spans="1:8" x14ac:dyDescent="0.2">
      <c r="A423" t="s">
        <v>8</v>
      </c>
      <c r="B423" t="s">
        <v>76</v>
      </c>
      <c r="C423" t="s">
        <v>77</v>
      </c>
      <c r="D423" t="s">
        <v>11</v>
      </c>
      <c r="E423" t="s">
        <v>416</v>
      </c>
      <c r="F423">
        <v>2175</v>
      </c>
      <c r="G423">
        <v>72642.880000000005</v>
      </c>
      <c r="H423">
        <v>33.399025287356302</v>
      </c>
    </row>
    <row r="424" spans="1:8" x14ac:dyDescent="0.2">
      <c r="A424" t="s">
        <v>8</v>
      </c>
      <c r="B424" t="s">
        <v>76</v>
      </c>
      <c r="C424" t="s">
        <v>77</v>
      </c>
      <c r="D424" t="s">
        <v>11</v>
      </c>
      <c r="E424" t="s">
        <v>417</v>
      </c>
      <c r="F424">
        <v>1</v>
      </c>
      <c r="G424">
        <v>6428.11</v>
      </c>
      <c r="H424">
        <v>6428.11</v>
      </c>
    </row>
    <row r="425" spans="1:8" x14ac:dyDescent="0.2">
      <c r="A425" t="s">
        <v>8</v>
      </c>
      <c r="B425" t="s">
        <v>76</v>
      </c>
      <c r="C425" t="s">
        <v>77</v>
      </c>
      <c r="D425" t="s">
        <v>11</v>
      </c>
      <c r="E425" t="s">
        <v>418</v>
      </c>
      <c r="F425">
        <v>960</v>
      </c>
      <c r="G425">
        <v>4915.8500000000004</v>
      </c>
      <c r="H425">
        <v>5.1206770833333302</v>
      </c>
    </row>
    <row r="426" spans="1:8" x14ac:dyDescent="0.2">
      <c r="A426" t="s">
        <v>8</v>
      </c>
      <c r="B426" t="s">
        <v>76</v>
      </c>
      <c r="C426" t="s">
        <v>77</v>
      </c>
      <c r="D426" t="s">
        <v>11</v>
      </c>
      <c r="E426" t="s">
        <v>419</v>
      </c>
      <c r="F426">
        <v>200</v>
      </c>
      <c r="G426">
        <v>1384.52</v>
      </c>
      <c r="H426">
        <v>6.9226000000000001</v>
      </c>
    </row>
    <row r="427" spans="1:8" x14ac:dyDescent="0.2">
      <c r="A427" t="s">
        <v>8</v>
      </c>
      <c r="B427" t="s">
        <v>76</v>
      </c>
      <c r="C427" t="s">
        <v>77</v>
      </c>
      <c r="D427" t="s">
        <v>11</v>
      </c>
      <c r="E427" t="s">
        <v>420</v>
      </c>
      <c r="F427">
        <v>138</v>
      </c>
      <c r="G427">
        <v>6305.05</v>
      </c>
      <c r="H427">
        <v>45.688768115941997</v>
      </c>
    </row>
    <row r="428" spans="1:8" x14ac:dyDescent="0.2">
      <c r="A428" t="s">
        <v>8</v>
      </c>
      <c r="B428" t="s">
        <v>76</v>
      </c>
      <c r="C428" t="s">
        <v>102</v>
      </c>
      <c r="D428" t="s">
        <v>11</v>
      </c>
      <c r="E428" t="s">
        <v>421</v>
      </c>
      <c r="F428">
        <v>503</v>
      </c>
      <c r="G428">
        <v>2269.37</v>
      </c>
      <c r="H428">
        <v>4.5116699801192803</v>
      </c>
    </row>
    <row r="429" spans="1:8" x14ac:dyDescent="0.2">
      <c r="A429" t="s">
        <v>8</v>
      </c>
      <c r="B429" t="s">
        <v>76</v>
      </c>
      <c r="C429" t="s">
        <v>77</v>
      </c>
      <c r="D429" t="s">
        <v>11</v>
      </c>
      <c r="E429" t="s">
        <v>422</v>
      </c>
      <c r="F429">
        <v>1</v>
      </c>
      <c r="G429">
        <v>7872.14</v>
      </c>
      <c r="H429">
        <v>7872.14</v>
      </c>
    </row>
    <row r="430" spans="1:8" x14ac:dyDescent="0.2">
      <c r="A430" t="s">
        <v>8</v>
      </c>
      <c r="B430" t="s">
        <v>76</v>
      </c>
      <c r="C430" t="s">
        <v>77</v>
      </c>
      <c r="D430" t="s">
        <v>11</v>
      </c>
      <c r="E430" t="s">
        <v>423</v>
      </c>
      <c r="F430">
        <v>1675</v>
      </c>
      <c r="G430">
        <v>4127.79</v>
      </c>
      <c r="H430">
        <v>2.46435223880597</v>
      </c>
    </row>
    <row r="431" spans="1:8" x14ac:dyDescent="0.2">
      <c r="A431" t="s">
        <v>8</v>
      </c>
      <c r="B431" t="s">
        <v>76</v>
      </c>
      <c r="C431" t="s">
        <v>77</v>
      </c>
      <c r="D431" t="s">
        <v>11</v>
      </c>
      <c r="E431" t="s">
        <v>424</v>
      </c>
      <c r="F431">
        <v>565</v>
      </c>
      <c r="G431">
        <v>4468.3</v>
      </c>
      <c r="H431">
        <v>7.9084955752212398</v>
      </c>
    </row>
    <row r="432" spans="1:8" x14ac:dyDescent="0.2">
      <c r="A432" t="s">
        <v>8</v>
      </c>
      <c r="B432" t="s">
        <v>76</v>
      </c>
      <c r="C432" t="s">
        <v>77</v>
      </c>
      <c r="D432" t="s">
        <v>11</v>
      </c>
      <c r="E432" t="s">
        <v>425</v>
      </c>
      <c r="F432">
        <v>750</v>
      </c>
      <c r="G432">
        <v>1413.64</v>
      </c>
      <c r="H432">
        <v>1.8848533333333299</v>
      </c>
    </row>
    <row r="433" spans="1:8" x14ac:dyDescent="0.2">
      <c r="A433" t="s">
        <v>8</v>
      </c>
      <c r="B433" t="s">
        <v>76</v>
      </c>
      <c r="C433" t="s">
        <v>135</v>
      </c>
      <c r="D433" t="s">
        <v>11</v>
      </c>
      <c r="E433" t="s">
        <v>426</v>
      </c>
      <c r="F433">
        <v>880</v>
      </c>
      <c r="G433">
        <v>4080.39</v>
      </c>
      <c r="H433">
        <v>4.6368068181818201</v>
      </c>
    </row>
    <row r="434" spans="1:8" x14ac:dyDescent="0.2">
      <c r="A434" t="s">
        <v>8</v>
      </c>
      <c r="B434" t="s">
        <v>76</v>
      </c>
      <c r="C434" t="s">
        <v>77</v>
      </c>
      <c r="D434" t="s">
        <v>11</v>
      </c>
      <c r="E434" t="s">
        <v>427</v>
      </c>
      <c r="F434">
        <v>140</v>
      </c>
      <c r="G434">
        <v>1356.79</v>
      </c>
      <c r="H434">
        <v>9.6913571428571395</v>
      </c>
    </row>
    <row r="435" spans="1:8" x14ac:dyDescent="0.2">
      <c r="A435" t="s">
        <v>8</v>
      </c>
      <c r="B435" t="s">
        <v>76</v>
      </c>
      <c r="C435" t="s">
        <v>77</v>
      </c>
      <c r="D435" t="s">
        <v>11</v>
      </c>
      <c r="E435" t="s">
        <v>428</v>
      </c>
      <c r="F435">
        <v>924</v>
      </c>
      <c r="G435">
        <v>5328.65</v>
      </c>
      <c r="H435">
        <v>5.7669372294372296</v>
      </c>
    </row>
    <row r="436" spans="1:8" x14ac:dyDescent="0.2">
      <c r="A436" t="s">
        <v>8</v>
      </c>
      <c r="B436" t="s">
        <v>76</v>
      </c>
      <c r="C436" t="s">
        <v>77</v>
      </c>
      <c r="D436" t="s">
        <v>11</v>
      </c>
      <c r="E436" t="s">
        <v>429</v>
      </c>
      <c r="F436">
        <v>2959</v>
      </c>
      <c r="G436">
        <v>14344.89</v>
      </c>
      <c r="H436">
        <v>4.8478844204123002</v>
      </c>
    </row>
    <row r="437" spans="1:8" x14ac:dyDescent="0.2">
      <c r="A437" t="s">
        <v>8</v>
      </c>
      <c r="B437" t="s">
        <v>76</v>
      </c>
      <c r="C437" t="s">
        <v>135</v>
      </c>
      <c r="D437" t="s">
        <v>11</v>
      </c>
      <c r="E437" t="s">
        <v>430</v>
      </c>
      <c r="F437">
        <v>138</v>
      </c>
      <c r="G437">
        <v>1954.31</v>
      </c>
      <c r="H437">
        <v>14.161666666666701</v>
      </c>
    </row>
    <row r="438" spans="1:8" x14ac:dyDescent="0.2">
      <c r="A438" t="s">
        <v>8</v>
      </c>
      <c r="B438" t="s">
        <v>76</v>
      </c>
      <c r="C438" t="s">
        <v>77</v>
      </c>
      <c r="D438" t="s">
        <v>11</v>
      </c>
      <c r="E438" t="s">
        <v>431</v>
      </c>
      <c r="F438">
        <v>460</v>
      </c>
      <c r="G438">
        <v>1948.68</v>
      </c>
      <c r="H438">
        <v>4.2362608695652204</v>
      </c>
    </row>
    <row r="439" spans="1:8" x14ac:dyDescent="0.2">
      <c r="A439" t="s">
        <v>8</v>
      </c>
      <c r="B439" t="s">
        <v>76</v>
      </c>
      <c r="C439" t="s">
        <v>195</v>
      </c>
      <c r="D439" t="s">
        <v>11</v>
      </c>
      <c r="E439" t="s">
        <v>150</v>
      </c>
      <c r="F439">
        <v>5</v>
      </c>
      <c r="G439">
        <v>6.07</v>
      </c>
      <c r="H439">
        <v>1.214</v>
      </c>
    </row>
    <row r="440" spans="1:8" x14ac:dyDescent="0.2">
      <c r="A440" t="s">
        <v>8</v>
      </c>
      <c r="B440" t="s">
        <v>76</v>
      </c>
      <c r="C440" t="s">
        <v>77</v>
      </c>
      <c r="D440" t="s">
        <v>11</v>
      </c>
      <c r="E440" t="s">
        <v>327</v>
      </c>
      <c r="F440">
        <v>225</v>
      </c>
      <c r="G440">
        <v>7587.71</v>
      </c>
      <c r="H440">
        <v>33.7231555555556</v>
      </c>
    </row>
    <row r="441" spans="1:8" x14ac:dyDescent="0.2">
      <c r="A441" t="s">
        <v>8</v>
      </c>
      <c r="B441" t="s">
        <v>76</v>
      </c>
      <c r="C441" t="s">
        <v>135</v>
      </c>
      <c r="D441" t="s">
        <v>11</v>
      </c>
      <c r="E441" t="s">
        <v>432</v>
      </c>
      <c r="F441">
        <v>168</v>
      </c>
      <c r="G441">
        <v>3003.09</v>
      </c>
      <c r="H441">
        <v>17.8755357142857</v>
      </c>
    </row>
    <row r="442" spans="1:8" x14ac:dyDescent="0.2">
      <c r="A442" t="s">
        <v>8</v>
      </c>
      <c r="B442" t="s">
        <v>76</v>
      </c>
      <c r="C442" t="s">
        <v>77</v>
      </c>
      <c r="D442" t="s">
        <v>11</v>
      </c>
      <c r="E442" t="s">
        <v>433</v>
      </c>
      <c r="F442">
        <v>456</v>
      </c>
      <c r="G442">
        <v>2384.54</v>
      </c>
      <c r="H442">
        <v>5.2292543859649099</v>
      </c>
    </row>
    <row r="443" spans="1:8" x14ac:dyDescent="0.2">
      <c r="A443" t="s">
        <v>8</v>
      </c>
      <c r="B443" t="s">
        <v>76</v>
      </c>
      <c r="C443" t="s">
        <v>77</v>
      </c>
      <c r="D443" t="s">
        <v>11</v>
      </c>
      <c r="E443" t="s">
        <v>167</v>
      </c>
      <c r="F443">
        <v>310</v>
      </c>
      <c r="G443">
        <v>7979.21</v>
      </c>
      <c r="H443">
        <v>25.739387096774198</v>
      </c>
    </row>
    <row r="444" spans="1:8" x14ac:dyDescent="0.2">
      <c r="A444" t="s">
        <v>8</v>
      </c>
      <c r="B444" t="s">
        <v>76</v>
      </c>
      <c r="C444" t="s">
        <v>135</v>
      </c>
      <c r="D444" t="s">
        <v>11</v>
      </c>
      <c r="E444" t="s">
        <v>434</v>
      </c>
      <c r="F444">
        <v>800</v>
      </c>
      <c r="G444">
        <v>6666.59</v>
      </c>
      <c r="H444">
        <v>8.3332374999999992</v>
      </c>
    </row>
    <row r="445" spans="1:8" x14ac:dyDescent="0.2">
      <c r="A445" t="s">
        <v>8</v>
      </c>
      <c r="B445" t="s">
        <v>76</v>
      </c>
      <c r="C445" t="s">
        <v>77</v>
      </c>
      <c r="D445" t="s">
        <v>11</v>
      </c>
      <c r="E445" t="s">
        <v>435</v>
      </c>
      <c r="F445">
        <v>2545</v>
      </c>
      <c r="G445">
        <v>18613.57</v>
      </c>
      <c r="H445">
        <v>7.3137799607072704</v>
      </c>
    </row>
    <row r="446" spans="1:8" x14ac:dyDescent="0.2">
      <c r="A446" t="s">
        <v>8</v>
      </c>
      <c r="B446" t="s">
        <v>76</v>
      </c>
      <c r="C446" t="s">
        <v>77</v>
      </c>
      <c r="D446" t="s">
        <v>11</v>
      </c>
      <c r="E446" t="s">
        <v>436</v>
      </c>
      <c r="F446">
        <v>3279</v>
      </c>
      <c r="G446">
        <v>68448.45</v>
      </c>
      <c r="H446">
        <v>20.874794144556301</v>
      </c>
    </row>
    <row r="447" spans="1:8" x14ac:dyDescent="0.2">
      <c r="A447" t="s">
        <v>8</v>
      </c>
      <c r="B447" t="s">
        <v>76</v>
      </c>
      <c r="C447" t="s">
        <v>77</v>
      </c>
      <c r="D447" t="s">
        <v>11</v>
      </c>
      <c r="E447" t="s">
        <v>437</v>
      </c>
      <c r="F447">
        <v>1194</v>
      </c>
      <c r="G447">
        <v>7236.55</v>
      </c>
      <c r="H447">
        <v>6.0607621440535997</v>
      </c>
    </row>
    <row r="448" spans="1:8" x14ac:dyDescent="0.2">
      <c r="A448" t="s">
        <v>8</v>
      </c>
      <c r="B448" t="s">
        <v>76</v>
      </c>
      <c r="C448" t="s">
        <v>77</v>
      </c>
      <c r="D448" t="s">
        <v>11</v>
      </c>
      <c r="E448" t="s">
        <v>438</v>
      </c>
      <c r="F448">
        <v>2500</v>
      </c>
      <c r="G448">
        <v>12570.98</v>
      </c>
      <c r="H448">
        <v>5.0283920000000002</v>
      </c>
    </row>
    <row r="449" spans="1:8" x14ac:dyDescent="0.2">
      <c r="A449" t="s">
        <v>8</v>
      </c>
      <c r="B449" t="s">
        <v>76</v>
      </c>
      <c r="C449" t="s">
        <v>77</v>
      </c>
      <c r="D449" t="s">
        <v>11</v>
      </c>
      <c r="E449" t="s">
        <v>439</v>
      </c>
      <c r="F449">
        <v>3791</v>
      </c>
      <c r="G449">
        <v>22963.72</v>
      </c>
      <c r="H449">
        <v>6.0574307570561903</v>
      </c>
    </row>
    <row r="450" spans="1:8" x14ac:dyDescent="0.2">
      <c r="A450" t="s">
        <v>8</v>
      </c>
      <c r="B450" t="s">
        <v>76</v>
      </c>
      <c r="C450" t="s">
        <v>77</v>
      </c>
      <c r="D450" t="s">
        <v>11</v>
      </c>
      <c r="E450" t="s">
        <v>440</v>
      </c>
      <c r="F450">
        <v>669</v>
      </c>
      <c r="G450">
        <v>3936.76</v>
      </c>
      <c r="H450">
        <v>5.88454409566517</v>
      </c>
    </row>
    <row r="451" spans="1:8" x14ac:dyDescent="0.2">
      <c r="A451" t="s">
        <v>8</v>
      </c>
      <c r="B451" t="s">
        <v>76</v>
      </c>
      <c r="C451" t="s">
        <v>77</v>
      </c>
      <c r="D451" t="s">
        <v>11</v>
      </c>
      <c r="E451" t="s">
        <v>441</v>
      </c>
      <c r="F451">
        <v>782</v>
      </c>
      <c r="G451">
        <v>5969.65</v>
      </c>
      <c r="H451">
        <v>7.6338235294117602</v>
      </c>
    </row>
    <row r="452" spans="1:8" x14ac:dyDescent="0.2">
      <c r="A452" t="s">
        <v>8</v>
      </c>
      <c r="B452" t="s">
        <v>76</v>
      </c>
      <c r="C452" t="s">
        <v>442</v>
      </c>
      <c r="D452" t="s">
        <v>11</v>
      </c>
      <c r="E452" t="s">
        <v>20</v>
      </c>
      <c r="F452">
        <v>156</v>
      </c>
      <c r="G452">
        <v>-660669.5</v>
      </c>
      <c r="H452">
        <v>-4235.0608974359002</v>
      </c>
    </row>
    <row r="453" spans="1:8" x14ac:dyDescent="0.2">
      <c r="A453" t="s">
        <v>8</v>
      </c>
      <c r="B453" t="s">
        <v>76</v>
      </c>
      <c r="C453" t="s">
        <v>77</v>
      </c>
      <c r="D453" t="s">
        <v>11</v>
      </c>
      <c r="E453" t="s">
        <v>443</v>
      </c>
      <c r="F453">
        <v>1219</v>
      </c>
      <c r="G453">
        <v>2957.63</v>
      </c>
      <c r="H453">
        <v>2.4262756357670199</v>
      </c>
    </row>
    <row r="454" spans="1:8" x14ac:dyDescent="0.2">
      <c r="A454" t="s">
        <v>8</v>
      </c>
      <c r="B454" t="s">
        <v>76</v>
      </c>
      <c r="C454" t="s">
        <v>92</v>
      </c>
      <c r="D454" t="s">
        <v>11</v>
      </c>
      <c r="E454" t="s">
        <v>444</v>
      </c>
      <c r="F454">
        <v>4201</v>
      </c>
      <c r="G454">
        <v>14473.33</v>
      </c>
      <c r="H454">
        <v>3.4452106641275901</v>
      </c>
    </row>
    <row r="455" spans="1:8" x14ac:dyDescent="0.2">
      <c r="A455" t="s">
        <v>8</v>
      </c>
      <c r="B455" t="s">
        <v>76</v>
      </c>
      <c r="C455" t="s">
        <v>77</v>
      </c>
      <c r="D455" t="s">
        <v>11</v>
      </c>
      <c r="E455" t="s">
        <v>445</v>
      </c>
      <c r="F455">
        <v>3111</v>
      </c>
      <c r="G455">
        <v>9110.11</v>
      </c>
      <c r="H455">
        <v>2.9283542269366798</v>
      </c>
    </row>
    <row r="456" spans="1:8" x14ac:dyDescent="0.2">
      <c r="A456" t="s">
        <v>8</v>
      </c>
      <c r="B456" t="s">
        <v>76</v>
      </c>
      <c r="C456" t="s">
        <v>77</v>
      </c>
      <c r="D456" t="s">
        <v>11</v>
      </c>
      <c r="E456" t="s">
        <v>446</v>
      </c>
      <c r="F456">
        <v>330</v>
      </c>
      <c r="G456">
        <v>1250.73</v>
      </c>
      <c r="H456">
        <v>3.7900909090909098</v>
      </c>
    </row>
    <row r="457" spans="1:8" x14ac:dyDescent="0.2">
      <c r="A457" t="s">
        <v>8</v>
      </c>
      <c r="B457" t="s">
        <v>76</v>
      </c>
      <c r="C457" t="s">
        <v>77</v>
      </c>
      <c r="D457" t="s">
        <v>11</v>
      </c>
      <c r="E457" t="s">
        <v>447</v>
      </c>
      <c r="F457">
        <v>1</v>
      </c>
      <c r="G457">
        <v>5082.26</v>
      </c>
      <c r="H457">
        <v>5082.26</v>
      </c>
    </row>
    <row r="458" spans="1:8" x14ac:dyDescent="0.2">
      <c r="A458" t="s">
        <v>8</v>
      </c>
      <c r="B458" t="s">
        <v>76</v>
      </c>
      <c r="C458" t="s">
        <v>77</v>
      </c>
      <c r="D458" t="s">
        <v>11</v>
      </c>
      <c r="E458" t="s">
        <v>448</v>
      </c>
      <c r="F458">
        <v>1600</v>
      </c>
      <c r="G458">
        <v>91.04</v>
      </c>
      <c r="H458">
        <v>5.6899999999999999E-2</v>
      </c>
    </row>
    <row r="459" spans="1:8" x14ac:dyDescent="0.2">
      <c r="A459" t="s">
        <v>8</v>
      </c>
      <c r="B459" t="s">
        <v>76</v>
      </c>
      <c r="C459" t="s">
        <v>135</v>
      </c>
      <c r="D459" t="s">
        <v>11</v>
      </c>
      <c r="E459" t="s">
        <v>449</v>
      </c>
      <c r="F459">
        <v>240</v>
      </c>
      <c r="G459">
        <v>2080.92</v>
      </c>
      <c r="H459">
        <v>8.6705000000000005</v>
      </c>
    </row>
    <row r="460" spans="1:8" x14ac:dyDescent="0.2">
      <c r="A460" t="s">
        <v>8</v>
      </c>
      <c r="B460" t="s">
        <v>76</v>
      </c>
      <c r="C460" t="s">
        <v>77</v>
      </c>
      <c r="D460" t="s">
        <v>11</v>
      </c>
      <c r="E460" t="s">
        <v>450</v>
      </c>
      <c r="F460">
        <v>362</v>
      </c>
      <c r="G460">
        <v>2199.36</v>
      </c>
      <c r="H460">
        <v>6.0755801104972402</v>
      </c>
    </row>
    <row r="461" spans="1:8" x14ac:dyDescent="0.2">
      <c r="A461" t="s">
        <v>8</v>
      </c>
      <c r="B461" t="s">
        <v>76</v>
      </c>
      <c r="C461" t="s">
        <v>77</v>
      </c>
      <c r="D461" t="s">
        <v>11</v>
      </c>
      <c r="E461" t="s">
        <v>328</v>
      </c>
      <c r="F461">
        <v>1151</v>
      </c>
      <c r="G461">
        <v>8190.71</v>
      </c>
      <c r="H461">
        <v>7.1161685490877504</v>
      </c>
    </row>
    <row r="462" spans="1:8" x14ac:dyDescent="0.2">
      <c r="A462" t="s">
        <v>8</v>
      </c>
      <c r="B462" t="s">
        <v>76</v>
      </c>
      <c r="C462" t="s">
        <v>195</v>
      </c>
      <c r="D462" t="s">
        <v>11</v>
      </c>
      <c r="E462" t="s">
        <v>451</v>
      </c>
      <c r="F462">
        <v>1</v>
      </c>
      <c r="G462">
        <v>23170.880000000001</v>
      </c>
      <c r="H462">
        <v>23170.880000000001</v>
      </c>
    </row>
    <row r="463" spans="1:8" x14ac:dyDescent="0.2">
      <c r="A463" t="s">
        <v>8</v>
      </c>
      <c r="B463" t="s">
        <v>76</v>
      </c>
      <c r="C463" t="s">
        <v>77</v>
      </c>
      <c r="D463" t="s">
        <v>11</v>
      </c>
      <c r="E463" t="s">
        <v>452</v>
      </c>
      <c r="F463">
        <v>2000</v>
      </c>
      <c r="G463">
        <v>6562.13</v>
      </c>
      <c r="H463">
        <v>3.2810649999999999</v>
      </c>
    </row>
    <row r="464" spans="1:8" x14ac:dyDescent="0.2">
      <c r="A464" t="s">
        <v>8</v>
      </c>
      <c r="B464" t="s">
        <v>76</v>
      </c>
      <c r="C464" t="s">
        <v>77</v>
      </c>
      <c r="D464" t="s">
        <v>11</v>
      </c>
      <c r="E464" t="s">
        <v>453</v>
      </c>
      <c r="F464">
        <v>367</v>
      </c>
      <c r="G464">
        <v>468.39</v>
      </c>
      <c r="H464">
        <v>1.2762670299727501</v>
      </c>
    </row>
    <row r="465" spans="1:8" x14ac:dyDescent="0.2">
      <c r="A465" t="s">
        <v>8</v>
      </c>
      <c r="B465" t="s">
        <v>76</v>
      </c>
      <c r="C465" t="s">
        <v>77</v>
      </c>
      <c r="D465" t="s">
        <v>11</v>
      </c>
      <c r="E465" t="s">
        <v>454</v>
      </c>
      <c r="F465">
        <v>3200</v>
      </c>
      <c r="G465">
        <v>6405.84</v>
      </c>
      <c r="H465">
        <v>2.0018250000000002</v>
      </c>
    </row>
    <row r="466" spans="1:8" x14ac:dyDescent="0.2">
      <c r="A466" t="s">
        <v>8</v>
      </c>
      <c r="B466" t="s">
        <v>76</v>
      </c>
      <c r="C466" t="s">
        <v>77</v>
      </c>
      <c r="D466" t="s">
        <v>11</v>
      </c>
      <c r="E466" t="s">
        <v>455</v>
      </c>
      <c r="F466">
        <v>72</v>
      </c>
      <c r="G466">
        <v>607.86</v>
      </c>
      <c r="H466">
        <v>8.4425000000000008</v>
      </c>
    </row>
    <row r="467" spans="1:8" x14ac:dyDescent="0.2">
      <c r="A467" t="s">
        <v>8</v>
      </c>
      <c r="B467" t="s">
        <v>76</v>
      </c>
      <c r="C467" t="s">
        <v>77</v>
      </c>
      <c r="D467" t="s">
        <v>11</v>
      </c>
      <c r="E467" t="s">
        <v>456</v>
      </c>
      <c r="F467">
        <v>340</v>
      </c>
      <c r="G467">
        <v>5307.27</v>
      </c>
      <c r="H467">
        <v>15.6096176470588</v>
      </c>
    </row>
    <row r="468" spans="1:8" x14ac:dyDescent="0.2">
      <c r="A468" t="s">
        <v>8</v>
      </c>
      <c r="B468" t="s">
        <v>76</v>
      </c>
      <c r="C468" t="s">
        <v>77</v>
      </c>
      <c r="D468" t="s">
        <v>11</v>
      </c>
      <c r="E468" t="s">
        <v>457</v>
      </c>
      <c r="F468">
        <v>250</v>
      </c>
      <c r="G468">
        <v>1411.75</v>
      </c>
      <c r="H468">
        <v>5.6470000000000002</v>
      </c>
    </row>
    <row r="469" spans="1:8" x14ac:dyDescent="0.2">
      <c r="A469" t="s">
        <v>8</v>
      </c>
      <c r="B469" t="s">
        <v>76</v>
      </c>
      <c r="C469" t="s">
        <v>77</v>
      </c>
      <c r="D469" t="s">
        <v>11</v>
      </c>
      <c r="E469" t="s">
        <v>458</v>
      </c>
      <c r="F469">
        <v>88</v>
      </c>
      <c r="G469">
        <v>2966.76</v>
      </c>
      <c r="H469">
        <v>33.713181818181802</v>
      </c>
    </row>
    <row r="470" spans="1:8" x14ac:dyDescent="0.2">
      <c r="A470" t="s">
        <v>8</v>
      </c>
      <c r="B470" t="s">
        <v>76</v>
      </c>
      <c r="C470" t="s">
        <v>77</v>
      </c>
      <c r="D470" t="s">
        <v>11</v>
      </c>
      <c r="E470" t="s">
        <v>459</v>
      </c>
      <c r="F470">
        <v>863</v>
      </c>
      <c r="G470">
        <v>6300.96</v>
      </c>
      <c r="H470">
        <v>7.3012282734646599</v>
      </c>
    </row>
    <row r="471" spans="1:8" x14ac:dyDescent="0.2">
      <c r="A471" t="s">
        <v>8</v>
      </c>
      <c r="B471" t="s">
        <v>76</v>
      </c>
      <c r="C471" t="s">
        <v>77</v>
      </c>
      <c r="D471" t="s">
        <v>11</v>
      </c>
      <c r="E471" t="s">
        <v>460</v>
      </c>
      <c r="F471">
        <v>500</v>
      </c>
      <c r="G471">
        <v>1810.04</v>
      </c>
      <c r="H471">
        <v>3.6200800000000002</v>
      </c>
    </row>
    <row r="472" spans="1:8" x14ac:dyDescent="0.2">
      <c r="A472" t="s">
        <v>8</v>
      </c>
      <c r="B472" t="s">
        <v>76</v>
      </c>
      <c r="C472" t="s">
        <v>92</v>
      </c>
      <c r="D472" t="s">
        <v>11</v>
      </c>
      <c r="E472" t="s">
        <v>461</v>
      </c>
      <c r="F472">
        <v>2431</v>
      </c>
      <c r="G472">
        <v>42421.279999999999</v>
      </c>
      <c r="H472">
        <v>17.4501357466063</v>
      </c>
    </row>
    <row r="473" spans="1:8" x14ac:dyDescent="0.2">
      <c r="A473" t="s">
        <v>8</v>
      </c>
      <c r="B473" t="s">
        <v>76</v>
      </c>
      <c r="C473" t="s">
        <v>77</v>
      </c>
      <c r="D473" t="s">
        <v>11</v>
      </c>
      <c r="E473" t="s">
        <v>462</v>
      </c>
      <c r="F473">
        <v>4295</v>
      </c>
      <c r="G473">
        <v>6006.87</v>
      </c>
      <c r="H473">
        <v>1.39857275902212</v>
      </c>
    </row>
    <row r="474" spans="1:8" x14ac:dyDescent="0.2">
      <c r="A474" t="s">
        <v>8</v>
      </c>
      <c r="B474" t="s">
        <v>76</v>
      </c>
      <c r="C474" t="s">
        <v>92</v>
      </c>
      <c r="D474" t="s">
        <v>11</v>
      </c>
      <c r="E474" t="s">
        <v>463</v>
      </c>
      <c r="F474">
        <v>730</v>
      </c>
      <c r="G474">
        <v>4978.07</v>
      </c>
      <c r="H474">
        <v>6.8192739726027396</v>
      </c>
    </row>
    <row r="475" spans="1:8" x14ac:dyDescent="0.2">
      <c r="A475" t="s">
        <v>8</v>
      </c>
      <c r="B475" t="s">
        <v>76</v>
      </c>
      <c r="C475" t="s">
        <v>77</v>
      </c>
      <c r="D475" t="s">
        <v>11</v>
      </c>
      <c r="E475" t="s">
        <v>464</v>
      </c>
      <c r="F475">
        <v>1250</v>
      </c>
      <c r="G475">
        <v>2766.94</v>
      </c>
      <c r="H475">
        <v>2.213552</v>
      </c>
    </row>
    <row r="476" spans="1:8" x14ac:dyDescent="0.2">
      <c r="A476" t="s">
        <v>8</v>
      </c>
      <c r="B476" t="s">
        <v>76</v>
      </c>
      <c r="C476" t="s">
        <v>87</v>
      </c>
      <c r="D476" t="s">
        <v>11</v>
      </c>
      <c r="E476" t="s">
        <v>465</v>
      </c>
      <c r="F476">
        <v>1</v>
      </c>
      <c r="G476">
        <v>-2230.69</v>
      </c>
      <c r="H476">
        <v>-2230.69</v>
      </c>
    </row>
    <row r="477" spans="1:8" x14ac:dyDescent="0.2">
      <c r="A477" t="s">
        <v>8</v>
      </c>
      <c r="B477" t="s">
        <v>76</v>
      </c>
      <c r="C477" t="s">
        <v>77</v>
      </c>
      <c r="D477" t="s">
        <v>11</v>
      </c>
      <c r="E477" t="s">
        <v>466</v>
      </c>
      <c r="F477">
        <v>200</v>
      </c>
      <c r="G477">
        <v>1116.3599999999999</v>
      </c>
      <c r="H477">
        <v>5.5818000000000003</v>
      </c>
    </row>
    <row r="478" spans="1:8" x14ac:dyDescent="0.2">
      <c r="A478" t="s">
        <v>8</v>
      </c>
      <c r="B478" t="s">
        <v>76</v>
      </c>
      <c r="C478" t="s">
        <v>77</v>
      </c>
      <c r="D478" t="s">
        <v>11</v>
      </c>
      <c r="E478" t="s">
        <v>467</v>
      </c>
      <c r="F478">
        <v>3162</v>
      </c>
      <c r="G478">
        <v>7023.96</v>
      </c>
      <c r="H478">
        <v>2.22136622390892</v>
      </c>
    </row>
    <row r="479" spans="1:8" x14ac:dyDescent="0.2">
      <c r="A479" t="s">
        <v>8</v>
      </c>
      <c r="B479" t="s">
        <v>76</v>
      </c>
      <c r="C479" t="s">
        <v>77</v>
      </c>
      <c r="D479" t="s">
        <v>11</v>
      </c>
      <c r="E479" t="s">
        <v>468</v>
      </c>
      <c r="F479">
        <v>622</v>
      </c>
      <c r="G479">
        <v>3462.64</v>
      </c>
      <c r="H479">
        <v>5.56694533762058</v>
      </c>
    </row>
    <row r="480" spans="1:8" x14ac:dyDescent="0.2">
      <c r="A480" t="s">
        <v>8</v>
      </c>
      <c r="B480" t="s">
        <v>76</v>
      </c>
      <c r="C480" t="s">
        <v>77</v>
      </c>
      <c r="D480" t="s">
        <v>11</v>
      </c>
      <c r="E480" t="s">
        <v>35</v>
      </c>
      <c r="F480">
        <v>550</v>
      </c>
      <c r="G480">
        <v>20327.38</v>
      </c>
      <c r="H480">
        <v>36.958872727272698</v>
      </c>
    </row>
    <row r="481" spans="1:8" x14ac:dyDescent="0.2">
      <c r="A481" t="s">
        <v>8</v>
      </c>
      <c r="B481" t="s">
        <v>76</v>
      </c>
      <c r="C481" t="s">
        <v>77</v>
      </c>
      <c r="D481" t="s">
        <v>11</v>
      </c>
      <c r="E481" t="s">
        <v>469</v>
      </c>
      <c r="F481">
        <v>925</v>
      </c>
      <c r="G481">
        <v>4842.5600000000004</v>
      </c>
      <c r="H481">
        <v>5.2351999999999999</v>
      </c>
    </row>
    <row r="482" spans="1:8" x14ac:dyDescent="0.2">
      <c r="A482" t="s">
        <v>8</v>
      </c>
      <c r="B482" t="s">
        <v>76</v>
      </c>
      <c r="C482" t="s">
        <v>135</v>
      </c>
      <c r="D482" t="s">
        <v>11</v>
      </c>
      <c r="E482" t="s">
        <v>470</v>
      </c>
      <c r="F482">
        <v>1</v>
      </c>
      <c r="G482">
        <v>23203.02</v>
      </c>
      <c r="H482">
        <v>23203.02</v>
      </c>
    </row>
    <row r="483" spans="1:8" x14ac:dyDescent="0.2">
      <c r="A483" t="s">
        <v>8</v>
      </c>
      <c r="B483" t="s">
        <v>76</v>
      </c>
      <c r="C483" t="s">
        <v>77</v>
      </c>
      <c r="D483" t="s">
        <v>11</v>
      </c>
      <c r="E483" t="s">
        <v>471</v>
      </c>
      <c r="F483">
        <v>1400</v>
      </c>
      <c r="G483">
        <v>17578.060000000001</v>
      </c>
      <c r="H483">
        <v>12.5557571428571</v>
      </c>
    </row>
    <row r="484" spans="1:8" x14ac:dyDescent="0.2">
      <c r="A484" t="s">
        <v>8</v>
      </c>
      <c r="B484" t="s">
        <v>76</v>
      </c>
      <c r="C484" t="s">
        <v>102</v>
      </c>
      <c r="D484" t="s">
        <v>11</v>
      </c>
      <c r="E484" t="s">
        <v>472</v>
      </c>
      <c r="F484">
        <v>1</v>
      </c>
      <c r="G484">
        <v>6287.91</v>
      </c>
      <c r="H484">
        <v>6287.91</v>
      </c>
    </row>
    <row r="485" spans="1:8" x14ac:dyDescent="0.2">
      <c r="A485" t="s">
        <v>8</v>
      </c>
      <c r="B485" t="s">
        <v>76</v>
      </c>
      <c r="C485" t="s">
        <v>77</v>
      </c>
      <c r="D485" t="s">
        <v>11</v>
      </c>
      <c r="E485" t="s">
        <v>473</v>
      </c>
      <c r="F485">
        <v>5125</v>
      </c>
      <c r="G485">
        <v>23630.77</v>
      </c>
      <c r="H485">
        <v>4.6108819512195103</v>
      </c>
    </row>
    <row r="486" spans="1:8" x14ac:dyDescent="0.2">
      <c r="A486" t="s">
        <v>8</v>
      </c>
      <c r="B486" t="s">
        <v>76</v>
      </c>
      <c r="C486" t="s">
        <v>77</v>
      </c>
      <c r="D486" t="s">
        <v>11</v>
      </c>
      <c r="E486" t="s">
        <v>474</v>
      </c>
      <c r="F486">
        <v>2704</v>
      </c>
      <c r="G486">
        <v>8235.23</v>
      </c>
      <c r="H486">
        <v>3.0455732248520699</v>
      </c>
    </row>
    <row r="487" spans="1:8" x14ac:dyDescent="0.2">
      <c r="A487" t="s">
        <v>8</v>
      </c>
      <c r="B487" t="s">
        <v>76</v>
      </c>
      <c r="C487" t="s">
        <v>87</v>
      </c>
      <c r="D487" t="s">
        <v>11</v>
      </c>
      <c r="E487" t="s">
        <v>475</v>
      </c>
      <c r="F487">
        <v>1</v>
      </c>
      <c r="G487">
        <v>-14340</v>
      </c>
      <c r="H487">
        <v>-14340</v>
      </c>
    </row>
    <row r="488" spans="1:8" x14ac:dyDescent="0.2">
      <c r="A488" t="s">
        <v>8</v>
      </c>
      <c r="B488" t="s">
        <v>76</v>
      </c>
      <c r="C488" t="s">
        <v>87</v>
      </c>
      <c r="D488" t="s">
        <v>11</v>
      </c>
      <c r="E488" t="s">
        <v>476</v>
      </c>
      <c r="F488">
        <v>1</v>
      </c>
      <c r="G488">
        <v>-3729</v>
      </c>
      <c r="H488">
        <v>-3729</v>
      </c>
    </row>
    <row r="489" spans="1:8" x14ac:dyDescent="0.2">
      <c r="A489" t="s">
        <v>8</v>
      </c>
      <c r="B489" t="s">
        <v>76</v>
      </c>
      <c r="C489" t="s">
        <v>87</v>
      </c>
      <c r="D489" t="s">
        <v>11</v>
      </c>
      <c r="E489" t="s">
        <v>477</v>
      </c>
      <c r="F489">
        <v>1</v>
      </c>
      <c r="G489">
        <v>-9718</v>
      </c>
      <c r="H489">
        <v>-9718</v>
      </c>
    </row>
    <row r="490" spans="1:8" x14ac:dyDescent="0.2">
      <c r="A490" t="s">
        <v>8</v>
      </c>
      <c r="B490" t="s">
        <v>76</v>
      </c>
      <c r="C490" t="s">
        <v>77</v>
      </c>
      <c r="D490" t="s">
        <v>11</v>
      </c>
      <c r="E490" t="s">
        <v>478</v>
      </c>
      <c r="F490">
        <v>844</v>
      </c>
      <c r="G490">
        <v>2328.52</v>
      </c>
      <c r="H490">
        <v>2.7589099526066398</v>
      </c>
    </row>
    <row r="491" spans="1:8" x14ac:dyDescent="0.2">
      <c r="A491" t="s">
        <v>8</v>
      </c>
      <c r="B491" t="s">
        <v>76</v>
      </c>
      <c r="C491" t="s">
        <v>77</v>
      </c>
      <c r="D491" t="s">
        <v>11</v>
      </c>
      <c r="E491" t="s">
        <v>479</v>
      </c>
      <c r="F491">
        <v>2145</v>
      </c>
      <c r="G491">
        <v>11715.5</v>
      </c>
      <c r="H491">
        <v>5.4617715617715596</v>
      </c>
    </row>
    <row r="492" spans="1:8" x14ac:dyDescent="0.2">
      <c r="A492" t="s">
        <v>8</v>
      </c>
      <c r="B492" t="s">
        <v>76</v>
      </c>
      <c r="C492" t="s">
        <v>77</v>
      </c>
      <c r="D492" t="s">
        <v>11</v>
      </c>
      <c r="E492" t="s">
        <v>480</v>
      </c>
      <c r="F492">
        <v>1</v>
      </c>
      <c r="G492">
        <v>78.290000000000006</v>
      </c>
      <c r="H492">
        <v>78.290000000000006</v>
      </c>
    </row>
    <row r="493" spans="1:8" x14ac:dyDescent="0.2">
      <c r="A493" t="s">
        <v>8</v>
      </c>
      <c r="B493" t="s">
        <v>76</v>
      </c>
      <c r="C493" t="s">
        <v>87</v>
      </c>
      <c r="D493" t="s">
        <v>11</v>
      </c>
      <c r="E493" t="s">
        <v>481</v>
      </c>
      <c r="F493">
        <v>1</v>
      </c>
      <c r="G493">
        <v>-1955</v>
      </c>
      <c r="H493">
        <v>-1955</v>
      </c>
    </row>
    <row r="494" spans="1:8" x14ac:dyDescent="0.2">
      <c r="A494" t="s">
        <v>8</v>
      </c>
      <c r="B494" t="s">
        <v>76</v>
      </c>
      <c r="C494" t="s">
        <v>87</v>
      </c>
      <c r="D494" t="s">
        <v>11</v>
      </c>
      <c r="E494" t="s">
        <v>482</v>
      </c>
      <c r="F494">
        <v>1</v>
      </c>
      <c r="G494">
        <v>-2199</v>
      </c>
      <c r="H494">
        <v>-2199</v>
      </c>
    </row>
    <row r="495" spans="1:8" x14ac:dyDescent="0.2">
      <c r="A495" t="s">
        <v>8</v>
      </c>
      <c r="B495" t="s">
        <v>76</v>
      </c>
      <c r="C495" t="s">
        <v>87</v>
      </c>
      <c r="D495" t="s">
        <v>11</v>
      </c>
      <c r="E495" t="s">
        <v>483</v>
      </c>
      <c r="F495">
        <v>1</v>
      </c>
      <c r="G495">
        <v>-49</v>
      </c>
      <c r="H495">
        <v>-49</v>
      </c>
    </row>
    <row r="496" spans="1:8" x14ac:dyDescent="0.2">
      <c r="A496" t="s">
        <v>8</v>
      </c>
      <c r="B496" t="s">
        <v>76</v>
      </c>
      <c r="C496" t="s">
        <v>87</v>
      </c>
      <c r="D496" t="s">
        <v>11</v>
      </c>
      <c r="E496" t="s">
        <v>484</v>
      </c>
      <c r="F496">
        <v>1</v>
      </c>
      <c r="G496">
        <v>-1080</v>
      </c>
      <c r="H496">
        <v>-1080</v>
      </c>
    </row>
    <row r="497" spans="1:8" x14ac:dyDescent="0.2">
      <c r="A497" t="s">
        <v>8</v>
      </c>
      <c r="B497" t="s">
        <v>76</v>
      </c>
      <c r="C497" t="s">
        <v>87</v>
      </c>
      <c r="D497" t="s">
        <v>11</v>
      </c>
      <c r="E497" t="s">
        <v>485</v>
      </c>
      <c r="F497">
        <v>1</v>
      </c>
      <c r="G497">
        <v>-6499</v>
      </c>
      <c r="H497">
        <v>-6499</v>
      </c>
    </row>
    <row r="498" spans="1:8" x14ac:dyDescent="0.2">
      <c r="A498" t="s">
        <v>8</v>
      </c>
      <c r="B498" t="s">
        <v>76</v>
      </c>
      <c r="C498" t="s">
        <v>87</v>
      </c>
      <c r="D498" t="s">
        <v>11</v>
      </c>
      <c r="E498" t="s">
        <v>486</v>
      </c>
      <c r="F498">
        <v>1</v>
      </c>
      <c r="G498">
        <v>-1673</v>
      </c>
      <c r="H498">
        <v>-1673</v>
      </c>
    </row>
    <row r="499" spans="1:8" x14ac:dyDescent="0.2">
      <c r="A499" t="s">
        <v>8</v>
      </c>
      <c r="B499" t="s">
        <v>76</v>
      </c>
      <c r="C499" t="s">
        <v>87</v>
      </c>
      <c r="D499" t="s">
        <v>11</v>
      </c>
      <c r="E499" t="s">
        <v>487</v>
      </c>
      <c r="F499">
        <v>1</v>
      </c>
      <c r="G499">
        <v>-944</v>
      </c>
      <c r="H499">
        <v>-944</v>
      </c>
    </row>
    <row r="500" spans="1:8" x14ac:dyDescent="0.2">
      <c r="A500" t="s">
        <v>8</v>
      </c>
      <c r="B500" t="s">
        <v>76</v>
      </c>
      <c r="C500" t="s">
        <v>92</v>
      </c>
      <c r="D500" t="s">
        <v>11</v>
      </c>
      <c r="E500" t="s">
        <v>488</v>
      </c>
      <c r="F500">
        <v>644</v>
      </c>
      <c r="G500">
        <v>7966.76</v>
      </c>
      <c r="H500">
        <v>12.370745341614899</v>
      </c>
    </row>
    <row r="501" spans="1:8" x14ac:dyDescent="0.2">
      <c r="A501" t="s">
        <v>8</v>
      </c>
      <c r="B501" t="s">
        <v>76</v>
      </c>
      <c r="C501" t="s">
        <v>77</v>
      </c>
      <c r="D501" t="s">
        <v>11</v>
      </c>
      <c r="E501" t="s">
        <v>489</v>
      </c>
      <c r="F501">
        <v>1734</v>
      </c>
      <c r="G501">
        <v>77082.23</v>
      </c>
      <c r="H501">
        <v>44.453419838523601</v>
      </c>
    </row>
    <row r="502" spans="1:8" x14ac:dyDescent="0.2">
      <c r="A502" t="s">
        <v>8</v>
      </c>
      <c r="B502" t="s">
        <v>76</v>
      </c>
      <c r="C502" t="s">
        <v>92</v>
      </c>
      <c r="D502" t="s">
        <v>11</v>
      </c>
      <c r="E502" t="s">
        <v>62</v>
      </c>
      <c r="F502">
        <v>693652</v>
      </c>
      <c r="G502">
        <v>7672734.2599999998</v>
      </c>
      <c r="H502">
        <v>11.0613596731502</v>
      </c>
    </row>
    <row r="503" spans="1:8" x14ac:dyDescent="0.2">
      <c r="A503" t="s">
        <v>8</v>
      </c>
      <c r="B503" t="s">
        <v>76</v>
      </c>
      <c r="C503" t="s">
        <v>63</v>
      </c>
      <c r="D503" t="s">
        <v>64</v>
      </c>
      <c r="E503" t="s">
        <v>65</v>
      </c>
      <c r="F503">
        <v>44</v>
      </c>
      <c r="G503">
        <v>8787.43</v>
      </c>
      <c r="H503">
        <v>199.71431818181799</v>
      </c>
    </row>
    <row r="504" spans="1:8" x14ac:dyDescent="0.2">
      <c r="A504" t="s">
        <v>8</v>
      </c>
      <c r="B504" t="s">
        <v>76</v>
      </c>
      <c r="C504" t="s">
        <v>77</v>
      </c>
      <c r="D504" t="s">
        <v>11</v>
      </c>
      <c r="E504" t="s">
        <v>490</v>
      </c>
      <c r="F504">
        <v>959</v>
      </c>
      <c r="G504">
        <v>6414.59</v>
      </c>
      <c r="H504">
        <v>6.68883211678832</v>
      </c>
    </row>
    <row r="505" spans="1:8" x14ac:dyDescent="0.2">
      <c r="A505" t="s">
        <v>8</v>
      </c>
      <c r="B505" t="s">
        <v>76</v>
      </c>
      <c r="C505" t="s">
        <v>63</v>
      </c>
      <c r="D505" t="s">
        <v>64</v>
      </c>
      <c r="E505" t="s">
        <v>491</v>
      </c>
      <c r="F505">
        <v>15</v>
      </c>
      <c r="G505">
        <v>4218.8100000000004</v>
      </c>
      <c r="H505">
        <v>281.25400000000002</v>
      </c>
    </row>
    <row r="506" spans="1:8" x14ac:dyDescent="0.2">
      <c r="A506" t="s">
        <v>8</v>
      </c>
      <c r="B506" t="s">
        <v>76</v>
      </c>
      <c r="C506" t="s">
        <v>77</v>
      </c>
      <c r="D506" t="s">
        <v>11</v>
      </c>
      <c r="E506" t="s">
        <v>492</v>
      </c>
      <c r="F506">
        <v>925</v>
      </c>
      <c r="G506">
        <v>-2541.08</v>
      </c>
      <c r="H506">
        <v>-2.7471135135135101</v>
      </c>
    </row>
    <row r="507" spans="1:8" x14ac:dyDescent="0.2">
      <c r="A507" t="s">
        <v>8</v>
      </c>
      <c r="B507" t="s">
        <v>76</v>
      </c>
      <c r="C507" t="s">
        <v>87</v>
      </c>
      <c r="D507" t="s">
        <v>11</v>
      </c>
      <c r="E507" t="s">
        <v>493</v>
      </c>
      <c r="F507">
        <v>1</v>
      </c>
      <c r="G507">
        <v>-5541</v>
      </c>
      <c r="H507">
        <v>-5541</v>
      </c>
    </row>
    <row r="508" spans="1:8" x14ac:dyDescent="0.2">
      <c r="A508" t="s">
        <v>8</v>
      </c>
      <c r="B508" t="s">
        <v>76</v>
      </c>
      <c r="C508" t="s">
        <v>87</v>
      </c>
      <c r="D508" t="s">
        <v>11</v>
      </c>
      <c r="E508" t="s">
        <v>494</v>
      </c>
      <c r="F508">
        <v>1</v>
      </c>
      <c r="G508">
        <v>-1071</v>
      </c>
      <c r="H508">
        <v>-1071</v>
      </c>
    </row>
    <row r="509" spans="1:8" x14ac:dyDescent="0.2">
      <c r="A509" t="s">
        <v>8</v>
      </c>
      <c r="B509" t="s">
        <v>76</v>
      </c>
      <c r="C509" t="s">
        <v>87</v>
      </c>
      <c r="D509" t="s">
        <v>11</v>
      </c>
      <c r="E509" t="s">
        <v>495</v>
      </c>
      <c r="F509">
        <v>1</v>
      </c>
      <c r="G509">
        <v>-3068</v>
      </c>
      <c r="H509">
        <v>-3068</v>
      </c>
    </row>
    <row r="510" spans="1:8" x14ac:dyDescent="0.2">
      <c r="A510" t="s">
        <v>8</v>
      </c>
      <c r="B510" t="s">
        <v>76</v>
      </c>
      <c r="C510" t="s">
        <v>87</v>
      </c>
      <c r="D510" t="s">
        <v>11</v>
      </c>
      <c r="E510" t="s">
        <v>496</v>
      </c>
      <c r="F510">
        <v>1</v>
      </c>
      <c r="G510">
        <v>-1171</v>
      </c>
      <c r="H510">
        <v>-1171</v>
      </c>
    </row>
    <row r="511" spans="1:8" x14ac:dyDescent="0.2">
      <c r="A511" t="s">
        <v>8</v>
      </c>
      <c r="B511" t="s">
        <v>76</v>
      </c>
      <c r="C511" t="s">
        <v>87</v>
      </c>
      <c r="D511" t="s">
        <v>11</v>
      </c>
      <c r="E511" t="s">
        <v>497</v>
      </c>
      <c r="F511">
        <v>1</v>
      </c>
      <c r="G511">
        <v>-258</v>
      </c>
      <c r="H511">
        <v>-258</v>
      </c>
    </row>
    <row r="512" spans="1:8" x14ac:dyDescent="0.2">
      <c r="A512" t="s">
        <v>8</v>
      </c>
      <c r="B512" t="s">
        <v>76</v>
      </c>
      <c r="C512" t="s">
        <v>87</v>
      </c>
      <c r="D512" t="s">
        <v>11</v>
      </c>
      <c r="E512" t="s">
        <v>498</v>
      </c>
      <c r="F512">
        <v>1</v>
      </c>
      <c r="G512">
        <v>-2438</v>
      </c>
      <c r="H512">
        <v>-2438</v>
      </c>
    </row>
    <row r="513" spans="1:8" x14ac:dyDescent="0.2">
      <c r="A513" t="s">
        <v>8</v>
      </c>
      <c r="B513" t="s">
        <v>76</v>
      </c>
      <c r="C513" t="s">
        <v>87</v>
      </c>
      <c r="D513" t="s">
        <v>11</v>
      </c>
      <c r="E513" t="s">
        <v>499</v>
      </c>
      <c r="F513">
        <v>1</v>
      </c>
      <c r="G513">
        <v>-1944</v>
      </c>
      <c r="H513">
        <v>-1944</v>
      </c>
    </row>
    <row r="514" spans="1:8" x14ac:dyDescent="0.2">
      <c r="A514" t="s">
        <v>8</v>
      </c>
      <c r="B514" t="s">
        <v>76</v>
      </c>
      <c r="C514" t="s">
        <v>87</v>
      </c>
      <c r="D514" t="s">
        <v>11</v>
      </c>
      <c r="E514" t="s">
        <v>500</v>
      </c>
      <c r="F514">
        <v>1</v>
      </c>
      <c r="G514">
        <v>-1601</v>
      </c>
      <c r="H514">
        <v>-1601</v>
      </c>
    </row>
    <row r="515" spans="1:8" x14ac:dyDescent="0.2">
      <c r="A515" t="s">
        <v>8</v>
      </c>
      <c r="B515" t="s">
        <v>76</v>
      </c>
      <c r="C515" t="s">
        <v>77</v>
      </c>
      <c r="D515" t="s">
        <v>11</v>
      </c>
      <c r="E515" t="s">
        <v>75</v>
      </c>
      <c r="F515">
        <v>280</v>
      </c>
      <c r="G515">
        <v>6839.84</v>
      </c>
      <c r="H515">
        <v>24.428000000000001</v>
      </c>
    </row>
    <row r="516" spans="1:8" x14ac:dyDescent="0.2">
      <c r="A516" t="s">
        <v>8</v>
      </c>
      <c r="B516" t="s">
        <v>76</v>
      </c>
      <c r="C516" t="s">
        <v>92</v>
      </c>
      <c r="D516" t="s">
        <v>11</v>
      </c>
      <c r="E516" t="s">
        <v>501</v>
      </c>
      <c r="F516">
        <v>12000</v>
      </c>
      <c r="G516">
        <v>62920.47</v>
      </c>
      <c r="H516">
        <v>5.2433725000000004</v>
      </c>
    </row>
    <row r="517" spans="1:8" x14ac:dyDescent="0.2">
      <c r="A517" t="s">
        <v>8</v>
      </c>
      <c r="B517" t="s">
        <v>76</v>
      </c>
      <c r="C517" t="s">
        <v>63</v>
      </c>
      <c r="D517" t="s">
        <v>64</v>
      </c>
      <c r="E517" t="s">
        <v>502</v>
      </c>
      <c r="F517">
        <v>7</v>
      </c>
      <c r="G517">
        <v>281521.83</v>
      </c>
      <c r="H517">
        <v>40217.404285714299</v>
      </c>
    </row>
    <row r="518" spans="1:8" x14ac:dyDescent="0.2">
      <c r="A518" t="s">
        <v>8</v>
      </c>
      <c r="B518" t="s">
        <v>76</v>
      </c>
      <c r="C518" t="s">
        <v>77</v>
      </c>
      <c r="D518" t="s">
        <v>11</v>
      </c>
      <c r="E518" t="s">
        <v>503</v>
      </c>
      <c r="F518">
        <v>153</v>
      </c>
      <c r="G518">
        <v>3210.27</v>
      </c>
      <c r="H518">
        <v>20.9821568627451</v>
      </c>
    </row>
    <row r="519" spans="1:8" x14ac:dyDescent="0.2">
      <c r="A519" t="s">
        <v>8</v>
      </c>
      <c r="B519" t="s">
        <v>76</v>
      </c>
      <c r="C519" t="s">
        <v>63</v>
      </c>
      <c r="D519" t="s">
        <v>64</v>
      </c>
      <c r="E519" t="s">
        <v>504</v>
      </c>
      <c r="F519">
        <v>68</v>
      </c>
      <c r="G519">
        <v>34865.11</v>
      </c>
      <c r="H519">
        <v>512.72220588235302</v>
      </c>
    </row>
    <row r="520" spans="1:8" x14ac:dyDescent="0.2">
      <c r="A520" t="s">
        <v>8</v>
      </c>
      <c r="B520" t="s">
        <v>76</v>
      </c>
      <c r="C520" t="s">
        <v>77</v>
      </c>
      <c r="D520" t="s">
        <v>11</v>
      </c>
      <c r="E520" t="s">
        <v>505</v>
      </c>
      <c r="F520">
        <v>161</v>
      </c>
      <c r="G520">
        <v>6446.56</v>
      </c>
      <c r="H520">
        <v>40.040745341614901</v>
      </c>
    </row>
    <row r="521" spans="1:8" x14ac:dyDescent="0.2">
      <c r="A521" t="s">
        <v>8</v>
      </c>
      <c r="B521" t="s">
        <v>76</v>
      </c>
      <c r="C521" t="s">
        <v>102</v>
      </c>
      <c r="D521" t="s">
        <v>11</v>
      </c>
      <c r="E521" t="s">
        <v>506</v>
      </c>
      <c r="F521">
        <v>900</v>
      </c>
      <c r="G521">
        <v>172.6</v>
      </c>
      <c r="H521">
        <v>0.19177777777777799</v>
      </c>
    </row>
    <row r="522" spans="1:8" x14ac:dyDescent="0.2">
      <c r="A522" t="s">
        <v>8</v>
      </c>
      <c r="B522" t="s">
        <v>76</v>
      </c>
      <c r="C522" t="s">
        <v>77</v>
      </c>
      <c r="D522" t="s">
        <v>11</v>
      </c>
      <c r="E522" t="s">
        <v>507</v>
      </c>
      <c r="F522">
        <v>3350</v>
      </c>
      <c r="G522">
        <v>19171.810000000001</v>
      </c>
      <c r="H522">
        <v>5.7229283582089598</v>
      </c>
    </row>
    <row r="523" spans="1:8" x14ac:dyDescent="0.2">
      <c r="A523" t="s">
        <v>8</v>
      </c>
      <c r="B523" t="s">
        <v>76</v>
      </c>
      <c r="C523" t="s">
        <v>77</v>
      </c>
      <c r="D523" t="s">
        <v>11</v>
      </c>
      <c r="E523" t="s">
        <v>508</v>
      </c>
      <c r="F523">
        <v>330</v>
      </c>
      <c r="G523">
        <v>2442.27</v>
      </c>
      <c r="H523">
        <v>7.4008181818181802</v>
      </c>
    </row>
    <row r="524" spans="1:8" x14ac:dyDescent="0.2">
      <c r="A524" t="s">
        <v>8</v>
      </c>
      <c r="B524" t="s">
        <v>76</v>
      </c>
      <c r="C524" t="s">
        <v>63</v>
      </c>
      <c r="D524" t="s">
        <v>64</v>
      </c>
      <c r="E524" t="s">
        <v>509</v>
      </c>
      <c r="F524">
        <v>55</v>
      </c>
      <c r="G524">
        <v>15191.87</v>
      </c>
      <c r="H524">
        <v>276.21581818181801</v>
      </c>
    </row>
    <row r="525" spans="1:8" x14ac:dyDescent="0.2">
      <c r="A525" t="s">
        <v>8</v>
      </c>
      <c r="B525" t="s">
        <v>76</v>
      </c>
      <c r="C525" t="s">
        <v>77</v>
      </c>
      <c r="D525" t="s">
        <v>11</v>
      </c>
      <c r="E525" t="s">
        <v>510</v>
      </c>
      <c r="F525">
        <v>0</v>
      </c>
      <c r="G525">
        <v>12137.31</v>
      </c>
      <c r="H525">
        <v>0</v>
      </c>
    </row>
    <row r="526" spans="1:8" x14ac:dyDescent="0.2">
      <c r="A526" t="s">
        <v>8</v>
      </c>
      <c r="B526" t="s">
        <v>76</v>
      </c>
      <c r="C526" t="s">
        <v>77</v>
      </c>
      <c r="D526" t="s">
        <v>11</v>
      </c>
      <c r="E526" t="s">
        <v>511</v>
      </c>
      <c r="F526">
        <v>742</v>
      </c>
      <c r="G526">
        <v>6993.77</v>
      </c>
      <c r="H526">
        <v>9.4255660377358499</v>
      </c>
    </row>
    <row r="527" spans="1:8" x14ac:dyDescent="0.2">
      <c r="A527" t="s">
        <v>8</v>
      </c>
      <c r="B527" t="s">
        <v>76</v>
      </c>
      <c r="C527" t="s">
        <v>77</v>
      </c>
      <c r="D527" t="s">
        <v>11</v>
      </c>
      <c r="E527" t="s">
        <v>347</v>
      </c>
      <c r="F527">
        <v>-48</v>
      </c>
      <c r="G527">
        <v>-295.70999999999998</v>
      </c>
      <c r="H527">
        <v>6.1606249999999996</v>
      </c>
    </row>
    <row r="528" spans="1:8" x14ac:dyDescent="0.2">
      <c r="A528" t="s">
        <v>8</v>
      </c>
      <c r="B528" t="s">
        <v>76</v>
      </c>
      <c r="C528" t="s">
        <v>77</v>
      </c>
      <c r="D528" t="s">
        <v>11</v>
      </c>
      <c r="E528" t="s">
        <v>512</v>
      </c>
      <c r="F528">
        <v>1920</v>
      </c>
      <c r="G528">
        <v>7986.42</v>
      </c>
      <c r="H528">
        <v>4.15959375</v>
      </c>
    </row>
    <row r="529" spans="1:8" x14ac:dyDescent="0.2">
      <c r="A529" t="s">
        <v>8</v>
      </c>
      <c r="B529" t="s">
        <v>76</v>
      </c>
      <c r="C529" t="s">
        <v>77</v>
      </c>
      <c r="D529" t="s">
        <v>11</v>
      </c>
      <c r="E529" t="s">
        <v>513</v>
      </c>
      <c r="F529">
        <v>670</v>
      </c>
      <c r="G529">
        <v>7101.93</v>
      </c>
      <c r="H529">
        <v>10.599895522388101</v>
      </c>
    </row>
    <row r="530" spans="1:8" x14ac:dyDescent="0.2">
      <c r="A530" t="s">
        <v>8</v>
      </c>
      <c r="B530" t="s">
        <v>76</v>
      </c>
      <c r="C530" t="s">
        <v>77</v>
      </c>
      <c r="D530" t="s">
        <v>11</v>
      </c>
      <c r="E530" t="s">
        <v>514</v>
      </c>
      <c r="F530">
        <v>530</v>
      </c>
      <c r="G530">
        <v>3720.85</v>
      </c>
      <c r="H530">
        <v>7.0204716981132096</v>
      </c>
    </row>
    <row r="531" spans="1:8" x14ac:dyDescent="0.2">
      <c r="A531" t="s">
        <v>8</v>
      </c>
      <c r="B531" t="s">
        <v>76</v>
      </c>
      <c r="C531" t="s">
        <v>92</v>
      </c>
      <c r="D531" t="s">
        <v>11</v>
      </c>
      <c r="E531" t="s">
        <v>65</v>
      </c>
      <c r="F531">
        <v>-4</v>
      </c>
      <c r="G531">
        <v>-28.35</v>
      </c>
      <c r="H531">
        <v>7.0875000000000004</v>
      </c>
    </row>
    <row r="532" spans="1:8" x14ac:dyDescent="0.2">
      <c r="A532" t="s">
        <v>8</v>
      </c>
      <c r="B532" t="s">
        <v>76</v>
      </c>
      <c r="C532" t="s">
        <v>77</v>
      </c>
      <c r="D532" t="s">
        <v>11</v>
      </c>
      <c r="E532" t="s">
        <v>515</v>
      </c>
      <c r="F532">
        <v>1250</v>
      </c>
      <c r="G532">
        <v>10693.49</v>
      </c>
      <c r="H532">
        <v>8.5547920000000008</v>
      </c>
    </row>
    <row r="533" spans="1:8" x14ac:dyDescent="0.2">
      <c r="A533" t="s">
        <v>8</v>
      </c>
      <c r="B533" t="s">
        <v>76</v>
      </c>
      <c r="C533" t="s">
        <v>87</v>
      </c>
      <c r="D533" t="s">
        <v>11</v>
      </c>
      <c r="E533" t="s">
        <v>516</v>
      </c>
      <c r="F533">
        <v>1</v>
      </c>
      <c r="G533">
        <v>-3403</v>
      </c>
      <c r="H533">
        <v>-3403</v>
      </c>
    </row>
    <row r="534" spans="1:8" x14ac:dyDescent="0.2">
      <c r="A534" t="s">
        <v>8</v>
      </c>
      <c r="B534" t="s">
        <v>76</v>
      </c>
      <c r="C534" t="s">
        <v>87</v>
      </c>
      <c r="D534" t="s">
        <v>11</v>
      </c>
      <c r="E534" t="s">
        <v>517</v>
      </c>
      <c r="F534">
        <v>1</v>
      </c>
      <c r="G534">
        <v>-76</v>
      </c>
      <c r="H534">
        <v>-76</v>
      </c>
    </row>
    <row r="535" spans="1:8" x14ac:dyDescent="0.2">
      <c r="A535" t="s">
        <v>8</v>
      </c>
      <c r="B535" t="s">
        <v>76</v>
      </c>
      <c r="C535" t="s">
        <v>87</v>
      </c>
      <c r="D535" t="s">
        <v>11</v>
      </c>
      <c r="E535" t="s">
        <v>518</v>
      </c>
      <c r="F535">
        <v>1</v>
      </c>
      <c r="G535">
        <v>-245</v>
      </c>
      <c r="H535">
        <v>-245</v>
      </c>
    </row>
    <row r="536" spans="1:8" x14ac:dyDescent="0.2">
      <c r="A536" t="s">
        <v>8</v>
      </c>
      <c r="B536" t="s">
        <v>76</v>
      </c>
      <c r="C536" t="s">
        <v>87</v>
      </c>
      <c r="D536" t="s">
        <v>11</v>
      </c>
      <c r="E536" t="s">
        <v>519</v>
      </c>
      <c r="F536">
        <v>1</v>
      </c>
      <c r="G536">
        <v>-157</v>
      </c>
      <c r="H536">
        <v>-157</v>
      </c>
    </row>
    <row r="537" spans="1:8" x14ac:dyDescent="0.2">
      <c r="A537" t="s">
        <v>8</v>
      </c>
      <c r="B537" t="s">
        <v>76</v>
      </c>
      <c r="C537" t="s">
        <v>87</v>
      </c>
      <c r="D537" t="s">
        <v>11</v>
      </c>
      <c r="E537" t="s">
        <v>520</v>
      </c>
      <c r="F537">
        <v>1</v>
      </c>
      <c r="G537">
        <v>-456</v>
      </c>
      <c r="H537">
        <v>-456</v>
      </c>
    </row>
    <row r="538" spans="1:8" x14ac:dyDescent="0.2">
      <c r="A538" t="s">
        <v>8</v>
      </c>
      <c r="B538" t="s">
        <v>76</v>
      </c>
      <c r="C538" t="s">
        <v>87</v>
      </c>
      <c r="D538" t="s">
        <v>11</v>
      </c>
      <c r="E538" t="s">
        <v>521</v>
      </c>
      <c r="F538">
        <v>1</v>
      </c>
      <c r="G538">
        <v>-1355</v>
      </c>
      <c r="H538">
        <v>-1355</v>
      </c>
    </row>
    <row r="539" spans="1:8" x14ac:dyDescent="0.2">
      <c r="A539" t="s">
        <v>8</v>
      </c>
      <c r="B539" t="s">
        <v>76</v>
      </c>
      <c r="C539" t="s">
        <v>63</v>
      </c>
      <c r="D539" t="s">
        <v>64</v>
      </c>
      <c r="E539" t="s">
        <v>522</v>
      </c>
      <c r="F539">
        <v>1</v>
      </c>
      <c r="G539">
        <v>15326.03</v>
      </c>
      <c r="H539">
        <v>15326.03</v>
      </c>
    </row>
    <row r="540" spans="1:8" x14ac:dyDescent="0.2">
      <c r="A540" t="s">
        <v>8</v>
      </c>
      <c r="B540" t="s">
        <v>290</v>
      </c>
      <c r="C540" t="s">
        <v>293</v>
      </c>
      <c r="D540" t="s">
        <v>11</v>
      </c>
      <c r="E540" t="s">
        <v>523</v>
      </c>
      <c r="F540">
        <v>8</v>
      </c>
      <c r="G540">
        <v>1878.14</v>
      </c>
      <c r="H540">
        <v>234.76750000000001</v>
      </c>
    </row>
    <row r="541" spans="1:8" x14ac:dyDescent="0.2">
      <c r="A541" t="s">
        <v>8</v>
      </c>
      <c r="B541" t="s">
        <v>290</v>
      </c>
      <c r="C541" t="s">
        <v>302</v>
      </c>
      <c r="D541" t="s">
        <v>11</v>
      </c>
      <c r="E541" t="s">
        <v>524</v>
      </c>
      <c r="F541">
        <v>6226</v>
      </c>
      <c r="G541">
        <v>74522.28</v>
      </c>
      <c r="H541">
        <v>11.969527786700899</v>
      </c>
    </row>
    <row r="542" spans="1:8" x14ac:dyDescent="0.2">
      <c r="A542" t="s">
        <v>8</v>
      </c>
      <c r="B542" t="s">
        <v>290</v>
      </c>
      <c r="C542" t="s">
        <v>302</v>
      </c>
      <c r="D542" t="s">
        <v>11</v>
      </c>
      <c r="E542" t="s">
        <v>13</v>
      </c>
      <c r="F542">
        <v>-46172</v>
      </c>
      <c r="G542">
        <v>-1804239.36</v>
      </c>
      <c r="H542">
        <v>39.076482716798097</v>
      </c>
    </row>
    <row r="543" spans="1:8" x14ac:dyDescent="0.2">
      <c r="A543" t="s">
        <v>8</v>
      </c>
      <c r="B543" t="s">
        <v>290</v>
      </c>
      <c r="C543" t="s">
        <v>291</v>
      </c>
      <c r="D543" t="s">
        <v>11</v>
      </c>
      <c r="E543" t="s">
        <v>20</v>
      </c>
      <c r="F543">
        <v>649</v>
      </c>
      <c r="G543">
        <v>1097656.75</v>
      </c>
      <c r="H543">
        <v>1691.3046995377499</v>
      </c>
    </row>
    <row r="544" spans="1:8" x14ac:dyDescent="0.2">
      <c r="A544" t="s">
        <v>8</v>
      </c>
      <c r="B544" t="s">
        <v>290</v>
      </c>
      <c r="C544" t="s">
        <v>525</v>
      </c>
      <c r="D544" t="s">
        <v>11</v>
      </c>
      <c r="E544" t="s">
        <v>526</v>
      </c>
      <c r="F544">
        <v>1</v>
      </c>
      <c r="G544">
        <v>8234.64</v>
      </c>
      <c r="H544">
        <v>8234.64</v>
      </c>
    </row>
    <row r="545" spans="1:8" x14ac:dyDescent="0.2">
      <c r="A545" t="s">
        <v>8</v>
      </c>
      <c r="B545" t="s">
        <v>290</v>
      </c>
      <c r="C545" t="s">
        <v>302</v>
      </c>
      <c r="D545" t="s">
        <v>11</v>
      </c>
      <c r="E545" t="s">
        <v>527</v>
      </c>
      <c r="F545">
        <v>2779</v>
      </c>
      <c r="G545">
        <v>264571.89</v>
      </c>
      <c r="H545">
        <v>95.203990644116601</v>
      </c>
    </row>
    <row r="546" spans="1:8" x14ac:dyDescent="0.2">
      <c r="A546" t="s">
        <v>8</v>
      </c>
      <c r="B546" t="s">
        <v>290</v>
      </c>
      <c r="C546" t="s">
        <v>302</v>
      </c>
      <c r="D546" t="s">
        <v>11</v>
      </c>
      <c r="E546" t="s">
        <v>528</v>
      </c>
      <c r="F546">
        <v>341</v>
      </c>
      <c r="G546">
        <v>19720.16</v>
      </c>
      <c r="H546">
        <v>57.830381231671602</v>
      </c>
    </row>
    <row r="547" spans="1:8" x14ac:dyDescent="0.2">
      <c r="A547" t="s">
        <v>8</v>
      </c>
      <c r="B547" t="s">
        <v>290</v>
      </c>
      <c r="C547" t="s">
        <v>302</v>
      </c>
      <c r="D547" t="s">
        <v>11</v>
      </c>
      <c r="E547" t="s">
        <v>529</v>
      </c>
      <c r="F547">
        <v>200</v>
      </c>
      <c r="G547">
        <v>43150.98</v>
      </c>
      <c r="H547">
        <v>215.75489999999999</v>
      </c>
    </row>
    <row r="548" spans="1:8" x14ac:dyDescent="0.2">
      <c r="A548" t="s">
        <v>8</v>
      </c>
      <c r="B548" t="s">
        <v>290</v>
      </c>
      <c r="C548" t="s">
        <v>311</v>
      </c>
      <c r="D548" t="s">
        <v>11</v>
      </c>
      <c r="E548" t="s">
        <v>530</v>
      </c>
      <c r="F548">
        <v>1</v>
      </c>
      <c r="G548">
        <v>27270.87</v>
      </c>
      <c r="H548">
        <v>27270.87</v>
      </c>
    </row>
    <row r="549" spans="1:8" x14ac:dyDescent="0.2">
      <c r="A549" t="s">
        <v>8</v>
      </c>
      <c r="B549" t="s">
        <v>290</v>
      </c>
      <c r="C549" t="s">
        <v>63</v>
      </c>
      <c r="D549" t="s">
        <v>64</v>
      </c>
      <c r="E549" t="s">
        <v>531</v>
      </c>
      <c r="F549">
        <v>48</v>
      </c>
      <c r="G549">
        <v>10111.89</v>
      </c>
      <c r="H549">
        <v>210.66437500000001</v>
      </c>
    </row>
    <row r="550" spans="1:8" x14ac:dyDescent="0.2">
      <c r="A550" t="s">
        <v>8</v>
      </c>
      <c r="B550" t="s">
        <v>290</v>
      </c>
      <c r="C550" t="s">
        <v>63</v>
      </c>
      <c r="D550" t="s">
        <v>64</v>
      </c>
      <c r="E550" t="s">
        <v>532</v>
      </c>
      <c r="F550">
        <v>47</v>
      </c>
      <c r="G550">
        <v>37675.24</v>
      </c>
      <c r="H550">
        <v>801.60085106382996</v>
      </c>
    </row>
    <row r="551" spans="1:8" x14ac:dyDescent="0.2">
      <c r="A551" t="s">
        <v>8</v>
      </c>
      <c r="B551" t="s">
        <v>290</v>
      </c>
      <c r="C551" t="s">
        <v>63</v>
      </c>
      <c r="D551" t="s">
        <v>64</v>
      </c>
      <c r="E551" t="s">
        <v>533</v>
      </c>
      <c r="F551">
        <v>40</v>
      </c>
      <c r="G551">
        <v>7552.08</v>
      </c>
      <c r="H551">
        <v>188.80199999999999</v>
      </c>
    </row>
    <row r="552" spans="1:8" x14ac:dyDescent="0.2">
      <c r="A552" t="s">
        <v>8</v>
      </c>
      <c r="B552" t="s">
        <v>290</v>
      </c>
      <c r="C552" t="s">
        <v>300</v>
      </c>
      <c r="D552" t="s">
        <v>11</v>
      </c>
      <c r="E552" t="s">
        <v>534</v>
      </c>
      <c r="F552">
        <v>-1728</v>
      </c>
      <c r="G552">
        <v>-56882.81</v>
      </c>
      <c r="H552">
        <v>32.918292824074101</v>
      </c>
    </row>
    <row r="553" spans="1:8" x14ac:dyDescent="0.2">
      <c r="A553" t="s">
        <v>8</v>
      </c>
      <c r="B553" t="s">
        <v>290</v>
      </c>
      <c r="C553" t="s">
        <v>293</v>
      </c>
      <c r="D553" t="s">
        <v>11</v>
      </c>
      <c r="E553" t="s">
        <v>62</v>
      </c>
      <c r="F553">
        <v>5292</v>
      </c>
      <c r="G553">
        <v>760199.38</v>
      </c>
      <c r="H553">
        <v>143.650676492819</v>
      </c>
    </row>
    <row r="554" spans="1:8" x14ac:dyDescent="0.2">
      <c r="A554" t="s">
        <v>8</v>
      </c>
      <c r="B554" t="s">
        <v>290</v>
      </c>
      <c r="C554" t="s">
        <v>309</v>
      </c>
      <c r="D554" t="s">
        <v>11</v>
      </c>
      <c r="E554" t="s">
        <v>62</v>
      </c>
      <c r="F554">
        <v>683</v>
      </c>
      <c r="G554">
        <v>470168.07</v>
      </c>
      <c r="H554">
        <v>688.38663250366005</v>
      </c>
    </row>
    <row r="555" spans="1:8" x14ac:dyDescent="0.2">
      <c r="A555" t="s">
        <v>8</v>
      </c>
      <c r="B555" t="s">
        <v>9</v>
      </c>
      <c r="C555" t="s">
        <v>41</v>
      </c>
      <c r="D555" t="s">
        <v>11</v>
      </c>
      <c r="E555" t="s">
        <v>13</v>
      </c>
      <c r="F555">
        <v>-8584520</v>
      </c>
      <c r="G555">
        <v>-22892072.41</v>
      </c>
      <c r="H555">
        <v>2.6666688888837098</v>
      </c>
    </row>
    <row r="556" spans="1:8" x14ac:dyDescent="0.2">
      <c r="A556" t="s">
        <v>8</v>
      </c>
      <c r="B556" t="s">
        <v>9</v>
      </c>
      <c r="C556" t="s">
        <v>14</v>
      </c>
      <c r="D556" t="s">
        <v>11</v>
      </c>
      <c r="E556" t="s">
        <v>535</v>
      </c>
      <c r="F556">
        <v>0</v>
      </c>
      <c r="G556">
        <v>-1006.53</v>
      </c>
      <c r="H556">
        <v>0</v>
      </c>
    </row>
    <row r="557" spans="1:8" x14ac:dyDescent="0.2">
      <c r="A557" t="s">
        <v>8</v>
      </c>
      <c r="B557" t="s">
        <v>9</v>
      </c>
      <c r="C557" t="s">
        <v>14</v>
      </c>
      <c r="D557" t="s">
        <v>11</v>
      </c>
      <c r="E557" t="s">
        <v>13</v>
      </c>
      <c r="F557">
        <v>-52633</v>
      </c>
      <c r="G557">
        <v>-1806288.35</v>
      </c>
      <c r="H557">
        <v>34.318552049094698</v>
      </c>
    </row>
    <row r="558" spans="1:8" x14ac:dyDescent="0.2">
      <c r="A558" t="s">
        <v>8</v>
      </c>
      <c r="B558" t="s">
        <v>9</v>
      </c>
      <c r="C558" t="s">
        <v>41</v>
      </c>
      <c r="D558" t="s">
        <v>11</v>
      </c>
      <c r="E558" t="s">
        <v>536</v>
      </c>
      <c r="F558">
        <v>22</v>
      </c>
      <c r="G558">
        <v>3093.84</v>
      </c>
      <c r="H558">
        <v>140.62909090909099</v>
      </c>
    </row>
    <row r="559" spans="1:8" x14ac:dyDescent="0.2">
      <c r="A559" t="s">
        <v>8</v>
      </c>
      <c r="B559" t="s">
        <v>9</v>
      </c>
      <c r="C559" t="s">
        <v>41</v>
      </c>
      <c r="D559" t="s">
        <v>11</v>
      </c>
      <c r="E559" t="s">
        <v>17</v>
      </c>
      <c r="F559">
        <v>47</v>
      </c>
      <c r="G559">
        <v>68139.02</v>
      </c>
      <c r="H559">
        <v>1449.76638297872</v>
      </c>
    </row>
    <row r="560" spans="1:8" x14ac:dyDescent="0.2">
      <c r="A560" t="s">
        <v>8</v>
      </c>
      <c r="B560" t="s">
        <v>9</v>
      </c>
      <c r="C560" t="s">
        <v>41</v>
      </c>
      <c r="D560" t="s">
        <v>11</v>
      </c>
      <c r="E560" t="s">
        <v>537</v>
      </c>
      <c r="F560">
        <v>85</v>
      </c>
      <c r="G560">
        <v>1224.1099999999999</v>
      </c>
      <c r="H560">
        <v>14.401294117647099</v>
      </c>
    </row>
    <row r="561" spans="1:8" x14ac:dyDescent="0.2">
      <c r="A561" t="s">
        <v>8</v>
      </c>
      <c r="B561" t="s">
        <v>9</v>
      </c>
      <c r="C561" t="s">
        <v>10</v>
      </c>
      <c r="D561" t="s">
        <v>11</v>
      </c>
      <c r="E561" t="s">
        <v>538</v>
      </c>
      <c r="F561">
        <v>5382</v>
      </c>
      <c r="G561">
        <v>226492.84</v>
      </c>
      <c r="H561">
        <v>42.083396506874799</v>
      </c>
    </row>
    <row r="562" spans="1:8" x14ac:dyDescent="0.2">
      <c r="A562" t="s">
        <v>8</v>
      </c>
      <c r="B562" t="s">
        <v>9</v>
      </c>
      <c r="C562" t="s">
        <v>14</v>
      </c>
      <c r="D562" t="s">
        <v>11</v>
      </c>
      <c r="E562" t="s">
        <v>538</v>
      </c>
      <c r="F562">
        <v>182</v>
      </c>
      <c r="G562">
        <v>11550.97</v>
      </c>
      <c r="H562">
        <v>63.466868131868097</v>
      </c>
    </row>
    <row r="563" spans="1:8" x14ac:dyDescent="0.2">
      <c r="A563" t="s">
        <v>8</v>
      </c>
      <c r="B563" t="s">
        <v>9</v>
      </c>
      <c r="C563" t="s">
        <v>16</v>
      </c>
      <c r="D563" t="s">
        <v>11</v>
      </c>
      <c r="E563" t="s">
        <v>44</v>
      </c>
      <c r="F563">
        <v>19</v>
      </c>
      <c r="G563">
        <v>1512217.7</v>
      </c>
      <c r="H563">
        <v>79590.405263157896</v>
      </c>
    </row>
    <row r="564" spans="1:8" x14ac:dyDescent="0.2">
      <c r="A564" t="s">
        <v>8</v>
      </c>
      <c r="B564" t="s">
        <v>9</v>
      </c>
      <c r="C564" t="s">
        <v>46</v>
      </c>
      <c r="D564" t="s">
        <v>11</v>
      </c>
      <c r="E564" t="s">
        <v>394</v>
      </c>
      <c r="F564">
        <v>289</v>
      </c>
      <c r="G564">
        <v>368467.98</v>
      </c>
      <c r="H564">
        <v>1274.9757093425601</v>
      </c>
    </row>
    <row r="565" spans="1:8" x14ac:dyDescent="0.2">
      <c r="A565" t="s">
        <v>8</v>
      </c>
      <c r="B565" t="s">
        <v>9</v>
      </c>
      <c r="C565" t="s">
        <v>71</v>
      </c>
      <c r="D565" t="s">
        <v>11</v>
      </c>
      <c r="E565" t="s">
        <v>13</v>
      </c>
      <c r="F565">
        <v>-17</v>
      </c>
      <c r="G565">
        <v>475217.1</v>
      </c>
      <c r="H565">
        <v>-27953.947058823502</v>
      </c>
    </row>
    <row r="566" spans="1:8" x14ac:dyDescent="0.2">
      <c r="A566" t="s">
        <v>8</v>
      </c>
      <c r="B566" t="s">
        <v>9</v>
      </c>
      <c r="C566" t="s">
        <v>10</v>
      </c>
      <c r="D566" t="s">
        <v>11</v>
      </c>
      <c r="E566" t="s">
        <v>539</v>
      </c>
      <c r="F566">
        <v>-2300</v>
      </c>
      <c r="G566">
        <v>-11996.56</v>
      </c>
      <c r="H566">
        <v>5.2158956521739102</v>
      </c>
    </row>
    <row r="567" spans="1:8" x14ac:dyDescent="0.2">
      <c r="A567" t="s">
        <v>8</v>
      </c>
      <c r="B567" t="s">
        <v>9</v>
      </c>
      <c r="C567" t="s">
        <v>21</v>
      </c>
      <c r="D567" t="s">
        <v>11</v>
      </c>
      <c r="E567" t="s">
        <v>323</v>
      </c>
      <c r="F567">
        <v>-101</v>
      </c>
      <c r="G567">
        <v>-573.1</v>
      </c>
      <c r="H567">
        <v>5.67425742574257</v>
      </c>
    </row>
    <row r="568" spans="1:8" x14ac:dyDescent="0.2">
      <c r="A568" t="s">
        <v>8</v>
      </c>
      <c r="B568" t="s">
        <v>9</v>
      </c>
      <c r="C568" t="s">
        <v>41</v>
      </c>
      <c r="D568" t="s">
        <v>11</v>
      </c>
      <c r="E568" t="s">
        <v>540</v>
      </c>
      <c r="F568">
        <v>-1432</v>
      </c>
      <c r="G568">
        <v>-6001.61</v>
      </c>
      <c r="H568">
        <v>4.1910684357541896</v>
      </c>
    </row>
    <row r="569" spans="1:8" x14ac:dyDescent="0.2">
      <c r="A569" t="s">
        <v>8</v>
      </c>
      <c r="B569" t="s">
        <v>9</v>
      </c>
      <c r="C569" t="s">
        <v>21</v>
      </c>
      <c r="D569" t="s">
        <v>11</v>
      </c>
      <c r="E569" t="s">
        <v>541</v>
      </c>
      <c r="F569">
        <v>-390</v>
      </c>
      <c r="G569">
        <v>-2286.64</v>
      </c>
      <c r="H569">
        <v>5.8631794871794902</v>
      </c>
    </row>
    <row r="570" spans="1:8" x14ac:dyDescent="0.2">
      <c r="A570" t="s">
        <v>8</v>
      </c>
      <c r="B570" t="s">
        <v>9</v>
      </c>
      <c r="C570" t="s">
        <v>10</v>
      </c>
      <c r="D570" t="s">
        <v>11</v>
      </c>
      <c r="E570" t="s">
        <v>338</v>
      </c>
      <c r="F570">
        <v>10</v>
      </c>
      <c r="G570">
        <v>3452.24</v>
      </c>
      <c r="H570">
        <v>345.22399999999999</v>
      </c>
    </row>
    <row r="571" spans="1:8" x14ac:dyDescent="0.2">
      <c r="A571" t="s">
        <v>8</v>
      </c>
      <c r="B571" t="s">
        <v>9</v>
      </c>
      <c r="C571" t="s">
        <v>10</v>
      </c>
      <c r="D571" t="s">
        <v>11</v>
      </c>
      <c r="E571" t="s">
        <v>542</v>
      </c>
      <c r="F571">
        <v>1</v>
      </c>
      <c r="G571">
        <v>98.2</v>
      </c>
      <c r="H571">
        <v>98.2</v>
      </c>
    </row>
    <row r="572" spans="1:8" x14ac:dyDescent="0.2">
      <c r="A572" t="s">
        <v>8</v>
      </c>
      <c r="B572" t="s">
        <v>9</v>
      </c>
      <c r="C572" t="s">
        <v>14</v>
      </c>
      <c r="D572" t="s">
        <v>11</v>
      </c>
      <c r="E572" t="s">
        <v>543</v>
      </c>
      <c r="F572">
        <v>1</v>
      </c>
      <c r="G572">
        <v>4536.6499999999996</v>
      </c>
      <c r="H572">
        <v>4536.6499999999996</v>
      </c>
    </row>
    <row r="573" spans="1:8" x14ac:dyDescent="0.2">
      <c r="A573" t="s">
        <v>8</v>
      </c>
      <c r="B573" t="s">
        <v>9</v>
      </c>
      <c r="C573" t="s">
        <v>14</v>
      </c>
      <c r="D573" t="s">
        <v>11</v>
      </c>
      <c r="E573" t="s">
        <v>544</v>
      </c>
      <c r="F573">
        <v>1</v>
      </c>
      <c r="G573">
        <v>140787.81</v>
      </c>
      <c r="H573">
        <v>140787.81</v>
      </c>
    </row>
    <row r="574" spans="1:8" x14ac:dyDescent="0.2">
      <c r="A574" t="s">
        <v>8</v>
      </c>
      <c r="B574" t="s">
        <v>9</v>
      </c>
      <c r="C574" t="s">
        <v>14</v>
      </c>
      <c r="D574" t="s">
        <v>11</v>
      </c>
      <c r="E574" t="s">
        <v>25</v>
      </c>
      <c r="F574">
        <v>2</v>
      </c>
      <c r="G574">
        <v>9738.65</v>
      </c>
      <c r="H574">
        <v>4869.3249999999998</v>
      </c>
    </row>
    <row r="575" spans="1:8" x14ac:dyDescent="0.2">
      <c r="A575" t="s">
        <v>8</v>
      </c>
      <c r="B575" t="s">
        <v>9</v>
      </c>
      <c r="C575" t="s">
        <v>10</v>
      </c>
      <c r="D575" t="s">
        <v>11</v>
      </c>
      <c r="E575" t="s">
        <v>545</v>
      </c>
      <c r="F575">
        <v>3621</v>
      </c>
      <c r="G575">
        <v>35162.01</v>
      </c>
      <c r="H575">
        <v>9.7105799502899792</v>
      </c>
    </row>
    <row r="576" spans="1:8" x14ac:dyDescent="0.2">
      <c r="A576" t="s">
        <v>8</v>
      </c>
      <c r="B576" t="s">
        <v>9</v>
      </c>
      <c r="C576" t="s">
        <v>10</v>
      </c>
      <c r="D576" t="s">
        <v>11</v>
      </c>
      <c r="E576" t="s">
        <v>546</v>
      </c>
      <c r="F576">
        <v>3100</v>
      </c>
      <c r="G576">
        <v>8299.41</v>
      </c>
      <c r="H576">
        <v>2.6772290322580599</v>
      </c>
    </row>
    <row r="577" spans="1:8" x14ac:dyDescent="0.2">
      <c r="A577" t="s">
        <v>8</v>
      </c>
      <c r="B577" t="s">
        <v>9</v>
      </c>
      <c r="C577" t="s">
        <v>10</v>
      </c>
      <c r="D577" t="s">
        <v>11</v>
      </c>
      <c r="E577" t="s">
        <v>547</v>
      </c>
      <c r="F577">
        <v>1</v>
      </c>
      <c r="G577">
        <v>1781.71</v>
      </c>
      <c r="H577">
        <v>1781.71</v>
      </c>
    </row>
    <row r="578" spans="1:8" x14ac:dyDescent="0.2">
      <c r="A578" t="s">
        <v>8</v>
      </c>
      <c r="B578" t="s">
        <v>9</v>
      </c>
      <c r="C578" t="s">
        <v>48</v>
      </c>
      <c r="D578" t="s">
        <v>11</v>
      </c>
      <c r="E578" t="s">
        <v>548</v>
      </c>
      <c r="F578">
        <v>1062</v>
      </c>
      <c r="G578">
        <v>29521.67</v>
      </c>
      <c r="H578">
        <v>27.798182674199602</v>
      </c>
    </row>
    <row r="579" spans="1:8" x14ac:dyDescent="0.2">
      <c r="A579" t="s">
        <v>8</v>
      </c>
      <c r="B579" t="s">
        <v>9</v>
      </c>
      <c r="C579" t="s">
        <v>48</v>
      </c>
      <c r="D579" t="s">
        <v>11</v>
      </c>
      <c r="E579" t="s">
        <v>13</v>
      </c>
      <c r="F579">
        <v>-419213</v>
      </c>
      <c r="G579">
        <v>-782681.92</v>
      </c>
      <c r="H579">
        <v>1.86702683361442</v>
      </c>
    </row>
    <row r="580" spans="1:8" x14ac:dyDescent="0.2">
      <c r="A580" t="s">
        <v>8</v>
      </c>
      <c r="B580" t="s">
        <v>9</v>
      </c>
      <c r="C580" t="s">
        <v>10</v>
      </c>
      <c r="D580" t="s">
        <v>11</v>
      </c>
      <c r="E580" t="s">
        <v>549</v>
      </c>
      <c r="F580">
        <v>0</v>
      </c>
      <c r="G580">
        <v>72847.67</v>
      </c>
      <c r="H580">
        <v>0</v>
      </c>
    </row>
    <row r="581" spans="1:8" x14ac:dyDescent="0.2">
      <c r="A581" t="s">
        <v>8</v>
      </c>
      <c r="B581" t="s">
        <v>9</v>
      </c>
      <c r="C581" t="s">
        <v>16</v>
      </c>
      <c r="D581" t="s">
        <v>11</v>
      </c>
      <c r="E581" t="s">
        <v>150</v>
      </c>
      <c r="F581">
        <v>15</v>
      </c>
      <c r="G581">
        <v>121505.42</v>
      </c>
      <c r="H581">
        <v>8100.3613333333296</v>
      </c>
    </row>
    <row r="582" spans="1:8" x14ac:dyDescent="0.2">
      <c r="A582" t="s">
        <v>8</v>
      </c>
      <c r="B582" t="s">
        <v>9</v>
      </c>
      <c r="C582" t="s">
        <v>19</v>
      </c>
      <c r="D582" t="s">
        <v>11</v>
      </c>
      <c r="E582" t="s">
        <v>150</v>
      </c>
      <c r="F582">
        <v>32</v>
      </c>
      <c r="G582">
        <v>168548.15</v>
      </c>
      <c r="H582">
        <v>5267.1296874999998</v>
      </c>
    </row>
    <row r="583" spans="1:8" x14ac:dyDescent="0.2">
      <c r="A583" t="s">
        <v>8</v>
      </c>
      <c r="B583" t="s">
        <v>9</v>
      </c>
      <c r="C583" t="s">
        <v>16</v>
      </c>
      <c r="D583" t="s">
        <v>11</v>
      </c>
      <c r="E583" t="s">
        <v>196</v>
      </c>
      <c r="F583">
        <v>70</v>
      </c>
      <c r="G583">
        <v>1085247.69</v>
      </c>
      <c r="H583">
        <v>15503.538428571401</v>
      </c>
    </row>
    <row r="584" spans="1:8" x14ac:dyDescent="0.2">
      <c r="A584" t="s">
        <v>8</v>
      </c>
      <c r="B584" t="s">
        <v>9</v>
      </c>
      <c r="C584" t="s">
        <v>48</v>
      </c>
      <c r="D584" t="s">
        <v>11</v>
      </c>
      <c r="E584" t="s">
        <v>550</v>
      </c>
      <c r="F584">
        <v>1</v>
      </c>
      <c r="G584">
        <v>2685.28</v>
      </c>
      <c r="H584">
        <v>2685.28</v>
      </c>
    </row>
    <row r="585" spans="1:8" x14ac:dyDescent="0.2">
      <c r="A585" t="s">
        <v>8</v>
      </c>
      <c r="B585" t="s">
        <v>9</v>
      </c>
      <c r="C585" t="s">
        <v>10</v>
      </c>
      <c r="D585" t="s">
        <v>11</v>
      </c>
      <c r="E585" t="s">
        <v>551</v>
      </c>
      <c r="F585">
        <v>150</v>
      </c>
      <c r="G585">
        <v>9390.16</v>
      </c>
      <c r="H585">
        <v>62.601066666666703</v>
      </c>
    </row>
    <row r="586" spans="1:8" x14ac:dyDescent="0.2">
      <c r="A586" t="s">
        <v>8</v>
      </c>
      <c r="B586" t="s">
        <v>9</v>
      </c>
      <c r="C586" t="s">
        <v>48</v>
      </c>
      <c r="D586" t="s">
        <v>11</v>
      </c>
      <c r="E586" t="s">
        <v>20</v>
      </c>
      <c r="F586">
        <v>425848</v>
      </c>
      <c r="G586">
        <v>779133.64</v>
      </c>
      <c r="H586">
        <v>1.8296050233886301</v>
      </c>
    </row>
    <row r="587" spans="1:8" x14ac:dyDescent="0.2">
      <c r="A587" t="s">
        <v>8</v>
      </c>
      <c r="B587" t="s">
        <v>9</v>
      </c>
      <c r="C587" t="s">
        <v>41</v>
      </c>
      <c r="D587" t="s">
        <v>11</v>
      </c>
      <c r="E587" t="s">
        <v>382</v>
      </c>
      <c r="F587">
        <v>186</v>
      </c>
      <c r="G587">
        <v>1295.1400000000001</v>
      </c>
      <c r="H587">
        <v>6.9631182795698896</v>
      </c>
    </row>
    <row r="588" spans="1:8" x14ac:dyDescent="0.2">
      <c r="A588" t="s">
        <v>8</v>
      </c>
      <c r="B588" t="s">
        <v>9</v>
      </c>
      <c r="C588" t="s">
        <v>10</v>
      </c>
      <c r="D588" t="s">
        <v>11</v>
      </c>
      <c r="E588" t="s">
        <v>535</v>
      </c>
      <c r="F588">
        <v>1474</v>
      </c>
      <c r="G588">
        <v>146263.31</v>
      </c>
      <c r="H588">
        <v>99.228839891451798</v>
      </c>
    </row>
    <row r="589" spans="1:8" x14ac:dyDescent="0.2">
      <c r="A589" t="s">
        <v>8</v>
      </c>
      <c r="B589" t="s">
        <v>9</v>
      </c>
      <c r="C589" t="s">
        <v>19</v>
      </c>
      <c r="D589" t="s">
        <v>11</v>
      </c>
      <c r="E589" t="s">
        <v>394</v>
      </c>
      <c r="F589">
        <v>13</v>
      </c>
      <c r="G589">
        <v>140771.91</v>
      </c>
      <c r="H589">
        <v>10828.608461538501</v>
      </c>
    </row>
    <row r="590" spans="1:8" x14ac:dyDescent="0.2">
      <c r="A590" t="s">
        <v>8</v>
      </c>
      <c r="B590" t="s">
        <v>9</v>
      </c>
      <c r="C590" t="s">
        <v>19</v>
      </c>
      <c r="D590" t="s">
        <v>11</v>
      </c>
      <c r="E590" t="s">
        <v>552</v>
      </c>
      <c r="F590">
        <v>3</v>
      </c>
      <c r="G590">
        <v>42048.34</v>
      </c>
      <c r="H590">
        <v>14016.1133333333</v>
      </c>
    </row>
    <row r="591" spans="1:8" x14ac:dyDescent="0.2">
      <c r="A591" t="s">
        <v>8</v>
      </c>
      <c r="B591" t="s">
        <v>9</v>
      </c>
      <c r="C591" t="s">
        <v>19</v>
      </c>
      <c r="D591" t="s">
        <v>11</v>
      </c>
      <c r="E591" t="s">
        <v>47</v>
      </c>
      <c r="F591">
        <v>21</v>
      </c>
      <c r="G591">
        <v>6556.94</v>
      </c>
      <c r="H591">
        <v>312.235238095238</v>
      </c>
    </row>
    <row r="592" spans="1:8" x14ac:dyDescent="0.2">
      <c r="A592" t="s">
        <v>8</v>
      </c>
      <c r="B592" t="s">
        <v>9</v>
      </c>
      <c r="C592" t="s">
        <v>41</v>
      </c>
      <c r="D592" t="s">
        <v>11</v>
      </c>
      <c r="E592" t="s">
        <v>553</v>
      </c>
      <c r="F592">
        <v>376</v>
      </c>
      <c r="G592">
        <v>25701.1</v>
      </c>
      <c r="H592">
        <v>68.353989361702105</v>
      </c>
    </row>
    <row r="593" spans="1:8" x14ac:dyDescent="0.2">
      <c r="A593" t="s">
        <v>8</v>
      </c>
      <c r="B593" t="s">
        <v>9</v>
      </c>
      <c r="C593" t="s">
        <v>10</v>
      </c>
      <c r="D593" t="s">
        <v>11</v>
      </c>
      <c r="E593" t="s">
        <v>52</v>
      </c>
      <c r="F593">
        <v>2350</v>
      </c>
      <c r="G593">
        <v>44607.9</v>
      </c>
      <c r="H593">
        <v>18.982085106383</v>
      </c>
    </row>
    <row r="594" spans="1:8" x14ac:dyDescent="0.2">
      <c r="A594" t="s">
        <v>8</v>
      </c>
      <c r="B594" t="s">
        <v>9</v>
      </c>
      <c r="C594" t="s">
        <v>41</v>
      </c>
      <c r="D594" t="s">
        <v>11</v>
      </c>
      <c r="E594" t="s">
        <v>554</v>
      </c>
      <c r="F594">
        <v>1</v>
      </c>
      <c r="G594">
        <v>395.8</v>
      </c>
      <c r="H594">
        <v>395.8</v>
      </c>
    </row>
    <row r="595" spans="1:8" x14ac:dyDescent="0.2">
      <c r="A595" t="s">
        <v>8</v>
      </c>
      <c r="B595" t="s">
        <v>9</v>
      </c>
      <c r="C595" t="s">
        <v>10</v>
      </c>
      <c r="D595" t="s">
        <v>11</v>
      </c>
      <c r="E595" t="s">
        <v>555</v>
      </c>
      <c r="F595">
        <v>710</v>
      </c>
      <c r="G595">
        <v>-16866.66</v>
      </c>
      <c r="H595">
        <v>-23.755859154929599</v>
      </c>
    </row>
    <row r="596" spans="1:8" x14ac:dyDescent="0.2">
      <c r="A596" t="s">
        <v>8</v>
      </c>
      <c r="B596" t="s">
        <v>9</v>
      </c>
      <c r="C596" t="s">
        <v>10</v>
      </c>
      <c r="D596" t="s">
        <v>11</v>
      </c>
      <c r="E596" t="s">
        <v>556</v>
      </c>
      <c r="F596">
        <v>1457</v>
      </c>
      <c r="G596">
        <v>4393.2299999999996</v>
      </c>
      <c r="H596">
        <v>3.0152573781743301</v>
      </c>
    </row>
    <row r="597" spans="1:8" x14ac:dyDescent="0.2">
      <c r="A597" t="s">
        <v>8</v>
      </c>
      <c r="B597" t="s">
        <v>9</v>
      </c>
      <c r="C597" t="s">
        <v>10</v>
      </c>
      <c r="D597" t="s">
        <v>11</v>
      </c>
      <c r="E597" t="s">
        <v>557</v>
      </c>
      <c r="F597">
        <v>1717</v>
      </c>
      <c r="G597">
        <v>36168.26</v>
      </c>
      <c r="H597">
        <v>21.064799068142101</v>
      </c>
    </row>
    <row r="598" spans="1:8" x14ac:dyDescent="0.2">
      <c r="A598" t="s">
        <v>8</v>
      </c>
      <c r="B598" t="s">
        <v>9</v>
      </c>
      <c r="C598" t="s">
        <v>21</v>
      </c>
      <c r="D598" t="s">
        <v>11</v>
      </c>
      <c r="E598" t="s">
        <v>558</v>
      </c>
      <c r="F598">
        <v>1</v>
      </c>
      <c r="G598">
        <v>6785.09</v>
      </c>
      <c r="H598">
        <v>6785.09</v>
      </c>
    </row>
    <row r="599" spans="1:8" x14ac:dyDescent="0.2">
      <c r="A599" t="s">
        <v>8</v>
      </c>
      <c r="B599" t="s">
        <v>9</v>
      </c>
      <c r="C599" t="s">
        <v>41</v>
      </c>
      <c r="D599" t="s">
        <v>11</v>
      </c>
      <c r="E599" t="s">
        <v>559</v>
      </c>
      <c r="F599">
        <v>100</v>
      </c>
      <c r="G599">
        <v>617.23</v>
      </c>
      <c r="H599">
        <v>6.1722999999999999</v>
      </c>
    </row>
    <row r="600" spans="1:8" x14ac:dyDescent="0.2">
      <c r="A600" t="s">
        <v>8</v>
      </c>
      <c r="B600" t="s">
        <v>9</v>
      </c>
      <c r="C600" t="s">
        <v>41</v>
      </c>
      <c r="D600" t="s">
        <v>11</v>
      </c>
      <c r="E600" t="s">
        <v>560</v>
      </c>
      <c r="F600">
        <v>-2</v>
      </c>
      <c r="G600">
        <v>-4.38</v>
      </c>
      <c r="H600">
        <v>2.19</v>
      </c>
    </row>
    <row r="601" spans="1:8" x14ac:dyDescent="0.2">
      <c r="A601" t="s">
        <v>8</v>
      </c>
      <c r="B601" t="s">
        <v>9</v>
      </c>
      <c r="C601" t="s">
        <v>63</v>
      </c>
      <c r="D601" t="s">
        <v>64</v>
      </c>
      <c r="E601" t="s">
        <v>241</v>
      </c>
      <c r="F601">
        <v>61</v>
      </c>
      <c r="G601">
        <v>44963.78</v>
      </c>
      <c r="H601">
        <v>737.11114754098401</v>
      </c>
    </row>
    <row r="602" spans="1:8" x14ac:dyDescent="0.2">
      <c r="A602" t="s">
        <v>8</v>
      </c>
      <c r="B602" t="s">
        <v>9</v>
      </c>
      <c r="C602" t="s">
        <v>63</v>
      </c>
      <c r="D602" t="s">
        <v>64</v>
      </c>
      <c r="E602" t="s">
        <v>561</v>
      </c>
      <c r="F602">
        <v>58</v>
      </c>
      <c r="G602">
        <v>101368.55</v>
      </c>
      <c r="H602">
        <v>1747.73362068966</v>
      </c>
    </row>
    <row r="603" spans="1:8" x14ac:dyDescent="0.2">
      <c r="A603" t="s">
        <v>8</v>
      </c>
      <c r="B603" t="s">
        <v>9</v>
      </c>
      <c r="C603" t="s">
        <v>63</v>
      </c>
      <c r="D603" t="s">
        <v>64</v>
      </c>
      <c r="E603" t="s">
        <v>243</v>
      </c>
      <c r="F603">
        <v>62</v>
      </c>
      <c r="G603">
        <v>123261.33</v>
      </c>
      <c r="H603">
        <v>1988.0859677419401</v>
      </c>
    </row>
    <row r="604" spans="1:8" x14ac:dyDescent="0.2">
      <c r="A604" t="s">
        <v>8</v>
      </c>
      <c r="B604" t="s">
        <v>9</v>
      </c>
      <c r="C604" t="s">
        <v>63</v>
      </c>
      <c r="D604" t="s">
        <v>64</v>
      </c>
      <c r="E604" t="s">
        <v>562</v>
      </c>
      <c r="F604">
        <v>114</v>
      </c>
      <c r="G604">
        <v>1139988.07</v>
      </c>
      <c r="H604">
        <v>9999.8953508771901</v>
      </c>
    </row>
    <row r="605" spans="1:8" x14ac:dyDescent="0.2">
      <c r="A605" t="s">
        <v>8</v>
      </c>
      <c r="B605" t="s">
        <v>9</v>
      </c>
      <c r="C605" t="s">
        <v>10</v>
      </c>
      <c r="D605" t="s">
        <v>11</v>
      </c>
      <c r="E605" t="s">
        <v>563</v>
      </c>
      <c r="F605">
        <v>-850</v>
      </c>
      <c r="G605">
        <v>-5224.9799999999996</v>
      </c>
      <c r="H605">
        <v>6.14703529411765</v>
      </c>
    </row>
    <row r="606" spans="1:8" x14ac:dyDescent="0.2">
      <c r="A606" t="s">
        <v>8</v>
      </c>
      <c r="B606" t="s">
        <v>9</v>
      </c>
      <c r="C606" t="s">
        <v>10</v>
      </c>
      <c r="D606" t="s">
        <v>11</v>
      </c>
      <c r="E606" t="s">
        <v>504</v>
      </c>
      <c r="F606">
        <v>-1</v>
      </c>
      <c r="G606">
        <v>-3.78</v>
      </c>
      <c r="H606">
        <v>3.78</v>
      </c>
    </row>
    <row r="607" spans="1:8" x14ac:dyDescent="0.2">
      <c r="A607" t="s">
        <v>8</v>
      </c>
      <c r="B607" t="s">
        <v>9</v>
      </c>
      <c r="C607" t="s">
        <v>41</v>
      </c>
      <c r="D607" t="s">
        <v>11</v>
      </c>
      <c r="E607" t="s">
        <v>244</v>
      </c>
      <c r="F607">
        <v>-733</v>
      </c>
      <c r="G607">
        <v>-1826.93</v>
      </c>
      <c r="H607">
        <v>2.49240109140518</v>
      </c>
    </row>
    <row r="608" spans="1:8" x14ac:dyDescent="0.2">
      <c r="A608" t="s">
        <v>8</v>
      </c>
      <c r="B608" t="s">
        <v>9</v>
      </c>
      <c r="C608" t="s">
        <v>10</v>
      </c>
      <c r="D608" t="s">
        <v>11</v>
      </c>
      <c r="E608" t="s">
        <v>347</v>
      </c>
      <c r="F608">
        <v>-366</v>
      </c>
      <c r="G608">
        <v>-2465.7600000000002</v>
      </c>
      <c r="H608">
        <v>6.7370491803278698</v>
      </c>
    </row>
    <row r="609" spans="1:8" x14ac:dyDescent="0.2">
      <c r="A609" t="s">
        <v>8</v>
      </c>
      <c r="B609" t="s">
        <v>9</v>
      </c>
      <c r="C609" t="s">
        <v>10</v>
      </c>
      <c r="D609" t="s">
        <v>11</v>
      </c>
      <c r="E609" t="s">
        <v>564</v>
      </c>
      <c r="F609">
        <v>6</v>
      </c>
      <c r="G609">
        <v>7509.21</v>
      </c>
      <c r="H609">
        <v>1251.5350000000001</v>
      </c>
    </row>
    <row r="610" spans="1:8" x14ac:dyDescent="0.2">
      <c r="A610" t="s">
        <v>8</v>
      </c>
      <c r="B610" t="s">
        <v>9</v>
      </c>
      <c r="C610" t="s">
        <v>63</v>
      </c>
      <c r="D610" t="s">
        <v>64</v>
      </c>
      <c r="E610" t="s">
        <v>565</v>
      </c>
      <c r="F610">
        <v>82</v>
      </c>
      <c r="G610">
        <v>68349.05</v>
      </c>
      <c r="H610">
        <v>833.52499999999998</v>
      </c>
    </row>
    <row r="611" spans="1:8" x14ac:dyDescent="0.2">
      <c r="A611" t="s">
        <v>8</v>
      </c>
      <c r="B611" t="s">
        <v>9</v>
      </c>
      <c r="C611" t="s">
        <v>48</v>
      </c>
      <c r="D611" t="s">
        <v>11</v>
      </c>
      <c r="E611" t="s">
        <v>270</v>
      </c>
      <c r="F611">
        <v>-48</v>
      </c>
      <c r="G611">
        <v>-59</v>
      </c>
      <c r="H611">
        <v>1.2291666666666701</v>
      </c>
    </row>
    <row r="612" spans="1:8" x14ac:dyDescent="0.2">
      <c r="A612" t="s">
        <v>8</v>
      </c>
      <c r="B612" t="s">
        <v>9</v>
      </c>
      <c r="C612" t="s">
        <v>41</v>
      </c>
      <c r="D612" t="s">
        <v>11</v>
      </c>
      <c r="E612" t="s">
        <v>566</v>
      </c>
      <c r="F612">
        <v>-90</v>
      </c>
      <c r="G612">
        <v>-228.48</v>
      </c>
      <c r="H612">
        <v>2.53866666666667</v>
      </c>
    </row>
    <row r="613" spans="1:8" x14ac:dyDescent="0.2">
      <c r="A613" t="s">
        <v>8</v>
      </c>
      <c r="B613" t="s">
        <v>9</v>
      </c>
      <c r="C613" t="s">
        <v>41</v>
      </c>
      <c r="D613" t="s">
        <v>11</v>
      </c>
      <c r="E613" t="s">
        <v>567</v>
      </c>
      <c r="F613">
        <v>-20</v>
      </c>
      <c r="G613">
        <v>-27.94</v>
      </c>
      <c r="H613">
        <v>1.397</v>
      </c>
    </row>
    <row r="614" spans="1:8" x14ac:dyDescent="0.2">
      <c r="A614" t="s">
        <v>8</v>
      </c>
      <c r="B614" t="s">
        <v>9</v>
      </c>
      <c r="C614" t="s">
        <v>16</v>
      </c>
      <c r="D614" t="s">
        <v>11</v>
      </c>
      <c r="E614" t="s">
        <v>62</v>
      </c>
      <c r="F614">
        <v>594</v>
      </c>
      <c r="G614">
        <v>3786130.59</v>
      </c>
      <c r="H614">
        <v>6373.9572222222196</v>
      </c>
    </row>
    <row r="615" spans="1:8" x14ac:dyDescent="0.2">
      <c r="A615" t="s">
        <v>8</v>
      </c>
      <c r="B615" t="s">
        <v>9</v>
      </c>
      <c r="C615" t="s">
        <v>63</v>
      </c>
      <c r="D615" t="s">
        <v>64</v>
      </c>
      <c r="E615" t="s">
        <v>568</v>
      </c>
      <c r="F615">
        <v>1</v>
      </c>
      <c r="G615">
        <v>221958.16</v>
      </c>
      <c r="H615">
        <v>221958.16</v>
      </c>
    </row>
    <row r="616" spans="1:8" x14ac:dyDescent="0.2">
      <c r="A616" t="s">
        <v>8</v>
      </c>
      <c r="B616" t="s">
        <v>76</v>
      </c>
      <c r="C616" t="s">
        <v>77</v>
      </c>
      <c r="D616" t="s">
        <v>11</v>
      </c>
      <c r="E616" t="s">
        <v>569</v>
      </c>
      <c r="F616">
        <v>506</v>
      </c>
      <c r="G616">
        <v>8889.7199999999993</v>
      </c>
      <c r="H616">
        <v>17.568616600790499</v>
      </c>
    </row>
    <row r="617" spans="1:8" x14ac:dyDescent="0.2">
      <c r="A617" t="s">
        <v>8</v>
      </c>
      <c r="B617" t="s">
        <v>76</v>
      </c>
      <c r="C617" t="s">
        <v>77</v>
      </c>
      <c r="D617" t="s">
        <v>11</v>
      </c>
      <c r="E617" t="s">
        <v>570</v>
      </c>
      <c r="F617">
        <v>100</v>
      </c>
      <c r="G617">
        <v>2634.23</v>
      </c>
      <c r="H617">
        <v>26.342300000000002</v>
      </c>
    </row>
    <row r="618" spans="1:8" x14ac:dyDescent="0.2">
      <c r="A618" t="s">
        <v>8</v>
      </c>
      <c r="B618" t="s">
        <v>76</v>
      </c>
      <c r="C618" t="s">
        <v>77</v>
      </c>
      <c r="D618" t="s">
        <v>11</v>
      </c>
      <c r="E618" t="s">
        <v>571</v>
      </c>
      <c r="F618">
        <v>900</v>
      </c>
      <c r="G618">
        <v>2072.64</v>
      </c>
      <c r="H618">
        <v>2.3029333333333302</v>
      </c>
    </row>
    <row r="619" spans="1:8" x14ac:dyDescent="0.2">
      <c r="A619" t="s">
        <v>8</v>
      </c>
      <c r="B619" t="s">
        <v>76</v>
      </c>
      <c r="C619" t="s">
        <v>77</v>
      </c>
      <c r="D619" t="s">
        <v>11</v>
      </c>
      <c r="E619" t="s">
        <v>572</v>
      </c>
      <c r="F619">
        <v>-695</v>
      </c>
      <c r="G619">
        <v>-24050.04</v>
      </c>
      <c r="H619">
        <v>34.604374100719397</v>
      </c>
    </row>
    <row r="620" spans="1:8" x14ac:dyDescent="0.2">
      <c r="A620" t="s">
        <v>8</v>
      </c>
      <c r="B620" t="s">
        <v>76</v>
      </c>
      <c r="C620" t="s">
        <v>77</v>
      </c>
      <c r="D620" t="s">
        <v>11</v>
      </c>
      <c r="E620" t="s">
        <v>573</v>
      </c>
      <c r="F620">
        <v>1</v>
      </c>
      <c r="G620">
        <v>9411.5499999999993</v>
      </c>
      <c r="H620">
        <v>9411.5499999999993</v>
      </c>
    </row>
    <row r="621" spans="1:8" x14ac:dyDescent="0.2">
      <c r="A621" t="s">
        <v>8</v>
      </c>
      <c r="B621" t="s">
        <v>76</v>
      </c>
      <c r="C621" t="s">
        <v>77</v>
      </c>
      <c r="D621" t="s">
        <v>11</v>
      </c>
      <c r="E621" t="s">
        <v>574</v>
      </c>
      <c r="F621">
        <v>-455</v>
      </c>
      <c r="G621">
        <v>-2652.43</v>
      </c>
      <c r="H621">
        <v>5.8295164835164801</v>
      </c>
    </row>
    <row r="622" spans="1:8" x14ac:dyDescent="0.2">
      <c r="A622" t="s">
        <v>8</v>
      </c>
      <c r="B622" t="s">
        <v>76</v>
      </c>
      <c r="C622" t="s">
        <v>77</v>
      </c>
      <c r="D622" t="s">
        <v>11</v>
      </c>
      <c r="E622" t="s">
        <v>575</v>
      </c>
      <c r="F622">
        <v>622</v>
      </c>
      <c r="G622">
        <v>7467.13</v>
      </c>
      <c r="H622">
        <v>12.0050321543408</v>
      </c>
    </row>
    <row r="623" spans="1:8" x14ac:dyDescent="0.2">
      <c r="A623" t="s">
        <v>8</v>
      </c>
      <c r="B623" t="s">
        <v>76</v>
      </c>
      <c r="C623" t="s">
        <v>77</v>
      </c>
      <c r="D623" t="s">
        <v>11</v>
      </c>
      <c r="E623" t="s">
        <v>576</v>
      </c>
      <c r="F623">
        <v>35</v>
      </c>
      <c r="G623">
        <v>40317.300000000003</v>
      </c>
      <c r="H623">
        <v>1151.92285714286</v>
      </c>
    </row>
    <row r="624" spans="1:8" x14ac:dyDescent="0.2">
      <c r="A624" t="s">
        <v>8</v>
      </c>
      <c r="B624" t="s">
        <v>76</v>
      </c>
      <c r="C624" t="s">
        <v>77</v>
      </c>
      <c r="D624" t="s">
        <v>11</v>
      </c>
      <c r="E624" t="s">
        <v>577</v>
      </c>
      <c r="F624">
        <v>0</v>
      </c>
      <c r="G624">
        <v>-161.41999999999999</v>
      </c>
      <c r="H624">
        <v>0</v>
      </c>
    </row>
    <row r="625" spans="1:8" x14ac:dyDescent="0.2">
      <c r="A625" t="s">
        <v>8</v>
      </c>
      <c r="B625" t="s">
        <v>76</v>
      </c>
      <c r="C625" t="s">
        <v>77</v>
      </c>
      <c r="D625" t="s">
        <v>11</v>
      </c>
      <c r="E625" t="s">
        <v>578</v>
      </c>
      <c r="F625">
        <v>1525</v>
      </c>
      <c r="G625">
        <v>15378.82</v>
      </c>
      <c r="H625">
        <v>10.0844721311475</v>
      </c>
    </row>
    <row r="626" spans="1:8" x14ac:dyDescent="0.2">
      <c r="A626" t="s">
        <v>8</v>
      </c>
      <c r="B626" t="s">
        <v>76</v>
      </c>
      <c r="C626" t="s">
        <v>87</v>
      </c>
      <c r="D626" t="s">
        <v>11</v>
      </c>
      <c r="E626" t="s">
        <v>579</v>
      </c>
      <c r="F626">
        <v>1</v>
      </c>
      <c r="G626">
        <v>-1997</v>
      </c>
      <c r="H626">
        <v>-1997</v>
      </c>
    </row>
    <row r="627" spans="1:8" x14ac:dyDescent="0.2">
      <c r="A627" t="s">
        <v>8</v>
      </c>
      <c r="B627" t="s">
        <v>76</v>
      </c>
      <c r="C627" t="s">
        <v>87</v>
      </c>
      <c r="D627" t="s">
        <v>11</v>
      </c>
      <c r="E627" t="s">
        <v>580</v>
      </c>
      <c r="F627">
        <v>1</v>
      </c>
      <c r="G627">
        <v>-134</v>
      </c>
      <c r="H627">
        <v>-134</v>
      </c>
    </row>
    <row r="628" spans="1:8" x14ac:dyDescent="0.2">
      <c r="A628" t="s">
        <v>8</v>
      </c>
      <c r="B628" t="s">
        <v>76</v>
      </c>
      <c r="C628" t="s">
        <v>77</v>
      </c>
      <c r="D628" t="s">
        <v>11</v>
      </c>
      <c r="E628" t="s">
        <v>581</v>
      </c>
      <c r="F628">
        <v>3037</v>
      </c>
      <c r="G628">
        <v>10658.04</v>
      </c>
      <c r="H628">
        <v>3.5093974316760002</v>
      </c>
    </row>
    <row r="629" spans="1:8" x14ac:dyDescent="0.2">
      <c r="A629" t="s">
        <v>8</v>
      </c>
      <c r="B629" t="s">
        <v>76</v>
      </c>
      <c r="C629" t="s">
        <v>77</v>
      </c>
      <c r="D629" t="s">
        <v>11</v>
      </c>
      <c r="E629" t="s">
        <v>582</v>
      </c>
      <c r="F629">
        <v>810</v>
      </c>
      <c r="G629">
        <v>6597.79</v>
      </c>
      <c r="H629">
        <v>8.1454197530864203</v>
      </c>
    </row>
    <row r="630" spans="1:8" x14ac:dyDescent="0.2">
      <c r="A630" t="s">
        <v>8</v>
      </c>
      <c r="B630" t="s">
        <v>76</v>
      </c>
      <c r="C630" t="s">
        <v>87</v>
      </c>
      <c r="D630" t="s">
        <v>11</v>
      </c>
      <c r="E630" t="s">
        <v>583</v>
      </c>
      <c r="F630">
        <v>1</v>
      </c>
      <c r="G630">
        <v>-1349</v>
      </c>
      <c r="H630">
        <v>-1349</v>
      </c>
    </row>
    <row r="631" spans="1:8" x14ac:dyDescent="0.2">
      <c r="A631" t="s">
        <v>8</v>
      </c>
      <c r="B631" t="s">
        <v>76</v>
      </c>
      <c r="C631" t="s">
        <v>87</v>
      </c>
      <c r="D631" t="s">
        <v>11</v>
      </c>
      <c r="E631" t="s">
        <v>584</v>
      </c>
      <c r="F631">
        <v>1</v>
      </c>
      <c r="G631">
        <v>-1292</v>
      </c>
      <c r="H631">
        <v>-1292</v>
      </c>
    </row>
    <row r="632" spans="1:8" x14ac:dyDescent="0.2">
      <c r="A632" t="s">
        <v>8</v>
      </c>
      <c r="B632" t="s">
        <v>76</v>
      </c>
      <c r="C632" t="s">
        <v>77</v>
      </c>
      <c r="D632" t="s">
        <v>11</v>
      </c>
      <c r="E632" t="s">
        <v>585</v>
      </c>
      <c r="F632">
        <v>1910</v>
      </c>
      <c r="G632">
        <v>8688.5</v>
      </c>
      <c r="H632">
        <v>4.54895287958115</v>
      </c>
    </row>
    <row r="633" spans="1:8" x14ac:dyDescent="0.2">
      <c r="A633" t="s">
        <v>8</v>
      </c>
      <c r="B633" t="s">
        <v>76</v>
      </c>
      <c r="C633" t="s">
        <v>77</v>
      </c>
      <c r="D633" t="s">
        <v>11</v>
      </c>
      <c r="E633" t="s">
        <v>586</v>
      </c>
      <c r="F633">
        <v>740</v>
      </c>
      <c r="G633">
        <v>1267.1600000000001</v>
      </c>
      <c r="H633">
        <v>1.7123783783783799</v>
      </c>
    </row>
    <row r="634" spans="1:8" x14ac:dyDescent="0.2">
      <c r="A634" t="s">
        <v>8</v>
      </c>
      <c r="B634" t="s">
        <v>76</v>
      </c>
      <c r="C634" t="s">
        <v>77</v>
      </c>
      <c r="D634" t="s">
        <v>11</v>
      </c>
      <c r="E634" t="s">
        <v>587</v>
      </c>
      <c r="F634">
        <v>250</v>
      </c>
      <c r="G634">
        <v>618.32000000000005</v>
      </c>
      <c r="H634">
        <v>2.4732799999999999</v>
      </c>
    </row>
    <row r="635" spans="1:8" x14ac:dyDescent="0.2">
      <c r="A635" t="s">
        <v>8</v>
      </c>
      <c r="B635" t="s">
        <v>76</v>
      </c>
      <c r="C635" t="s">
        <v>77</v>
      </c>
      <c r="D635" t="s">
        <v>11</v>
      </c>
      <c r="E635" t="s">
        <v>588</v>
      </c>
      <c r="F635">
        <v>474</v>
      </c>
      <c r="G635">
        <v>298166.96000000002</v>
      </c>
      <c r="H635">
        <v>629.04421940928296</v>
      </c>
    </row>
    <row r="636" spans="1:8" x14ac:dyDescent="0.2">
      <c r="A636" t="s">
        <v>8</v>
      </c>
      <c r="B636" t="s">
        <v>76</v>
      </c>
      <c r="C636" t="s">
        <v>92</v>
      </c>
      <c r="D636" t="s">
        <v>11</v>
      </c>
      <c r="E636" t="s">
        <v>360</v>
      </c>
      <c r="F636">
        <v>0</v>
      </c>
      <c r="G636">
        <v>6454.56</v>
      </c>
      <c r="H636">
        <v>0</v>
      </c>
    </row>
    <row r="637" spans="1:8" x14ac:dyDescent="0.2">
      <c r="A637" t="s">
        <v>8</v>
      </c>
      <c r="B637" t="s">
        <v>76</v>
      </c>
      <c r="C637" t="s">
        <v>92</v>
      </c>
      <c r="D637" t="s">
        <v>11</v>
      </c>
      <c r="E637" t="s">
        <v>589</v>
      </c>
      <c r="F637">
        <v>310</v>
      </c>
      <c r="G637">
        <v>11119.44</v>
      </c>
      <c r="H637">
        <v>35.869161290322602</v>
      </c>
    </row>
    <row r="638" spans="1:8" x14ac:dyDescent="0.2">
      <c r="A638" t="s">
        <v>8</v>
      </c>
      <c r="B638" t="s">
        <v>76</v>
      </c>
      <c r="C638" t="s">
        <v>87</v>
      </c>
      <c r="D638" t="s">
        <v>11</v>
      </c>
      <c r="E638" t="s">
        <v>590</v>
      </c>
      <c r="F638">
        <v>1</v>
      </c>
      <c r="G638">
        <v>-1262</v>
      </c>
      <c r="H638">
        <v>-1262</v>
      </c>
    </row>
    <row r="639" spans="1:8" x14ac:dyDescent="0.2">
      <c r="A639" t="s">
        <v>8</v>
      </c>
      <c r="B639" t="s">
        <v>76</v>
      </c>
      <c r="C639" t="s">
        <v>77</v>
      </c>
      <c r="D639" t="s">
        <v>11</v>
      </c>
      <c r="E639" t="s">
        <v>549</v>
      </c>
      <c r="F639">
        <v>0</v>
      </c>
      <c r="G639">
        <v>21778.39</v>
      </c>
      <c r="H639">
        <v>0</v>
      </c>
    </row>
    <row r="640" spans="1:8" x14ac:dyDescent="0.2">
      <c r="A640" t="s">
        <v>8</v>
      </c>
      <c r="B640" t="s">
        <v>76</v>
      </c>
      <c r="C640" t="s">
        <v>87</v>
      </c>
      <c r="D640" t="s">
        <v>11</v>
      </c>
      <c r="E640" t="s">
        <v>591</v>
      </c>
      <c r="F640">
        <v>1</v>
      </c>
      <c r="G640">
        <v>-1099</v>
      </c>
      <c r="H640">
        <v>-1099</v>
      </c>
    </row>
    <row r="641" spans="1:8" x14ac:dyDescent="0.2">
      <c r="A641" t="s">
        <v>8</v>
      </c>
      <c r="B641" t="s">
        <v>76</v>
      </c>
      <c r="C641" t="s">
        <v>87</v>
      </c>
      <c r="D641" t="s">
        <v>11</v>
      </c>
      <c r="E641" t="s">
        <v>592</v>
      </c>
      <c r="F641">
        <v>1</v>
      </c>
      <c r="G641">
        <v>-276</v>
      </c>
      <c r="H641">
        <v>-276</v>
      </c>
    </row>
    <row r="642" spans="1:8" x14ac:dyDescent="0.2">
      <c r="A642" t="s">
        <v>8</v>
      </c>
      <c r="B642" t="s">
        <v>76</v>
      </c>
      <c r="C642" t="s">
        <v>87</v>
      </c>
      <c r="D642" t="s">
        <v>11</v>
      </c>
      <c r="E642" t="s">
        <v>593</v>
      </c>
      <c r="F642">
        <v>1</v>
      </c>
      <c r="G642">
        <v>-1542</v>
      </c>
      <c r="H642">
        <v>-1542</v>
      </c>
    </row>
    <row r="643" spans="1:8" x14ac:dyDescent="0.2">
      <c r="A643" t="s">
        <v>8</v>
      </c>
      <c r="B643" t="s">
        <v>76</v>
      </c>
      <c r="C643" t="s">
        <v>87</v>
      </c>
      <c r="D643" t="s">
        <v>11</v>
      </c>
      <c r="E643" t="s">
        <v>594</v>
      </c>
      <c r="F643">
        <v>1</v>
      </c>
      <c r="G643">
        <v>-580</v>
      </c>
      <c r="H643">
        <v>-580</v>
      </c>
    </row>
    <row r="644" spans="1:8" x14ac:dyDescent="0.2">
      <c r="A644" t="s">
        <v>8</v>
      </c>
      <c r="B644" t="s">
        <v>76</v>
      </c>
      <c r="C644" t="s">
        <v>87</v>
      </c>
      <c r="D644" t="s">
        <v>11</v>
      </c>
      <c r="E644" t="s">
        <v>595</v>
      </c>
      <c r="F644">
        <v>1</v>
      </c>
      <c r="G644">
        <v>-1659</v>
      </c>
      <c r="H644">
        <v>-1659</v>
      </c>
    </row>
    <row r="645" spans="1:8" x14ac:dyDescent="0.2">
      <c r="A645" t="s">
        <v>8</v>
      </c>
      <c r="B645" t="s">
        <v>76</v>
      </c>
      <c r="C645" t="s">
        <v>77</v>
      </c>
      <c r="D645" t="s">
        <v>11</v>
      </c>
      <c r="E645" t="s">
        <v>596</v>
      </c>
      <c r="F645">
        <v>693</v>
      </c>
      <c r="G645">
        <v>-1144.27</v>
      </c>
      <c r="H645">
        <v>-1.65118326118326</v>
      </c>
    </row>
    <row r="646" spans="1:8" x14ac:dyDescent="0.2">
      <c r="A646" t="s">
        <v>8</v>
      </c>
      <c r="B646" t="s">
        <v>76</v>
      </c>
      <c r="C646" t="s">
        <v>87</v>
      </c>
      <c r="D646" t="s">
        <v>11</v>
      </c>
      <c r="E646" t="s">
        <v>597</v>
      </c>
      <c r="F646">
        <v>1</v>
      </c>
      <c r="G646">
        <v>-8618</v>
      </c>
      <c r="H646">
        <v>-8618</v>
      </c>
    </row>
    <row r="647" spans="1:8" x14ac:dyDescent="0.2">
      <c r="A647" t="s">
        <v>8</v>
      </c>
      <c r="B647" t="s">
        <v>76</v>
      </c>
      <c r="C647" t="s">
        <v>77</v>
      </c>
      <c r="D647" t="s">
        <v>11</v>
      </c>
      <c r="E647" t="s">
        <v>598</v>
      </c>
      <c r="F647">
        <v>753</v>
      </c>
      <c r="G647">
        <v>32678.799999999999</v>
      </c>
      <c r="H647">
        <v>43.398140770252297</v>
      </c>
    </row>
    <row r="648" spans="1:8" x14ac:dyDescent="0.2">
      <c r="A648" t="s">
        <v>8</v>
      </c>
      <c r="B648" t="s">
        <v>76</v>
      </c>
      <c r="C648" t="s">
        <v>92</v>
      </c>
      <c r="D648" t="s">
        <v>11</v>
      </c>
      <c r="E648" t="s">
        <v>599</v>
      </c>
      <c r="F648">
        <v>2380</v>
      </c>
      <c r="G648">
        <v>62220.92</v>
      </c>
      <c r="H648">
        <v>26.143243697479001</v>
      </c>
    </row>
    <row r="649" spans="1:8" x14ac:dyDescent="0.2">
      <c r="A649" t="s">
        <v>8</v>
      </c>
      <c r="B649" t="s">
        <v>76</v>
      </c>
      <c r="C649" t="s">
        <v>77</v>
      </c>
      <c r="D649" t="s">
        <v>11</v>
      </c>
      <c r="E649" t="s">
        <v>600</v>
      </c>
      <c r="F649">
        <v>640</v>
      </c>
      <c r="G649">
        <v>84264.48</v>
      </c>
      <c r="H649">
        <v>131.66325000000001</v>
      </c>
    </row>
    <row r="650" spans="1:8" x14ac:dyDescent="0.2">
      <c r="A650" t="s">
        <v>8</v>
      </c>
      <c r="B650" t="s">
        <v>76</v>
      </c>
      <c r="C650" t="s">
        <v>92</v>
      </c>
      <c r="D650" t="s">
        <v>11</v>
      </c>
      <c r="E650" t="s">
        <v>601</v>
      </c>
      <c r="F650">
        <v>2841</v>
      </c>
      <c r="G650">
        <v>11571.46</v>
      </c>
      <c r="H650">
        <v>4.0730235832453401</v>
      </c>
    </row>
    <row r="651" spans="1:8" x14ac:dyDescent="0.2">
      <c r="A651" t="s">
        <v>8</v>
      </c>
      <c r="B651" t="s">
        <v>76</v>
      </c>
      <c r="C651" t="s">
        <v>77</v>
      </c>
      <c r="D651" t="s">
        <v>11</v>
      </c>
      <c r="E651" t="s">
        <v>112</v>
      </c>
      <c r="F651">
        <v>2285</v>
      </c>
      <c r="G651">
        <v>4406.0200000000004</v>
      </c>
      <c r="H651">
        <v>1.9282363238511999</v>
      </c>
    </row>
    <row r="652" spans="1:8" x14ac:dyDescent="0.2">
      <c r="A652" t="s">
        <v>8</v>
      </c>
      <c r="B652" t="s">
        <v>76</v>
      </c>
      <c r="C652" t="s">
        <v>77</v>
      </c>
      <c r="D652" t="s">
        <v>11</v>
      </c>
      <c r="E652" t="s">
        <v>602</v>
      </c>
      <c r="F652">
        <v>2687</v>
      </c>
      <c r="G652">
        <v>13034.13</v>
      </c>
      <c r="H652">
        <v>4.8508113137327902</v>
      </c>
    </row>
    <row r="653" spans="1:8" x14ac:dyDescent="0.2">
      <c r="A653" t="s">
        <v>8</v>
      </c>
      <c r="B653" t="s">
        <v>76</v>
      </c>
      <c r="C653" t="s">
        <v>77</v>
      </c>
      <c r="D653" t="s">
        <v>11</v>
      </c>
      <c r="E653" t="s">
        <v>603</v>
      </c>
      <c r="F653">
        <v>270</v>
      </c>
      <c r="G653">
        <v>583.6</v>
      </c>
      <c r="H653">
        <v>2.1614814814814798</v>
      </c>
    </row>
    <row r="654" spans="1:8" x14ac:dyDescent="0.2">
      <c r="A654" t="s">
        <v>8</v>
      </c>
      <c r="B654" t="s">
        <v>76</v>
      </c>
      <c r="C654" t="s">
        <v>77</v>
      </c>
      <c r="D654" t="s">
        <v>11</v>
      </c>
      <c r="E654" t="s">
        <v>604</v>
      </c>
      <c r="F654">
        <v>4016</v>
      </c>
      <c r="G654">
        <v>19505.62</v>
      </c>
      <c r="H654">
        <v>4.8569770916334702</v>
      </c>
    </row>
    <row r="655" spans="1:8" x14ac:dyDescent="0.2">
      <c r="A655" t="s">
        <v>8</v>
      </c>
      <c r="B655" t="s">
        <v>76</v>
      </c>
      <c r="C655" t="s">
        <v>92</v>
      </c>
      <c r="D655" t="s">
        <v>11</v>
      </c>
      <c r="E655" t="s">
        <v>605</v>
      </c>
      <c r="F655">
        <v>2774</v>
      </c>
      <c r="G655">
        <v>-10741.09</v>
      </c>
      <c r="H655">
        <v>-3.8720583994232198</v>
      </c>
    </row>
    <row r="656" spans="1:8" x14ac:dyDescent="0.2">
      <c r="A656" t="s">
        <v>8</v>
      </c>
      <c r="B656" t="s">
        <v>76</v>
      </c>
      <c r="C656" t="s">
        <v>92</v>
      </c>
      <c r="D656" t="s">
        <v>11</v>
      </c>
      <c r="E656" t="s">
        <v>606</v>
      </c>
      <c r="F656">
        <v>300</v>
      </c>
      <c r="G656">
        <v>88932.84</v>
      </c>
      <c r="H656">
        <v>296.44279999999998</v>
      </c>
    </row>
    <row r="657" spans="1:8" x14ac:dyDescent="0.2">
      <c r="A657" t="s">
        <v>8</v>
      </c>
      <c r="B657" t="s">
        <v>76</v>
      </c>
      <c r="C657" t="s">
        <v>92</v>
      </c>
      <c r="D657" t="s">
        <v>11</v>
      </c>
      <c r="E657" t="s">
        <v>607</v>
      </c>
      <c r="F657">
        <v>453</v>
      </c>
      <c r="G657">
        <v>25732.12</v>
      </c>
      <c r="H657">
        <v>56.803796909492299</v>
      </c>
    </row>
    <row r="658" spans="1:8" x14ac:dyDescent="0.2">
      <c r="A658" t="s">
        <v>8</v>
      </c>
      <c r="B658" t="s">
        <v>76</v>
      </c>
      <c r="C658" t="s">
        <v>77</v>
      </c>
      <c r="D658" t="s">
        <v>11</v>
      </c>
      <c r="E658" t="s">
        <v>608</v>
      </c>
      <c r="F658">
        <v>149</v>
      </c>
      <c r="G658">
        <v>13501.13</v>
      </c>
      <c r="H658">
        <v>90.611610738254996</v>
      </c>
    </row>
    <row r="659" spans="1:8" x14ac:dyDescent="0.2">
      <c r="A659" t="s">
        <v>8</v>
      </c>
      <c r="B659" t="s">
        <v>76</v>
      </c>
      <c r="C659" t="s">
        <v>77</v>
      </c>
      <c r="D659" t="s">
        <v>11</v>
      </c>
      <c r="E659" t="s">
        <v>609</v>
      </c>
      <c r="F659">
        <v>135</v>
      </c>
      <c r="G659">
        <v>9790.99</v>
      </c>
      <c r="H659">
        <v>72.525851851851897</v>
      </c>
    </row>
    <row r="660" spans="1:8" x14ac:dyDescent="0.2">
      <c r="A660" t="s">
        <v>8</v>
      </c>
      <c r="B660" t="s">
        <v>76</v>
      </c>
      <c r="C660" t="s">
        <v>77</v>
      </c>
      <c r="D660" t="s">
        <v>11</v>
      </c>
      <c r="E660" t="s">
        <v>610</v>
      </c>
      <c r="F660">
        <v>400</v>
      </c>
      <c r="G660">
        <v>-72.27</v>
      </c>
      <c r="H660">
        <v>-0.180675</v>
      </c>
    </row>
    <row r="661" spans="1:8" x14ac:dyDescent="0.2">
      <c r="A661" t="s">
        <v>8</v>
      </c>
      <c r="B661" t="s">
        <v>76</v>
      </c>
      <c r="C661" t="s">
        <v>77</v>
      </c>
      <c r="D661" t="s">
        <v>11</v>
      </c>
      <c r="E661" t="s">
        <v>611</v>
      </c>
      <c r="F661">
        <v>250</v>
      </c>
      <c r="G661">
        <v>3950.54</v>
      </c>
      <c r="H661">
        <v>15.802160000000001</v>
      </c>
    </row>
    <row r="662" spans="1:8" x14ac:dyDescent="0.2">
      <c r="A662" t="s">
        <v>8</v>
      </c>
      <c r="B662" t="s">
        <v>76</v>
      </c>
      <c r="C662" t="s">
        <v>92</v>
      </c>
      <c r="D662" t="s">
        <v>11</v>
      </c>
      <c r="E662" t="s">
        <v>612</v>
      </c>
      <c r="F662">
        <v>545</v>
      </c>
      <c r="G662">
        <v>4120.57</v>
      </c>
      <c r="H662">
        <v>7.5606788990825704</v>
      </c>
    </row>
    <row r="663" spans="1:8" x14ac:dyDescent="0.2">
      <c r="A663" t="s">
        <v>8</v>
      </c>
      <c r="B663" t="s">
        <v>76</v>
      </c>
      <c r="C663" t="s">
        <v>77</v>
      </c>
      <c r="D663" t="s">
        <v>11</v>
      </c>
      <c r="E663" t="s">
        <v>613</v>
      </c>
      <c r="F663">
        <v>600</v>
      </c>
      <c r="G663">
        <v>1948.35</v>
      </c>
      <c r="H663">
        <v>3.2472500000000002</v>
      </c>
    </row>
    <row r="664" spans="1:8" x14ac:dyDescent="0.2">
      <c r="A664" t="s">
        <v>8</v>
      </c>
      <c r="B664" t="s">
        <v>76</v>
      </c>
      <c r="C664" t="s">
        <v>92</v>
      </c>
      <c r="D664" t="s">
        <v>11</v>
      </c>
      <c r="E664" t="s">
        <v>614</v>
      </c>
      <c r="F664">
        <v>1420</v>
      </c>
      <c r="G664">
        <v>9967.11</v>
      </c>
      <c r="H664">
        <v>7.0190915492957702</v>
      </c>
    </row>
    <row r="665" spans="1:8" x14ac:dyDescent="0.2">
      <c r="A665" t="s">
        <v>8</v>
      </c>
      <c r="B665" t="s">
        <v>76</v>
      </c>
      <c r="C665" t="s">
        <v>135</v>
      </c>
      <c r="D665" t="s">
        <v>11</v>
      </c>
      <c r="E665" t="s">
        <v>615</v>
      </c>
      <c r="F665">
        <v>450</v>
      </c>
      <c r="G665">
        <v>4034.75</v>
      </c>
      <c r="H665">
        <v>8.9661111111111094</v>
      </c>
    </row>
    <row r="666" spans="1:8" x14ac:dyDescent="0.2">
      <c r="A666" t="s">
        <v>8</v>
      </c>
      <c r="B666" t="s">
        <v>76</v>
      </c>
      <c r="C666" t="s">
        <v>77</v>
      </c>
      <c r="D666" t="s">
        <v>11</v>
      </c>
      <c r="E666" t="s">
        <v>616</v>
      </c>
      <c r="F666">
        <v>1762</v>
      </c>
      <c r="G666">
        <v>1972.81</v>
      </c>
      <c r="H666">
        <v>1.1196424517593599</v>
      </c>
    </row>
    <row r="667" spans="1:8" x14ac:dyDescent="0.2">
      <c r="A667" t="s">
        <v>8</v>
      </c>
      <c r="B667" t="s">
        <v>76</v>
      </c>
      <c r="C667" t="s">
        <v>77</v>
      </c>
      <c r="D667" t="s">
        <v>11</v>
      </c>
      <c r="E667" t="s">
        <v>617</v>
      </c>
      <c r="F667">
        <v>14508</v>
      </c>
      <c r="G667">
        <v>1634.66</v>
      </c>
      <c r="H667">
        <v>0.11267300799558901</v>
      </c>
    </row>
    <row r="668" spans="1:8" x14ac:dyDescent="0.2">
      <c r="A668" t="s">
        <v>8</v>
      </c>
      <c r="B668" t="s">
        <v>76</v>
      </c>
      <c r="C668" t="s">
        <v>92</v>
      </c>
      <c r="D668" t="s">
        <v>11</v>
      </c>
      <c r="E668" t="s">
        <v>618</v>
      </c>
      <c r="F668">
        <v>860</v>
      </c>
      <c r="G668">
        <v>13614.89</v>
      </c>
      <c r="H668">
        <v>15.831267441860501</v>
      </c>
    </row>
    <row r="669" spans="1:8" x14ac:dyDescent="0.2">
      <c r="A669" t="s">
        <v>8</v>
      </c>
      <c r="B669" t="s">
        <v>76</v>
      </c>
      <c r="C669" t="s">
        <v>135</v>
      </c>
      <c r="D669" t="s">
        <v>11</v>
      </c>
      <c r="E669" t="s">
        <v>619</v>
      </c>
      <c r="F669">
        <v>1</v>
      </c>
      <c r="G669">
        <v>2390.08</v>
      </c>
      <c r="H669">
        <v>2390.08</v>
      </c>
    </row>
    <row r="670" spans="1:8" x14ac:dyDescent="0.2">
      <c r="A670" t="s">
        <v>8</v>
      </c>
      <c r="B670" t="s">
        <v>76</v>
      </c>
      <c r="C670" t="s">
        <v>77</v>
      </c>
      <c r="D670" t="s">
        <v>11</v>
      </c>
      <c r="E670" t="s">
        <v>606</v>
      </c>
      <c r="F670">
        <v>559</v>
      </c>
      <c r="G670">
        <v>9113.3799999999992</v>
      </c>
      <c r="H670">
        <v>16.3030053667263</v>
      </c>
    </row>
    <row r="671" spans="1:8" x14ac:dyDescent="0.2">
      <c r="A671" t="s">
        <v>8</v>
      </c>
      <c r="B671" t="s">
        <v>76</v>
      </c>
      <c r="C671" t="s">
        <v>442</v>
      </c>
      <c r="D671" t="s">
        <v>11</v>
      </c>
      <c r="E671" t="s">
        <v>620</v>
      </c>
      <c r="F671">
        <v>1</v>
      </c>
      <c r="G671">
        <v>59.47</v>
      </c>
      <c r="H671">
        <v>59.47</v>
      </c>
    </row>
    <row r="672" spans="1:8" x14ac:dyDescent="0.2">
      <c r="A672" t="s">
        <v>8</v>
      </c>
      <c r="B672" t="s">
        <v>76</v>
      </c>
      <c r="C672" t="s">
        <v>77</v>
      </c>
      <c r="D672" t="s">
        <v>11</v>
      </c>
      <c r="E672" t="s">
        <v>621</v>
      </c>
      <c r="F672">
        <v>50</v>
      </c>
      <c r="G672">
        <v>575.55999999999995</v>
      </c>
      <c r="H672">
        <v>11.511200000000001</v>
      </c>
    </row>
    <row r="673" spans="1:8" x14ac:dyDescent="0.2">
      <c r="A673" t="s">
        <v>8</v>
      </c>
      <c r="B673" t="s">
        <v>76</v>
      </c>
      <c r="C673" t="s">
        <v>92</v>
      </c>
      <c r="D673" t="s">
        <v>11</v>
      </c>
      <c r="E673" t="s">
        <v>318</v>
      </c>
      <c r="F673">
        <v>20</v>
      </c>
      <c r="G673">
        <v>1316.02</v>
      </c>
      <c r="H673">
        <v>65.801000000000002</v>
      </c>
    </row>
    <row r="674" spans="1:8" x14ac:dyDescent="0.2">
      <c r="A674" t="s">
        <v>8</v>
      </c>
      <c r="B674" t="s">
        <v>76</v>
      </c>
      <c r="C674" t="s">
        <v>77</v>
      </c>
      <c r="D674" t="s">
        <v>11</v>
      </c>
      <c r="E674" t="s">
        <v>622</v>
      </c>
      <c r="F674">
        <v>356</v>
      </c>
      <c r="G674">
        <v>-2883.08</v>
      </c>
      <c r="H674">
        <v>-8.0985393258426992</v>
      </c>
    </row>
    <row r="675" spans="1:8" x14ac:dyDescent="0.2">
      <c r="A675" t="s">
        <v>8</v>
      </c>
      <c r="B675" t="s">
        <v>76</v>
      </c>
      <c r="C675" t="s">
        <v>77</v>
      </c>
      <c r="D675" t="s">
        <v>11</v>
      </c>
      <c r="E675" t="s">
        <v>623</v>
      </c>
      <c r="F675">
        <v>1400</v>
      </c>
      <c r="G675">
        <v>-39084.22</v>
      </c>
      <c r="H675">
        <v>-27.917300000000001</v>
      </c>
    </row>
    <row r="676" spans="1:8" x14ac:dyDescent="0.2">
      <c r="A676" t="s">
        <v>8</v>
      </c>
      <c r="B676" t="s">
        <v>76</v>
      </c>
      <c r="C676" t="s">
        <v>77</v>
      </c>
      <c r="D676" t="s">
        <v>11</v>
      </c>
      <c r="E676" t="s">
        <v>624</v>
      </c>
      <c r="F676">
        <v>100</v>
      </c>
      <c r="G676">
        <v>5336.36</v>
      </c>
      <c r="H676">
        <v>53.363599999999998</v>
      </c>
    </row>
    <row r="677" spans="1:8" x14ac:dyDescent="0.2">
      <c r="A677" t="s">
        <v>8</v>
      </c>
      <c r="B677" t="s">
        <v>76</v>
      </c>
      <c r="C677" t="s">
        <v>102</v>
      </c>
      <c r="D677" t="s">
        <v>11</v>
      </c>
      <c r="E677" t="s">
        <v>625</v>
      </c>
      <c r="F677">
        <v>460</v>
      </c>
      <c r="G677">
        <v>4041.17</v>
      </c>
      <c r="H677">
        <v>8.7851521739130405</v>
      </c>
    </row>
    <row r="678" spans="1:8" x14ac:dyDescent="0.2">
      <c r="A678" t="s">
        <v>8</v>
      </c>
      <c r="B678" t="s">
        <v>76</v>
      </c>
      <c r="C678" t="s">
        <v>77</v>
      </c>
      <c r="D678" t="s">
        <v>11</v>
      </c>
      <c r="E678" t="s">
        <v>626</v>
      </c>
      <c r="F678">
        <v>1430</v>
      </c>
      <c r="G678">
        <v>8529.69</v>
      </c>
      <c r="H678">
        <v>5.9648181818181802</v>
      </c>
    </row>
    <row r="679" spans="1:8" x14ac:dyDescent="0.2">
      <c r="A679" t="s">
        <v>8</v>
      </c>
      <c r="B679" t="s">
        <v>76</v>
      </c>
      <c r="C679" t="s">
        <v>92</v>
      </c>
      <c r="D679" t="s">
        <v>11</v>
      </c>
      <c r="E679" t="s">
        <v>380</v>
      </c>
      <c r="F679">
        <v>560</v>
      </c>
      <c r="G679">
        <v>226.56</v>
      </c>
      <c r="H679">
        <v>0.40457142857142903</v>
      </c>
    </row>
    <row r="680" spans="1:8" x14ac:dyDescent="0.2">
      <c r="A680" t="s">
        <v>8</v>
      </c>
      <c r="B680" t="s">
        <v>76</v>
      </c>
      <c r="C680" t="s">
        <v>77</v>
      </c>
      <c r="D680" t="s">
        <v>11</v>
      </c>
      <c r="E680" t="s">
        <v>627</v>
      </c>
      <c r="F680">
        <v>687</v>
      </c>
      <c r="G680">
        <v>3815.97</v>
      </c>
      <c r="H680">
        <v>5.55454148471616</v>
      </c>
    </row>
    <row r="681" spans="1:8" x14ac:dyDescent="0.2">
      <c r="A681" t="s">
        <v>8</v>
      </c>
      <c r="B681" t="s">
        <v>76</v>
      </c>
      <c r="C681" t="s">
        <v>92</v>
      </c>
      <c r="D681" t="s">
        <v>11</v>
      </c>
      <c r="E681" t="s">
        <v>20</v>
      </c>
      <c r="F681">
        <v>497364</v>
      </c>
      <c r="G681">
        <v>4978033.47</v>
      </c>
      <c r="H681">
        <v>10.008833510266101</v>
      </c>
    </row>
    <row r="682" spans="1:8" x14ac:dyDescent="0.2">
      <c r="A682" t="s">
        <v>8</v>
      </c>
      <c r="B682" t="s">
        <v>76</v>
      </c>
      <c r="C682" t="s">
        <v>77</v>
      </c>
      <c r="D682" t="s">
        <v>11</v>
      </c>
      <c r="E682" t="s">
        <v>628</v>
      </c>
      <c r="F682">
        <v>1545</v>
      </c>
      <c r="G682">
        <v>8767.39</v>
      </c>
      <c r="H682">
        <v>5.6746860841423903</v>
      </c>
    </row>
    <row r="683" spans="1:8" x14ac:dyDescent="0.2">
      <c r="A683" t="s">
        <v>8</v>
      </c>
      <c r="B683" t="s">
        <v>76</v>
      </c>
      <c r="C683" t="s">
        <v>77</v>
      </c>
      <c r="D683" t="s">
        <v>11</v>
      </c>
      <c r="E683" t="s">
        <v>629</v>
      </c>
      <c r="F683">
        <v>240</v>
      </c>
      <c r="G683">
        <v>-119.12</v>
      </c>
      <c r="H683">
        <v>-0.49633333333333302</v>
      </c>
    </row>
    <row r="684" spans="1:8" x14ac:dyDescent="0.2">
      <c r="A684" t="s">
        <v>8</v>
      </c>
      <c r="B684" t="s">
        <v>76</v>
      </c>
      <c r="C684" t="s">
        <v>77</v>
      </c>
      <c r="D684" t="s">
        <v>11</v>
      </c>
      <c r="E684" t="s">
        <v>319</v>
      </c>
      <c r="F684">
        <v>490</v>
      </c>
      <c r="G684">
        <v>12462.61</v>
      </c>
      <c r="H684">
        <v>25.4338979591837</v>
      </c>
    </row>
    <row r="685" spans="1:8" x14ac:dyDescent="0.2">
      <c r="A685" t="s">
        <v>8</v>
      </c>
      <c r="B685" t="s">
        <v>76</v>
      </c>
      <c r="C685" t="s">
        <v>77</v>
      </c>
      <c r="D685" t="s">
        <v>11</v>
      </c>
      <c r="E685" t="s">
        <v>630</v>
      </c>
      <c r="F685">
        <v>410</v>
      </c>
      <c r="G685">
        <v>1475.5</v>
      </c>
      <c r="H685">
        <v>3.5987804878048801</v>
      </c>
    </row>
    <row r="686" spans="1:8" x14ac:dyDescent="0.2">
      <c r="A686" t="s">
        <v>8</v>
      </c>
      <c r="B686" t="s">
        <v>76</v>
      </c>
      <c r="C686" t="s">
        <v>92</v>
      </c>
      <c r="D686" t="s">
        <v>11</v>
      </c>
      <c r="E686" t="s">
        <v>631</v>
      </c>
      <c r="F686">
        <v>2930</v>
      </c>
      <c r="G686">
        <v>26186.560000000001</v>
      </c>
      <c r="H686">
        <v>8.9373924914675804</v>
      </c>
    </row>
    <row r="687" spans="1:8" x14ac:dyDescent="0.2">
      <c r="A687" t="s">
        <v>8</v>
      </c>
      <c r="B687" t="s">
        <v>76</v>
      </c>
      <c r="C687" t="s">
        <v>77</v>
      </c>
      <c r="D687" t="s">
        <v>11</v>
      </c>
      <c r="E687" t="s">
        <v>632</v>
      </c>
      <c r="F687">
        <v>728</v>
      </c>
      <c r="G687">
        <v>3356.46</v>
      </c>
      <c r="H687">
        <v>4.6105219780219802</v>
      </c>
    </row>
    <row r="688" spans="1:8" x14ac:dyDescent="0.2">
      <c r="A688" t="s">
        <v>8</v>
      </c>
      <c r="B688" t="s">
        <v>76</v>
      </c>
      <c r="C688" t="s">
        <v>77</v>
      </c>
      <c r="D688" t="s">
        <v>11</v>
      </c>
      <c r="E688" t="s">
        <v>633</v>
      </c>
      <c r="F688">
        <v>380</v>
      </c>
      <c r="G688">
        <v>7052.2</v>
      </c>
      <c r="H688">
        <v>18.558421052631601</v>
      </c>
    </row>
    <row r="689" spans="1:8" x14ac:dyDescent="0.2">
      <c r="A689" t="s">
        <v>8</v>
      </c>
      <c r="B689" t="s">
        <v>76</v>
      </c>
      <c r="C689" t="s">
        <v>92</v>
      </c>
      <c r="D689" t="s">
        <v>11</v>
      </c>
      <c r="E689" t="s">
        <v>634</v>
      </c>
      <c r="F689">
        <v>366</v>
      </c>
      <c r="G689">
        <v>8631.27</v>
      </c>
      <c r="H689">
        <v>23.5827049180328</v>
      </c>
    </row>
    <row r="690" spans="1:8" x14ac:dyDescent="0.2">
      <c r="A690" t="s">
        <v>8</v>
      </c>
      <c r="B690" t="s">
        <v>76</v>
      </c>
      <c r="C690" t="s">
        <v>77</v>
      </c>
      <c r="D690" t="s">
        <v>11</v>
      </c>
      <c r="E690" t="s">
        <v>635</v>
      </c>
      <c r="F690">
        <v>1852</v>
      </c>
      <c r="G690">
        <v>13680.48</v>
      </c>
      <c r="H690">
        <v>7.3868682505399601</v>
      </c>
    </row>
    <row r="691" spans="1:8" x14ac:dyDescent="0.2">
      <c r="A691" t="s">
        <v>8</v>
      </c>
      <c r="B691" t="s">
        <v>76</v>
      </c>
      <c r="C691" t="s">
        <v>92</v>
      </c>
      <c r="D691" t="s">
        <v>11</v>
      </c>
      <c r="E691" t="s">
        <v>636</v>
      </c>
      <c r="F691">
        <v>1383</v>
      </c>
      <c r="G691">
        <v>31732.43</v>
      </c>
      <c r="H691">
        <v>22.9446348517715</v>
      </c>
    </row>
    <row r="692" spans="1:8" x14ac:dyDescent="0.2">
      <c r="A692" t="s">
        <v>8</v>
      </c>
      <c r="B692" t="s">
        <v>76</v>
      </c>
      <c r="C692" t="s">
        <v>135</v>
      </c>
      <c r="D692" t="s">
        <v>11</v>
      </c>
      <c r="E692" t="s">
        <v>637</v>
      </c>
      <c r="F692">
        <v>1</v>
      </c>
      <c r="G692">
        <v>18923.810000000001</v>
      </c>
      <c r="H692">
        <v>18923.810000000001</v>
      </c>
    </row>
    <row r="693" spans="1:8" x14ac:dyDescent="0.2">
      <c r="A693" t="s">
        <v>8</v>
      </c>
      <c r="B693" t="s">
        <v>76</v>
      </c>
      <c r="C693" t="s">
        <v>135</v>
      </c>
      <c r="D693" t="s">
        <v>11</v>
      </c>
      <c r="E693" t="s">
        <v>638</v>
      </c>
      <c r="F693">
        <v>480</v>
      </c>
      <c r="G693">
        <v>3313.17</v>
      </c>
      <c r="H693">
        <v>6.9024374999999996</v>
      </c>
    </row>
    <row r="694" spans="1:8" x14ac:dyDescent="0.2">
      <c r="A694" t="s">
        <v>8</v>
      </c>
      <c r="B694" t="s">
        <v>76</v>
      </c>
      <c r="C694" t="s">
        <v>77</v>
      </c>
      <c r="D694" t="s">
        <v>11</v>
      </c>
      <c r="E694" t="s">
        <v>639</v>
      </c>
      <c r="F694">
        <v>1080</v>
      </c>
      <c r="G694">
        <v>3891.67</v>
      </c>
      <c r="H694">
        <v>3.6033981481481501</v>
      </c>
    </row>
    <row r="695" spans="1:8" x14ac:dyDescent="0.2">
      <c r="A695" t="s">
        <v>8</v>
      </c>
      <c r="B695" t="s">
        <v>76</v>
      </c>
      <c r="C695" t="s">
        <v>77</v>
      </c>
      <c r="D695" t="s">
        <v>11</v>
      </c>
      <c r="E695" t="s">
        <v>640</v>
      </c>
      <c r="F695">
        <v>3451</v>
      </c>
      <c r="G695">
        <v>9804.98</v>
      </c>
      <c r="H695">
        <v>2.8411996522747001</v>
      </c>
    </row>
    <row r="696" spans="1:8" x14ac:dyDescent="0.2">
      <c r="A696" t="s">
        <v>8</v>
      </c>
      <c r="B696" t="s">
        <v>76</v>
      </c>
      <c r="C696" t="s">
        <v>77</v>
      </c>
      <c r="D696" t="s">
        <v>11</v>
      </c>
      <c r="E696" t="s">
        <v>641</v>
      </c>
      <c r="F696">
        <v>696</v>
      </c>
      <c r="G696">
        <v>48360.800000000003</v>
      </c>
      <c r="H696">
        <v>69.483908045977003</v>
      </c>
    </row>
    <row r="697" spans="1:8" x14ac:dyDescent="0.2">
      <c r="A697" t="s">
        <v>8</v>
      </c>
      <c r="B697" t="s">
        <v>76</v>
      </c>
      <c r="C697" t="s">
        <v>77</v>
      </c>
      <c r="D697" t="s">
        <v>11</v>
      </c>
      <c r="E697" t="s">
        <v>642</v>
      </c>
      <c r="F697">
        <v>1914</v>
      </c>
      <c r="G697">
        <v>5965.84</v>
      </c>
      <c r="H697">
        <v>3.1169487983281101</v>
      </c>
    </row>
    <row r="698" spans="1:8" x14ac:dyDescent="0.2">
      <c r="A698" t="s">
        <v>8</v>
      </c>
      <c r="B698" t="s">
        <v>76</v>
      </c>
      <c r="C698" t="s">
        <v>77</v>
      </c>
      <c r="D698" t="s">
        <v>11</v>
      </c>
      <c r="E698" t="s">
        <v>643</v>
      </c>
      <c r="F698">
        <v>386</v>
      </c>
      <c r="G698">
        <v>4206</v>
      </c>
      <c r="H698">
        <v>10.896373056994801</v>
      </c>
    </row>
    <row r="699" spans="1:8" x14ac:dyDescent="0.2">
      <c r="A699" t="s">
        <v>8</v>
      </c>
      <c r="B699" t="s">
        <v>76</v>
      </c>
      <c r="C699" t="s">
        <v>77</v>
      </c>
      <c r="D699" t="s">
        <v>11</v>
      </c>
      <c r="E699" t="s">
        <v>541</v>
      </c>
      <c r="F699">
        <v>200</v>
      </c>
      <c r="G699">
        <v>7639.12</v>
      </c>
      <c r="H699">
        <v>38.195599999999999</v>
      </c>
    </row>
    <row r="700" spans="1:8" x14ac:dyDescent="0.2">
      <c r="A700" t="s">
        <v>8</v>
      </c>
      <c r="B700" t="s">
        <v>76</v>
      </c>
      <c r="C700" t="s">
        <v>92</v>
      </c>
      <c r="D700" t="s">
        <v>11</v>
      </c>
      <c r="E700" t="s">
        <v>34</v>
      </c>
      <c r="F700">
        <v>22</v>
      </c>
      <c r="G700">
        <v>134.84</v>
      </c>
      <c r="H700">
        <v>6.1290909090909098</v>
      </c>
    </row>
    <row r="701" spans="1:8" x14ac:dyDescent="0.2">
      <c r="A701" t="s">
        <v>8</v>
      </c>
      <c r="B701" t="s">
        <v>76</v>
      </c>
      <c r="C701" t="s">
        <v>92</v>
      </c>
      <c r="D701" t="s">
        <v>11</v>
      </c>
      <c r="E701" t="s">
        <v>644</v>
      </c>
      <c r="F701">
        <v>600</v>
      </c>
      <c r="G701">
        <v>716.19</v>
      </c>
      <c r="H701">
        <v>1.1936500000000001</v>
      </c>
    </row>
    <row r="702" spans="1:8" x14ac:dyDescent="0.2">
      <c r="A702" t="s">
        <v>8</v>
      </c>
      <c r="B702" t="s">
        <v>76</v>
      </c>
      <c r="C702" t="s">
        <v>77</v>
      </c>
      <c r="D702" t="s">
        <v>11</v>
      </c>
      <c r="E702" t="s">
        <v>645</v>
      </c>
      <c r="F702">
        <v>910</v>
      </c>
      <c r="G702">
        <v>2697.11</v>
      </c>
      <c r="H702">
        <v>2.9638571428571399</v>
      </c>
    </row>
    <row r="703" spans="1:8" x14ac:dyDescent="0.2">
      <c r="A703" t="s">
        <v>8</v>
      </c>
      <c r="B703" t="s">
        <v>76</v>
      </c>
      <c r="C703" t="s">
        <v>77</v>
      </c>
      <c r="D703" t="s">
        <v>11</v>
      </c>
      <c r="E703" t="s">
        <v>646</v>
      </c>
      <c r="F703">
        <v>200</v>
      </c>
      <c r="G703">
        <v>2696.18</v>
      </c>
      <c r="H703">
        <v>13.4809</v>
      </c>
    </row>
    <row r="704" spans="1:8" x14ac:dyDescent="0.2">
      <c r="A704" t="s">
        <v>8</v>
      </c>
      <c r="B704" t="s">
        <v>76</v>
      </c>
      <c r="C704" t="s">
        <v>77</v>
      </c>
      <c r="D704" t="s">
        <v>11</v>
      </c>
      <c r="E704" t="s">
        <v>647</v>
      </c>
      <c r="F704">
        <v>780</v>
      </c>
      <c r="G704">
        <v>3295.3</v>
      </c>
      <c r="H704">
        <v>4.2247435897435901</v>
      </c>
    </row>
    <row r="705" spans="1:8" x14ac:dyDescent="0.2">
      <c r="A705" t="s">
        <v>8</v>
      </c>
      <c r="B705" t="s">
        <v>76</v>
      </c>
      <c r="C705" t="s">
        <v>648</v>
      </c>
      <c r="D705" t="s">
        <v>11</v>
      </c>
      <c r="E705" t="s">
        <v>13</v>
      </c>
      <c r="F705">
        <v>-228</v>
      </c>
      <c r="G705">
        <v>-6848.21</v>
      </c>
      <c r="H705">
        <v>30.036008771929801</v>
      </c>
    </row>
    <row r="706" spans="1:8" x14ac:dyDescent="0.2">
      <c r="A706" t="s">
        <v>8</v>
      </c>
      <c r="B706" t="s">
        <v>76</v>
      </c>
      <c r="C706" t="s">
        <v>77</v>
      </c>
      <c r="D706" t="s">
        <v>11</v>
      </c>
      <c r="E706" t="s">
        <v>649</v>
      </c>
      <c r="F706">
        <v>1112</v>
      </c>
      <c r="G706">
        <v>7090.86</v>
      </c>
      <c r="H706">
        <v>6.3766726618704999</v>
      </c>
    </row>
    <row r="707" spans="1:8" x14ac:dyDescent="0.2">
      <c r="A707" t="s">
        <v>8</v>
      </c>
      <c r="B707" t="s">
        <v>76</v>
      </c>
      <c r="C707" t="s">
        <v>135</v>
      </c>
      <c r="D707" t="s">
        <v>11</v>
      </c>
      <c r="E707" t="s">
        <v>650</v>
      </c>
      <c r="F707">
        <v>3243</v>
      </c>
      <c r="G707">
        <v>18113.28</v>
      </c>
      <c r="H707">
        <v>5.58534690101758</v>
      </c>
    </row>
    <row r="708" spans="1:8" x14ac:dyDescent="0.2">
      <c r="A708" t="s">
        <v>8</v>
      </c>
      <c r="B708" t="s">
        <v>76</v>
      </c>
      <c r="C708" t="s">
        <v>77</v>
      </c>
      <c r="D708" t="s">
        <v>11</v>
      </c>
      <c r="E708" t="s">
        <v>651</v>
      </c>
      <c r="F708">
        <v>310</v>
      </c>
      <c r="G708">
        <v>3462.41</v>
      </c>
      <c r="H708">
        <v>11.169064516129</v>
      </c>
    </row>
    <row r="709" spans="1:8" x14ac:dyDescent="0.2">
      <c r="A709" t="s">
        <v>8</v>
      </c>
      <c r="B709" t="s">
        <v>76</v>
      </c>
      <c r="C709" t="s">
        <v>92</v>
      </c>
      <c r="D709" t="s">
        <v>11</v>
      </c>
      <c r="E709" t="s">
        <v>652</v>
      </c>
      <c r="F709">
        <v>1100</v>
      </c>
      <c r="G709">
        <v>6075.87</v>
      </c>
      <c r="H709">
        <v>5.5235181818181802</v>
      </c>
    </row>
    <row r="710" spans="1:8" x14ac:dyDescent="0.2">
      <c r="A710" t="s">
        <v>8</v>
      </c>
      <c r="B710" t="s">
        <v>76</v>
      </c>
      <c r="C710" t="s">
        <v>77</v>
      </c>
      <c r="D710" t="s">
        <v>11</v>
      </c>
      <c r="E710" t="s">
        <v>653</v>
      </c>
      <c r="F710">
        <v>320</v>
      </c>
      <c r="G710">
        <v>448.4</v>
      </c>
      <c r="H710">
        <v>1.4012500000000001</v>
      </c>
    </row>
    <row r="711" spans="1:8" x14ac:dyDescent="0.2">
      <c r="A711" t="s">
        <v>8</v>
      </c>
      <c r="B711" t="s">
        <v>76</v>
      </c>
      <c r="C711" t="s">
        <v>77</v>
      </c>
      <c r="D711" t="s">
        <v>11</v>
      </c>
      <c r="E711" t="s">
        <v>654</v>
      </c>
      <c r="F711">
        <v>2389</v>
      </c>
      <c r="G711">
        <v>2316.62</v>
      </c>
      <c r="H711">
        <v>0.96970280452072</v>
      </c>
    </row>
    <row r="712" spans="1:8" x14ac:dyDescent="0.2">
      <c r="A712" t="s">
        <v>8</v>
      </c>
      <c r="B712" t="s">
        <v>76</v>
      </c>
      <c r="C712" t="s">
        <v>92</v>
      </c>
      <c r="D712" t="s">
        <v>11</v>
      </c>
      <c r="E712" t="s">
        <v>655</v>
      </c>
      <c r="F712">
        <v>1293</v>
      </c>
      <c r="G712">
        <v>51904.46</v>
      </c>
      <c r="H712">
        <v>40.142660479504997</v>
      </c>
    </row>
    <row r="713" spans="1:8" x14ac:dyDescent="0.2">
      <c r="A713" t="s">
        <v>8</v>
      </c>
      <c r="B713" t="s">
        <v>76</v>
      </c>
      <c r="C713" t="s">
        <v>77</v>
      </c>
      <c r="D713" t="s">
        <v>11</v>
      </c>
      <c r="E713" t="s">
        <v>656</v>
      </c>
      <c r="F713">
        <v>625</v>
      </c>
      <c r="G713">
        <v>8601.99</v>
      </c>
      <c r="H713">
        <v>13.763184000000001</v>
      </c>
    </row>
    <row r="714" spans="1:8" x14ac:dyDescent="0.2">
      <c r="A714" t="s">
        <v>8</v>
      </c>
      <c r="B714" t="s">
        <v>76</v>
      </c>
      <c r="C714" t="s">
        <v>77</v>
      </c>
      <c r="D714" t="s">
        <v>11</v>
      </c>
      <c r="E714" t="s">
        <v>657</v>
      </c>
      <c r="F714">
        <v>337</v>
      </c>
      <c r="G714">
        <v>2449.3200000000002</v>
      </c>
      <c r="H714">
        <v>7.2680118694361999</v>
      </c>
    </row>
    <row r="715" spans="1:8" x14ac:dyDescent="0.2">
      <c r="A715" t="s">
        <v>8</v>
      </c>
      <c r="B715" t="s">
        <v>76</v>
      </c>
      <c r="C715" t="s">
        <v>77</v>
      </c>
      <c r="D715" t="s">
        <v>11</v>
      </c>
      <c r="E715" t="s">
        <v>658</v>
      </c>
      <c r="F715">
        <v>500</v>
      </c>
      <c r="G715">
        <v>3517.24</v>
      </c>
      <c r="H715">
        <v>7.0344800000000003</v>
      </c>
    </row>
    <row r="716" spans="1:8" x14ac:dyDescent="0.2">
      <c r="A716" t="s">
        <v>8</v>
      </c>
      <c r="B716" t="s">
        <v>76</v>
      </c>
      <c r="C716" t="s">
        <v>77</v>
      </c>
      <c r="D716" t="s">
        <v>11</v>
      </c>
      <c r="E716" t="s">
        <v>659</v>
      </c>
      <c r="F716">
        <v>648</v>
      </c>
      <c r="G716">
        <v>4693.9799999999996</v>
      </c>
      <c r="H716">
        <v>7.2437962962963001</v>
      </c>
    </row>
    <row r="717" spans="1:8" x14ac:dyDescent="0.2">
      <c r="A717" t="s">
        <v>8</v>
      </c>
      <c r="B717" t="s">
        <v>76</v>
      </c>
      <c r="C717" t="s">
        <v>77</v>
      </c>
      <c r="D717" t="s">
        <v>11</v>
      </c>
      <c r="E717" t="s">
        <v>660</v>
      </c>
      <c r="F717">
        <v>562</v>
      </c>
      <c r="G717">
        <v>5430.58</v>
      </c>
      <c r="H717">
        <v>9.6629537366547993</v>
      </c>
    </row>
    <row r="718" spans="1:8" x14ac:dyDescent="0.2">
      <c r="A718" t="s">
        <v>8</v>
      </c>
      <c r="B718" t="s">
        <v>76</v>
      </c>
      <c r="C718" t="s">
        <v>87</v>
      </c>
      <c r="D718" t="s">
        <v>11</v>
      </c>
      <c r="E718" t="s">
        <v>661</v>
      </c>
      <c r="F718">
        <v>1</v>
      </c>
      <c r="G718">
        <v>-6013.67</v>
      </c>
      <c r="H718">
        <v>-6013.67</v>
      </c>
    </row>
    <row r="719" spans="1:8" x14ac:dyDescent="0.2">
      <c r="A719" t="s">
        <v>8</v>
      </c>
      <c r="B719" t="s">
        <v>76</v>
      </c>
      <c r="C719" t="s">
        <v>77</v>
      </c>
      <c r="D719" t="s">
        <v>11</v>
      </c>
      <c r="E719" t="s">
        <v>662</v>
      </c>
      <c r="F719">
        <v>1</v>
      </c>
      <c r="G719">
        <v>195.26</v>
      </c>
      <c r="H719">
        <v>195.26</v>
      </c>
    </row>
    <row r="720" spans="1:8" x14ac:dyDescent="0.2">
      <c r="A720" t="s">
        <v>8</v>
      </c>
      <c r="B720" t="s">
        <v>76</v>
      </c>
      <c r="C720" t="s">
        <v>77</v>
      </c>
      <c r="D720" t="s">
        <v>11</v>
      </c>
      <c r="E720" t="s">
        <v>663</v>
      </c>
      <c r="F720">
        <v>210</v>
      </c>
      <c r="G720">
        <v>1622.69</v>
      </c>
      <c r="H720">
        <v>7.7270952380952398</v>
      </c>
    </row>
    <row r="721" spans="1:8" x14ac:dyDescent="0.2">
      <c r="A721" t="s">
        <v>8</v>
      </c>
      <c r="B721" t="s">
        <v>76</v>
      </c>
      <c r="C721" t="s">
        <v>77</v>
      </c>
      <c r="D721" t="s">
        <v>11</v>
      </c>
      <c r="E721" t="s">
        <v>664</v>
      </c>
      <c r="F721">
        <v>25</v>
      </c>
      <c r="G721">
        <v>3909.32</v>
      </c>
      <c r="H721">
        <v>156.37280000000001</v>
      </c>
    </row>
    <row r="722" spans="1:8" x14ac:dyDescent="0.2">
      <c r="A722" t="s">
        <v>8</v>
      </c>
      <c r="B722" t="s">
        <v>76</v>
      </c>
      <c r="C722" t="s">
        <v>77</v>
      </c>
      <c r="D722" t="s">
        <v>11</v>
      </c>
      <c r="E722" t="s">
        <v>665</v>
      </c>
      <c r="F722">
        <v>750</v>
      </c>
      <c r="G722">
        <v>339.19</v>
      </c>
      <c r="H722">
        <v>0.45225333333333301</v>
      </c>
    </row>
    <row r="723" spans="1:8" x14ac:dyDescent="0.2">
      <c r="A723" t="s">
        <v>8</v>
      </c>
      <c r="B723" t="s">
        <v>76</v>
      </c>
      <c r="C723" t="s">
        <v>77</v>
      </c>
      <c r="D723" t="s">
        <v>11</v>
      </c>
      <c r="E723" t="s">
        <v>666</v>
      </c>
      <c r="F723">
        <v>365</v>
      </c>
      <c r="G723">
        <v>1692.52</v>
      </c>
      <c r="H723">
        <v>4.6370410958904102</v>
      </c>
    </row>
    <row r="724" spans="1:8" x14ac:dyDescent="0.2">
      <c r="A724" t="s">
        <v>8</v>
      </c>
      <c r="B724" t="s">
        <v>76</v>
      </c>
      <c r="C724" t="s">
        <v>92</v>
      </c>
      <c r="D724" t="s">
        <v>11</v>
      </c>
      <c r="E724" t="s">
        <v>667</v>
      </c>
      <c r="F724">
        <v>821</v>
      </c>
      <c r="G724">
        <v>56780.39</v>
      </c>
      <c r="H724">
        <v>69.160036540803901</v>
      </c>
    </row>
    <row r="725" spans="1:8" x14ac:dyDescent="0.2">
      <c r="A725" t="s">
        <v>8</v>
      </c>
      <c r="B725" t="s">
        <v>76</v>
      </c>
      <c r="C725" t="s">
        <v>92</v>
      </c>
      <c r="D725" t="s">
        <v>11</v>
      </c>
      <c r="E725" t="s">
        <v>435</v>
      </c>
      <c r="F725">
        <v>944</v>
      </c>
      <c r="G725">
        <v>4510.97</v>
      </c>
      <c r="H725">
        <v>4.7785699152542396</v>
      </c>
    </row>
    <row r="726" spans="1:8" x14ac:dyDescent="0.2">
      <c r="A726" t="s">
        <v>8</v>
      </c>
      <c r="B726" t="s">
        <v>76</v>
      </c>
      <c r="C726" t="s">
        <v>77</v>
      </c>
      <c r="D726" t="s">
        <v>11</v>
      </c>
      <c r="E726" t="s">
        <v>668</v>
      </c>
      <c r="F726">
        <v>730</v>
      </c>
      <c r="G726">
        <v>21174.36</v>
      </c>
      <c r="H726">
        <v>29.0059726027397</v>
      </c>
    </row>
    <row r="727" spans="1:8" x14ac:dyDescent="0.2">
      <c r="A727" t="s">
        <v>8</v>
      </c>
      <c r="B727" t="s">
        <v>76</v>
      </c>
      <c r="C727" t="s">
        <v>77</v>
      </c>
      <c r="D727" t="s">
        <v>11</v>
      </c>
      <c r="E727" t="s">
        <v>669</v>
      </c>
      <c r="F727">
        <v>830</v>
      </c>
      <c r="G727">
        <v>68979.17</v>
      </c>
      <c r="H727">
        <v>83.107433734939804</v>
      </c>
    </row>
    <row r="728" spans="1:8" x14ac:dyDescent="0.2">
      <c r="A728" t="s">
        <v>8</v>
      </c>
      <c r="B728" t="s">
        <v>76</v>
      </c>
      <c r="C728" t="s">
        <v>77</v>
      </c>
      <c r="D728" t="s">
        <v>11</v>
      </c>
      <c r="E728" t="s">
        <v>670</v>
      </c>
      <c r="F728">
        <v>615</v>
      </c>
      <c r="G728">
        <v>32014.79</v>
      </c>
      <c r="H728">
        <v>52.056569105691104</v>
      </c>
    </row>
    <row r="729" spans="1:8" x14ac:dyDescent="0.2">
      <c r="A729" t="s">
        <v>8</v>
      </c>
      <c r="B729" t="s">
        <v>76</v>
      </c>
      <c r="C729" t="s">
        <v>135</v>
      </c>
      <c r="D729" t="s">
        <v>11</v>
      </c>
      <c r="E729" t="s">
        <v>31</v>
      </c>
      <c r="F729">
        <v>-643</v>
      </c>
      <c r="G729">
        <v>-3061.01</v>
      </c>
      <c r="H729">
        <v>4.7605132192845998</v>
      </c>
    </row>
    <row r="730" spans="1:8" x14ac:dyDescent="0.2">
      <c r="A730" t="s">
        <v>8</v>
      </c>
      <c r="B730" t="s">
        <v>76</v>
      </c>
      <c r="C730" t="s">
        <v>77</v>
      </c>
      <c r="D730" t="s">
        <v>11</v>
      </c>
      <c r="E730" t="s">
        <v>671</v>
      </c>
      <c r="F730">
        <v>375</v>
      </c>
      <c r="G730">
        <v>2444.2199999999998</v>
      </c>
      <c r="H730">
        <v>6.5179200000000002</v>
      </c>
    </row>
    <row r="731" spans="1:8" x14ac:dyDescent="0.2">
      <c r="A731" t="s">
        <v>8</v>
      </c>
      <c r="B731" t="s">
        <v>76</v>
      </c>
      <c r="C731" t="s">
        <v>77</v>
      </c>
      <c r="D731" t="s">
        <v>11</v>
      </c>
      <c r="E731" t="s">
        <v>672</v>
      </c>
      <c r="F731">
        <v>100</v>
      </c>
      <c r="G731">
        <v>61028.17</v>
      </c>
      <c r="H731">
        <v>610.2817</v>
      </c>
    </row>
    <row r="732" spans="1:8" x14ac:dyDescent="0.2">
      <c r="A732" t="s">
        <v>8</v>
      </c>
      <c r="B732" t="s">
        <v>76</v>
      </c>
      <c r="C732" t="s">
        <v>77</v>
      </c>
      <c r="D732" t="s">
        <v>11</v>
      </c>
      <c r="E732" t="s">
        <v>673</v>
      </c>
      <c r="F732">
        <v>1440</v>
      </c>
      <c r="G732">
        <v>8648.32</v>
      </c>
      <c r="H732">
        <v>6.0057777777777801</v>
      </c>
    </row>
    <row r="733" spans="1:8" x14ac:dyDescent="0.2">
      <c r="A733" t="s">
        <v>8</v>
      </c>
      <c r="B733" t="s">
        <v>76</v>
      </c>
      <c r="C733" t="s">
        <v>77</v>
      </c>
      <c r="D733" t="s">
        <v>11</v>
      </c>
      <c r="E733" t="s">
        <v>674</v>
      </c>
      <c r="F733">
        <v>1500</v>
      </c>
      <c r="G733">
        <v>8088.56</v>
      </c>
      <c r="H733">
        <v>5.3923733333333299</v>
      </c>
    </row>
    <row r="734" spans="1:8" x14ac:dyDescent="0.2">
      <c r="A734" t="s">
        <v>8</v>
      </c>
      <c r="B734" t="s">
        <v>76</v>
      </c>
      <c r="C734" t="s">
        <v>77</v>
      </c>
      <c r="D734" t="s">
        <v>11</v>
      </c>
      <c r="E734" t="s">
        <v>58</v>
      </c>
      <c r="F734">
        <v>340</v>
      </c>
      <c r="G734">
        <v>17267.53</v>
      </c>
      <c r="H734">
        <v>50.786852941176498</v>
      </c>
    </row>
    <row r="735" spans="1:8" x14ac:dyDescent="0.2">
      <c r="A735" t="s">
        <v>8</v>
      </c>
      <c r="B735" t="s">
        <v>76</v>
      </c>
      <c r="C735" t="s">
        <v>77</v>
      </c>
      <c r="D735" t="s">
        <v>11</v>
      </c>
      <c r="E735" t="s">
        <v>675</v>
      </c>
      <c r="F735">
        <v>2655</v>
      </c>
      <c r="G735">
        <v>6142.14</v>
      </c>
      <c r="H735">
        <v>2.31342372881356</v>
      </c>
    </row>
    <row r="736" spans="1:8" x14ac:dyDescent="0.2">
      <c r="A736" t="s">
        <v>8</v>
      </c>
      <c r="B736" t="s">
        <v>76</v>
      </c>
      <c r="C736" t="s">
        <v>77</v>
      </c>
      <c r="D736" t="s">
        <v>11</v>
      </c>
      <c r="E736" t="s">
        <v>676</v>
      </c>
      <c r="F736">
        <v>3500</v>
      </c>
      <c r="G736">
        <v>111290.03</v>
      </c>
      <c r="H736">
        <v>31.7971514285714</v>
      </c>
    </row>
    <row r="737" spans="1:8" x14ac:dyDescent="0.2">
      <c r="A737" t="s">
        <v>8</v>
      </c>
      <c r="B737" t="s">
        <v>76</v>
      </c>
      <c r="C737" t="s">
        <v>77</v>
      </c>
      <c r="D737" t="s">
        <v>11</v>
      </c>
      <c r="E737" t="s">
        <v>677</v>
      </c>
      <c r="F737">
        <v>0</v>
      </c>
      <c r="G737">
        <v>16154.68</v>
      </c>
      <c r="H737">
        <v>0</v>
      </c>
    </row>
    <row r="738" spans="1:8" x14ac:dyDescent="0.2">
      <c r="A738" t="s">
        <v>8</v>
      </c>
      <c r="B738" t="s">
        <v>76</v>
      </c>
      <c r="C738" t="s">
        <v>77</v>
      </c>
      <c r="D738" t="s">
        <v>11</v>
      </c>
      <c r="E738" t="s">
        <v>552</v>
      </c>
      <c r="F738">
        <v>14</v>
      </c>
      <c r="G738">
        <v>9055.1200000000008</v>
      </c>
      <c r="H738">
        <v>646.79428571428605</v>
      </c>
    </row>
    <row r="739" spans="1:8" x14ac:dyDescent="0.2">
      <c r="A739" t="s">
        <v>8</v>
      </c>
      <c r="B739" t="s">
        <v>76</v>
      </c>
      <c r="C739" t="s">
        <v>92</v>
      </c>
      <c r="D739" t="s">
        <v>11</v>
      </c>
      <c r="E739" t="s">
        <v>181</v>
      </c>
      <c r="F739">
        <v>1463</v>
      </c>
      <c r="G739">
        <v>2070.98</v>
      </c>
      <c r="H739">
        <v>1.4155707450444299</v>
      </c>
    </row>
    <row r="740" spans="1:8" x14ac:dyDescent="0.2">
      <c r="A740" t="s">
        <v>8</v>
      </c>
      <c r="B740" t="s">
        <v>76</v>
      </c>
      <c r="C740" t="s">
        <v>77</v>
      </c>
      <c r="D740" t="s">
        <v>11</v>
      </c>
      <c r="E740" t="s">
        <v>678</v>
      </c>
      <c r="F740">
        <v>1000</v>
      </c>
      <c r="G740">
        <v>1455.87</v>
      </c>
      <c r="H740">
        <v>1.45587</v>
      </c>
    </row>
    <row r="741" spans="1:8" x14ac:dyDescent="0.2">
      <c r="A741" t="s">
        <v>8</v>
      </c>
      <c r="B741" t="s">
        <v>76</v>
      </c>
      <c r="C741" t="s">
        <v>77</v>
      </c>
      <c r="D741" t="s">
        <v>11</v>
      </c>
      <c r="E741" t="s">
        <v>679</v>
      </c>
      <c r="F741">
        <v>1169</v>
      </c>
      <c r="G741">
        <v>5021.43</v>
      </c>
      <c r="H741">
        <v>4.2954918733960703</v>
      </c>
    </row>
    <row r="742" spans="1:8" x14ac:dyDescent="0.2">
      <c r="A742" t="s">
        <v>8</v>
      </c>
      <c r="B742" t="s">
        <v>76</v>
      </c>
      <c r="C742" t="s">
        <v>77</v>
      </c>
      <c r="D742" t="s">
        <v>11</v>
      </c>
      <c r="E742" t="s">
        <v>680</v>
      </c>
      <c r="F742">
        <v>357</v>
      </c>
      <c r="G742">
        <v>7955.86</v>
      </c>
      <c r="H742">
        <v>22.285322128851501</v>
      </c>
    </row>
    <row r="743" spans="1:8" x14ac:dyDescent="0.2">
      <c r="A743" t="s">
        <v>8</v>
      </c>
      <c r="B743" t="s">
        <v>76</v>
      </c>
      <c r="C743" t="s">
        <v>77</v>
      </c>
      <c r="D743" t="s">
        <v>11</v>
      </c>
      <c r="E743" t="s">
        <v>681</v>
      </c>
      <c r="F743">
        <v>260</v>
      </c>
      <c r="G743">
        <v>4219.8</v>
      </c>
      <c r="H743">
        <v>16.23</v>
      </c>
    </row>
    <row r="744" spans="1:8" x14ac:dyDescent="0.2">
      <c r="A744" t="s">
        <v>8</v>
      </c>
      <c r="B744" t="s">
        <v>76</v>
      </c>
      <c r="C744" t="s">
        <v>77</v>
      </c>
      <c r="D744" t="s">
        <v>11</v>
      </c>
      <c r="E744" t="s">
        <v>682</v>
      </c>
      <c r="F744">
        <v>4136</v>
      </c>
      <c r="G744">
        <v>7957.84</v>
      </c>
      <c r="H744">
        <v>1.92404255319149</v>
      </c>
    </row>
    <row r="745" spans="1:8" x14ac:dyDescent="0.2">
      <c r="A745" t="s">
        <v>8</v>
      </c>
      <c r="B745" t="s">
        <v>76</v>
      </c>
      <c r="C745" t="s">
        <v>77</v>
      </c>
      <c r="D745" t="s">
        <v>11</v>
      </c>
      <c r="E745" t="s">
        <v>683</v>
      </c>
      <c r="F745">
        <v>295</v>
      </c>
      <c r="G745">
        <v>2470.67</v>
      </c>
      <c r="H745">
        <v>8.3751525423728808</v>
      </c>
    </row>
    <row r="746" spans="1:8" x14ac:dyDescent="0.2">
      <c r="A746" t="s">
        <v>8</v>
      </c>
      <c r="B746" t="s">
        <v>76</v>
      </c>
      <c r="C746" t="s">
        <v>77</v>
      </c>
      <c r="D746" t="s">
        <v>11</v>
      </c>
      <c r="E746" t="s">
        <v>684</v>
      </c>
      <c r="F746">
        <v>750</v>
      </c>
      <c r="G746">
        <v>3286.07</v>
      </c>
      <c r="H746">
        <v>4.3814266666666697</v>
      </c>
    </row>
    <row r="747" spans="1:8" x14ac:dyDescent="0.2">
      <c r="A747" t="s">
        <v>8</v>
      </c>
      <c r="B747" t="s">
        <v>76</v>
      </c>
      <c r="C747" t="s">
        <v>77</v>
      </c>
      <c r="D747" t="s">
        <v>11</v>
      </c>
      <c r="E747" t="s">
        <v>685</v>
      </c>
      <c r="F747">
        <v>2075</v>
      </c>
      <c r="G747">
        <v>3414.63</v>
      </c>
      <c r="H747">
        <v>1.64560481927711</v>
      </c>
    </row>
    <row r="748" spans="1:8" x14ac:dyDescent="0.2">
      <c r="A748" t="s">
        <v>8</v>
      </c>
      <c r="B748" t="s">
        <v>76</v>
      </c>
      <c r="C748" t="s">
        <v>686</v>
      </c>
      <c r="D748" t="s">
        <v>11</v>
      </c>
      <c r="E748" t="s">
        <v>20</v>
      </c>
      <c r="F748">
        <v>388</v>
      </c>
      <c r="G748">
        <v>3065.73</v>
      </c>
      <c r="H748">
        <v>7.9013659793814401</v>
      </c>
    </row>
    <row r="749" spans="1:8" x14ac:dyDescent="0.2">
      <c r="A749" t="s">
        <v>8</v>
      </c>
      <c r="B749" t="s">
        <v>76</v>
      </c>
      <c r="C749" t="s">
        <v>92</v>
      </c>
      <c r="D749" t="s">
        <v>11</v>
      </c>
      <c r="E749" t="s">
        <v>447</v>
      </c>
      <c r="F749">
        <v>1</v>
      </c>
      <c r="G749">
        <v>5082.5</v>
      </c>
      <c r="H749">
        <v>5082.5</v>
      </c>
    </row>
    <row r="750" spans="1:8" x14ac:dyDescent="0.2">
      <c r="A750" t="s">
        <v>8</v>
      </c>
      <c r="B750" t="s">
        <v>76</v>
      </c>
      <c r="C750" t="s">
        <v>77</v>
      </c>
      <c r="D750" t="s">
        <v>11</v>
      </c>
      <c r="E750" t="s">
        <v>687</v>
      </c>
      <c r="F750">
        <v>265</v>
      </c>
      <c r="G750">
        <v>1096.5</v>
      </c>
      <c r="H750">
        <v>4.1377358490566003</v>
      </c>
    </row>
    <row r="751" spans="1:8" x14ac:dyDescent="0.2">
      <c r="A751" t="s">
        <v>8</v>
      </c>
      <c r="B751" t="s">
        <v>76</v>
      </c>
      <c r="C751" t="s">
        <v>77</v>
      </c>
      <c r="D751" t="s">
        <v>11</v>
      </c>
      <c r="E751" t="s">
        <v>688</v>
      </c>
      <c r="F751">
        <v>300</v>
      </c>
      <c r="G751">
        <v>2139.16</v>
      </c>
      <c r="H751">
        <v>7.1305333333333296</v>
      </c>
    </row>
    <row r="752" spans="1:8" x14ac:dyDescent="0.2">
      <c r="A752" t="s">
        <v>8</v>
      </c>
      <c r="B752" t="s">
        <v>76</v>
      </c>
      <c r="C752" t="s">
        <v>77</v>
      </c>
      <c r="D752" t="s">
        <v>11</v>
      </c>
      <c r="E752" t="s">
        <v>689</v>
      </c>
      <c r="F752">
        <v>365</v>
      </c>
      <c r="G752">
        <v>2316.9</v>
      </c>
      <c r="H752">
        <v>6.34767123287671</v>
      </c>
    </row>
    <row r="753" spans="1:8" x14ac:dyDescent="0.2">
      <c r="A753" t="s">
        <v>8</v>
      </c>
      <c r="B753" t="s">
        <v>76</v>
      </c>
      <c r="C753" t="s">
        <v>77</v>
      </c>
      <c r="D753" t="s">
        <v>11</v>
      </c>
      <c r="E753" t="s">
        <v>690</v>
      </c>
      <c r="F753">
        <v>500</v>
      </c>
      <c r="G753">
        <v>3433.9</v>
      </c>
      <c r="H753">
        <v>6.8677999999999999</v>
      </c>
    </row>
    <row r="754" spans="1:8" x14ac:dyDescent="0.2">
      <c r="A754" t="s">
        <v>8</v>
      </c>
      <c r="B754" t="s">
        <v>76</v>
      </c>
      <c r="C754" t="s">
        <v>77</v>
      </c>
      <c r="D754" t="s">
        <v>11</v>
      </c>
      <c r="E754" t="s">
        <v>691</v>
      </c>
      <c r="F754">
        <v>120</v>
      </c>
      <c r="G754">
        <v>815.91</v>
      </c>
      <c r="H754">
        <v>6.7992499999999998</v>
      </c>
    </row>
    <row r="755" spans="1:8" x14ac:dyDescent="0.2">
      <c r="A755" t="s">
        <v>8</v>
      </c>
      <c r="B755" t="s">
        <v>76</v>
      </c>
      <c r="C755" t="s">
        <v>77</v>
      </c>
      <c r="D755" t="s">
        <v>11</v>
      </c>
      <c r="E755" t="s">
        <v>692</v>
      </c>
      <c r="F755">
        <v>1088</v>
      </c>
      <c r="G755">
        <v>3526.77</v>
      </c>
      <c r="H755">
        <v>3.2415165441176499</v>
      </c>
    </row>
    <row r="756" spans="1:8" x14ac:dyDescent="0.2">
      <c r="A756" t="s">
        <v>8</v>
      </c>
      <c r="B756" t="s">
        <v>76</v>
      </c>
      <c r="C756" t="s">
        <v>77</v>
      </c>
      <c r="D756" t="s">
        <v>11</v>
      </c>
      <c r="E756" t="s">
        <v>693</v>
      </c>
      <c r="F756">
        <v>630</v>
      </c>
      <c r="G756">
        <v>842.55</v>
      </c>
      <c r="H756">
        <v>1.3373809523809499</v>
      </c>
    </row>
    <row r="757" spans="1:8" x14ac:dyDescent="0.2">
      <c r="A757" t="s">
        <v>8</v>
      </c>
      <c r="B757" t="s">
        <v>76</v>
      </c>
      <c r="C757" t="s">
        <v>77</v>
      </c>
      <c r="D757" t="s">
        <v>11</v>
      </c>
      <c r="E757" t="s">
        <v>694</v>
      </c>
      <c r="F757">
        <v>300</v>
      </c>
      <c r="G757">
        <v>2315.12</v>
      </c>
      <c r="H757">
        <v>7.7170666666666703</v>
      </c>
    </row>
    <row r="758" spans="1:8" x14ac:dyDescent="0.2">
      <c r="A758" t="s">
        <v>8</v>
      </c>
      <c r="B758" t="s">
        <v>76</v>
      </c>
      <c r="C758" t="s">
        <v>77</v>
      </c>
      <c r="D758" t="s">
        <v>11</v>
      </c>
      <c r="E758" t="s">
        <v>451</v>
      </c>
      <c r="F758">
        <v>588</v>
      </c>
      <c r="G758">
        <v>35.51</v>
      </c>
      <c r="H758">
        <v>6.0391156462584999E-2</v>
      </c>
    </row>
    <row r="759" spans="1:8" x14ac:dyDescent="0.2">
      <c r="A759" t="s">
        <v>8</v>
      </c>
      <c r="B759" t="s">
        <v>76</v>
      </c>
      <c r="C759" t="s">
        <v>77</v>
      </c>
      <c r="D759" t="s">
        <v>11</v>
      </c>
      <c r="E759" t="s">
        <v>695</v>
      </c>
      <c r="F759">
        <v>1440</v>
      </c>
      <c r="G759">
        <v>7347.57</v>
      </c>
      <c r="H759">
        <v>5.1024791666666696</v>
      </c>
    </row>
    <row r="760" spans="1:8" x14ac:dyDescent="0.2">
      <c r="A760" t="s">
        <v>8</v>
      </c>
      <c r="B760" t="s">
        <v>76</v>
      </c>
      <c r="C760" t="s">
        <v>77</v>
      </c>
      <c r="D760" t="s">
        <v>11</v>
      </c>
      <c r="E760" t="s">
        <v>696</v>
      </c>
      <c r="F760">
        <v>100</v>
      </c>
      <c r="G760">
        <v>1017.04</v>
      </c>
      <c r="H760">
        <v>10.170400000000001</v>
      </c>
    </row>
    <row r="761" spans="1:8" x14ac:dyDescent="0.2">
      <c r="A761" t="s">
        <v>8</v>
      </c>
      <c r="B761" t="s">
        <v>76</v>
      </c>
      <c r="C761" t="s">
        <v>77</v>
      </c>
      <c r="D761" t="s">
        <v>11</v>
      </c>
      <c r="E761" t="s">
        <v>697</v>
      </c>
      <c r="F761">
        <v>1178</v>
      </c>
      <c r="G761">
        <v>3926.62</v>
      </c>
      <c r="H761">
        <v>3.33329371816638</v>
      </c>
    </row>
    <row r="762" spans="1:8" x14ac:dyDescent="0.2">
      <c r="A762" t="s">
        <v>8</v>
      </c>
      <c r="B762" t="s">
        <v>76</v>
      </c>
      <c r="C762" t="s">
        <v>92</v>
      </c>
      <c r="D762" t="s">
        <v>11</v>
      </c>
      <c r="E762" t="s">
        <v>698</v>
      </c>
      <c r="F762">
        <v>50</v>
      </c>
      <c r="G762">
        <v>796.47</v>
      </c>
      <c r="H762">
        <v>15.929399999999999</v>
      </c>
    </row>
    <row r="763" spans="1:8" x14ac:dyDescent="0.2">
      <c r="A763" t="s">
        <v>8</v>
      </c>
      <c r="B763" t="s">
        <v>76</v>
      </c>
      <c r="C763" t="s">
        <v>77</v>
      </c>
      <c r="D763" t="s">
        <v>11</v>
      </c>
      <c r="E763" t="s">
        <v>699</v>
      </c>
      <c r="F763">
        <v>1790</v>
      </c>
      <c r="G763">
        <v>2308.75</v>
      </c>
      <c r="H763">
        <v>1.28980446927374</v>
      </c>
    </row>
    <row r="764" spans="1:8" x14ac:dyDescent="0.2">
      <c r="A764" t="s">
        <v>8</v>
      </c>
      <c r="B764" t="s">
        <v>76</v>
      </c>
      <c r="C764" t="s">
        <v>77</v>
      </c>
      <c r="D764" t="s">
        <v>11</v>
      </c>
      <c r="E764" t="s">
        <v>700</v>
      </c>
      <c r="F764">
        <v>2408</v>
      </c>
      <c r="G764">
        <v>5452.85</v>
      </c>
      <c r="H764">
        <v>2.26447259136213</v>
      </c>
    </row>
    <row r="765" spans="1:8" x14ac:dyDescent="0.2">
      <c r="A765" t="s">
        <v>8</v>
      </c>
      <c r="B765" t="s">
        <v>76</v>
      </c>
      <c r="C765" t="s">
        <v>77</v>
      </c>
      <c r="D765" t="s">
        <v>11</v>
      </c>
      <c r="E765" t="s">
        <v>701</v>
      </c>
      <c r="F765">
        <v>1387</v>
      </c>
      <c r="G765">
        <v>4089.83</v>
      </c>
      <c r="H765">
        <v>2.94868781542898</v>
      </c>
    </row>
    <row r="766" spans="1:8" x14ac:dyDescent="0.2">
      <c r="A766" t="s">
        <v>8</v>
      </c>
      <c r="B766" t="s">
        <v>76</v>
      </c>
      <c r="C766" t="s">
        <v>77</v>
      </c>
      <c r="D766" t="s">
        <v>11</v>
      </c>
      <c r="E766" t="s">
        <v>702</v>
      </c>
      <c r="F766">
        <v>350</v>
      </c>
      <c r="G766">
        <v>1139.03</v>
      </c>
      <c r="H766">
        <v>3.2543714285714298</v>
      </c>
    </row>
    <row r="767" spans="1:8" x14ac:dyDescent="0.2">
      <c r="A767" t="s">
        <v>8</v>
      </c>
      <c r="B767" t="s">
        <v>76</v>
      </c>
      <c r="C767" t="s">
        <v>77</v>
      </c>
      <c r="D767" t="s">
        <v>11</v>
      </c>
      <c r="E767" t="s">
        <v>703</v>
      </c>
      <c r="F767">
        <v>138</v>
      </c>
      <c r="G767">
        <v>566.42999999999995</v>
      </c>
      <c r="H767">
        <v>4.1045652173912996</v>
      </c>
    </row>
    <row r="768" spans="1:8" x14ac:dyDescent="0.2">
      <c r="A768" t="s">
        <v>8</v>
      </c>
      <c r="B768" t="s">
        <v>76</v>
      </c>
      <c r="C768" t="s">
        <v>77</v>
      </c>
      <c r="D768" t="s">
        <v>11</v>
      </c>
      <c r="E768" t="s">
        <v>704</v>
      </c>
      <c r="F768">
        <v>425</v>
      </c>
      <c r="G768">
        <v>1661.27</v>
      </c>
      <c r="H768">
        <v>3.9088705882352901</v>
      </c>
    </row>
    <row r="769" spans="1:8" x14ac:dyDescent="0.2">
      <c r="A769" t="s">
        <v>8</v>
      </c>
      <c r="B769" t="s">
        <v>76</v>
      </c>
      <c r="C769" t="s">
        <v>77</v>
      </c>
      <c r="D769" t="s">
        <v>11</v>
      </c>
      <c r="E769" t="s">
        <v>705</v>
      </c>
      <c r="F769">
        <v>150</v>
      </c>
      <c r="G769">
        <v>883.5</v>
      </c>
      <c r="H769">
        <v>5.89</v>
      </c>
    </row>
    <row r="770" spans="1:8" x14ac:dyDescent="0.2">
      <c r="A770" t="s">
        <v>8</v>
      </c>
      <c r="B770" t="s">
        <v>76</v>
      </c>
      <c r="C770" t="s">
        <v>77</v>
      </c>
      <c r="D770" t="s">
        <v>11</v>
      </c>
      <c r="E770" t="s">
        <v>706</v>
      </c>
      <c r="F770">
        <v>200</v>
      </c>
      <c r="G770">
        <v>1513.09</v>
      </c>
      <c r="H770">
        <v>7.5654500000000002</v>
      </c>
    </row>
    <row r="771" spans="1:8" x14ac:dyDescent="0.2">
      <c r="A771" t="s">
        <v>8</v>
      </c>
      <c r="B771" t="s">
        <v>76</v>
      </c>
      <c r="C771" t="s">
        <v>77</v>
      </c>
      <c r="D771" t="s">
        <v>11</v>
      </c>
      <c r="E771" t="s">
        <v>707</v>
      </c>
      <c r="F771">
        <v>490</v>
      </c>
      <c r="G771">
        <v>2002.9</v>
      </c>
      <c r="H771">
        <v>4.08755102040816</v>
      </c>
    </row>
    <row r="772" spans="1:8" x14ac:dyDescent="0.2">
      <c r="A772" t="s">
        <v>8</v>
      </c>
      <c r="B772" t="s">
        <v>76</v>
      </c>
      <c r="C772" t="s">
        <v>77</v>
      </c>
      <c r="D772" t="s">
        <v>11</v>
      </c>
      <c r="E772" t="s">
        <v>708</v>
      </c>
      <c r="F772">
        <v>2505</v>
      </c>
      <c r="G772">
        <v>13075.45</v>
      </c>
      <c r="H772">
        <v>5.2197405189620802</v>
      </c>
    </row>
    <row r="773" spans="1:8" x14ac:dyDescent="0.2">
      <c r="A773" t="s">
        <v>8</v>
      </c>
      <c r="B773" t="s">
        <v>76</v>
      </c>
      <c r="C773" t="s">
        <v>77</v>
      </c>
      <c r="D773" t="s">
        <v>11</v>
      </c>
      <c r="E773" t="s">
        <v>709</v>
      </c>
      <c r="F773">
        <v>250</v>
      </c>
      <c r="G773">
        <v>881.13</v>
      </c>
      <c r="H773">
        <v>3.5245199999999999</v>
      </c>
    </row>
    <row r="774" spans="1:8" x14ac:dyDescent="0.2">
      <c r="A774" t="s">
        <v>8</v>
      </c>
      <c r="B774" t="s">
        <v>76</v>
      </c>
      <c r="C774" t="s">
        <v>135</v>
      </c>
      <c r="D774" t="s">
        <v>11</v>
      </c>
      <c r="E774" t="s">
        <v>710</v>
      </c>
      <c r="F774">
        <v>840</v>
      </c>
      <c r="G774">
        <v>2818.92</v>
      </c>
      <c r="H774">
        <v>3.3558571428571402</v>
      </c>
    </row>
    <row r="775" spans="1:8" x14ac:dyDescent="0.2">
      <c r="A775" t="s">
        <v>8</v>
      </c>
      <c r="B775" t="s">
        <v>76</v>
      </c>
      <c r="C775" t="s">
        <v>77</v>
      </c>
      <c r="D775" t="s">
        <v>11</v>
      </c>
      <c r="E775" t="s">
        <v>711</v>
      </c>
      <c r="F775">
        <v>100</v>
      </c>
      <c r="G775">
        <v>1201.1600000000001</v>
      </c>
      <c r="H775">
        <v>12.0116</v>
      </c>
    </row>
    <row r="776" spans="1:8" x14ac:dyDescent="0.2">
      <c r="A776" t="s">
        <v>8</v>
      </c>
      <c r="B776" t="s">
        <v>76</v>
      </c>
      <c r="C776" t="s">
        <v>77</v>
      </c>
      <c r="D776" t="s">
        <v>11</v>
      </c>
      <c r="E776" t="s">
        <v>712</v>
      </c>
      <c r="F776">
        <v>2550</v>
      </c>
      <c r="G776">
        <v>16905.009999999998</v>
      </c>
      <c r="H776">
        <v>6.6294156862745099</v>
      </c>
    </row>
    <row r="777" spans="1:8" x14ac:dyDescent="0.2">
      <c r="A777" t="s">
        <v>8</v>
      </c>
      <c r="B777" t="s">
        <v>76</v>
      </c>
      <c r="C777" t="s">
        <v>77</v>
      </c>
      <c r="D777" t="s">
        <v>11</v>
      </c>
      <c r="E777" t="s">
        <v>713</v>
      </c>
      <c r="F777">
        <v>0</v>
      </c>
      <c r="G777">
        <v>45.68</v>
      </c>
      <c r="H777">
        <v>0</v>
      </c>
    </row>
    <row r="778" spans="1:8" x14ac:dyDescent="0.2">
      <c r="A778" t="s">
        <v>8</v>
      </c>
      <c r="B778" t="s">
        <v>76</v>
      </c>
      <c r="C778" t="s">
        <v>92</v>
      </c>
      <c r="D778" t="s">
        <v>11</v>
      </c>
      <c r="E778" t="s">
        <v>714</v>
      </c>
      <c r="F778">
        <v>345</v>
      </c>
      <c r="G778">
        <v>3993.86</v>
      </c>
      <c r="H778">
        <v>11.576405797101399</v>
      </c>
    </row>
    <row r="779" spans="1:8" x14ac:dyDescent="0.2">
      <c r="A779" t="s">
        <v>8</v>
      </c>
      <c r="B779" t="s">
        <v>76</v>
      </c>
      <c r="C779" t="s">
        <v>92</v>
      </c>
      <c r="D779" t="s">
        <v>11</v>
      </c>
      <c r="E779" t="s">
        <v>22</v>
      </c>
      <c r="F779">
        <v>0</v>
      </c>
      <c r="G779">
        <v>10674.12</v>
      </c>
      <c r="H779">
        <v>0</v>
      </c>
    </row>
    <row r="780" spans="1:8" x14ac:dyDescent="0.2">
      <c r="A780" t="s">
        <v>8</v>
      </c>
      <c r="B780" t="s">
        <v>76</v>
      </c>
      <c r="C780" t="s">
        <v>77</v>
      </c>
      <c r="D780" t="s">
        <v>11</v>
      </c>
      <c r="E780" t="s">
        <v>715</v>
      </c>
      <c r="F780">
        <v>0</v>
      </c>
      <c r="G780">
        <v>24477.62</v>
      </c>
      <c r="H780">
        <v>0</v>
      </c>
    </row>
    <row r="781" spans="1:8" x14ac:dyDescent="0.2">
      <c r="A781" t="s">
        <v>8</v>
      </c>
      <c r="B781" t="s">
        <v>76</v>
      </c>
      <c r="C781" t="s">
        <v>77</v>
      </c>
      <c r="D781" t="s">
        <v>11</v>
      </c>
      <c r="E781" t="s">
        <v>716</v>
      </c>
      <c r="F781">
        <v>1220</v>
      </c>
      <c r="G781">
        <v>15832.11</v>
      </c>
      <c r="H781">
        <v>12.9771393442623</v>
      </c>
    </row>
    <row r="782" spans="1:8" x14ac:dyDescent="0.2">
      <c r="A782" t="s">
        <v>8</v>
      </c>
      <c r="B782" t="s">
        <v>76</v>
      </c>
      <c r="C782" t="s">
        <v>77</v>
      </c>
      <c r="D782" t="s">
        <v>11</v>
      </c>
      <c r="E782" t="s">
        <v>717</v>
      </c>
      <c r="F782">
        <v>0</v>
      </c>
      <c r="G782">
        <v>9547.4500000000007</v>
      </c>
      <c r="H782">
        <v>0</v>
      </c>
    </row>
    <row r="783" spans="1:8" x14ac:dyDescent="0.2">
      <c r="A783" t="s">
        <v>8</v>
      </c>
      <c r="B783" t="s">
        <v>76</v>
      </c>
      <c r="C783" t="s">
        <v>77</v>
      </c>
      <c r="D783" t="s">
        <v>11</v>
      </c>
      <c r="E783" t="s">
        <v>718</v>
      </c>
      <c r="F783">
        <v>1300</v>
      </c>
      <c r="G783">
        <v>4960.82</v>
      </c>
      <c r="H783">
        <v>3.8160153846153801</v>
      </c>
    </row>
    <row r="784" spans="1:8" x14ac:dyDescent="0.2">
      <c r="A784" t="s">
        <v>8</v>
      </c>
      <c r="B784" t="s">
        <v>76</v>
      </c>
      <c r="C784" t="s">
        <v>92</v>
      </c>
      <c r="D784" t="s">
        <v>11</v>
      </c>
      <c r="E784" t="s">
        <v>469</v>
      </c>
      <c r="F784">
        <v>795</v>
      </c>
      <c r="G784">
        <v>21078.21</v>
      </c>
      <c r="H784">
        <v>26.5134716981132</v>
      </c>
    </row>
    <row r="785" spans="1:8" x14ac:dyDescent="0.2">
      <c r="A785" t="s">
        <v>8</v>
      </c>
      <c r="B785" t="s">
        <v>76</v>
      </c>
      <c r="C785" t="s">
        <v>102</v>
      </c>
      <c r="D785" t="s">
        <v>11</v>
      </c>
      <c r="E785" t="s">
        <v>719</v>
      </c>
      <c r="F785">
        <v>750</v>
      </c>
      <c r="G785">
        <v>5328.75</v>
      </c>
      <c r="H785">
        <v>7.1050000000000004</v>
      </c>
    </row>
    <row r="786" spans="1:8" x14ac:dyDescent="0.2">
      <c r="A786" t="s">
        <v>8</v>
      </c>
      <c r="B786" t="s">
        <v>76</v>
      </c>
      <c r="C786" t="s">
        <v>77</v>
      </c>
      <c r="D786" t="s">
        <v>11</v>
      </c>
      <c r="E786" t="s">
        <v>720</v>
      </c>
      <c r="F786">
        <v>500</v>
      </c>
      <c r="G786">
        <v>1311.57</v>
      </c>
      <c r="H786">
        <v>2.6231399999999998</v>
      </c>
    </row>
    <row r="787" spans="1:8" x14ac:dyDescent="0.2">
      <c r="A787" t="s">
        <v>8</v>
      </c>
      <c r="B787" t="s">
        <v>76</v>
      </c>
      <c r="C787" t="s">
        <v>77</v>
      </c>
      <c r="D787" t="s">
        <v>11</v>
      </c>
      <c r="E787" t="s">
        <v>721</v>
      </c>
      <c r="F787">
        <v>3113</v>
      </c>
      <c r="G787">
        <v>10196.94</v>
      </c>
      <c r="H787">
        <v>3.2755991005461</v>
      </c>
    </row>
    <row r="788" spans="1:8" x14ac:dyDescent="0.2">
      <c r="A788" t="s">
        <v>8</v>
      </c>
      <c r="B788" t="s">
        <v>76</v>
      </c>
      <c r="C788" t="s">
        <v>77</v>
      </c>
      <c r="D788" t="s">
        <v>11</v>
      </c>
      <c r="E788" t="s">
        <v>722</v>
      </c>
      <c r="F788">
        <v>1090</v>
      </c>
      <c r="G788">
        <v>4827.83</v>
      </c>
      <c r="H788">
        <v>4.4292018348623898</v>
      </c>
    </row>
    <row r="789" spans="1:8" x14ac:dyDescent="0.2">
      <c r="A789" t="s">
        <v>8</v>
      </c>
      <c r="B789" t="s">
        <v>76</v>
      </c>
      <c r="C789" t="s">
        <v>92</v>
      </c>
      <c r="D789" t="s">
        <v>11</v>
      </c>
      <c r="E789" t="s">
        <v>723</v>
      </c>
      <c r="F789">
        <v>10100</v>
      </c>
      <c r="G789">
        <v>11529.11</v>
      </c>
      <c r="H789">
        <v>1.14149603960396</v>
      </c>
    </row>
    <row r="790" spans="1:8" x14ac:dyDescent="0.2">
      <c r="A790" t="s">
        <v>8</v>
      </c>
      <c r="B790" t="s">
        <v>76</v>
      </c>
      <c r="C790" t="s">
        <v>87</v>
      </c>
      <c r="D790" t="s">
        <v>11</v>
      </c>
      <c r="E790" t="s">
        <v>724</v>
      </c>
      <c r="F790">
        <v>1</v>
      </c>
      <c r="G790">
        <v>-1042</v>
      </c>
      <c r="H790">
        <v>-1042</v>
      </c>
    </row>
    <row r="791" spans="1:8" x14ac:dyDescent="0.2">
      <c r="A791" t="s">
        <v>8</v>
      </c>
      <c r="B791" t="s">
        <v>76</v>
      </c>
      <c r="C791" t="s">
        <v>87</v>
      </c>
      <c r="D791" t="s">
        <v>11</v>
      </c>
      <c r="E791" t="s">
        <v>725</v>
      </c>
      <c r="F791">
        <v>1</v>
      </c>
      <c r="G791">
        <v>-359</v>
      </c>
      <c r="H791">
        <v>-359</v>
      </c>
    </row>
    <row r="792" spans="1:8" x14ac:dyDescent="0.2">
      <c r="A792" t="s">
        <v>8</v>
      </c>
      <c r="B792" t="s">
        <v>76</v>
      </c>
      <c r="C792" t="s">
        <v>87</v>
      </c>
      <c r="D792" t="s">
        <v>11</v>
      </c>
      <c r="E792" t="s">
        <v>726</v>
      </c>
      <c r="F792">
        <v>1</v>
      </c>
      <c r="G792">
        <v>-13780.29</v>
      </c>
      <c r="H792">
        <v>-13780.29</v>
      </c>
    </row>
    <row r="793" spans="1:8" x14ac:dyDescent="0.2">
      <c r="A793" t="s">
        <v>8</v>
      </c>
      <c r="B793" t="s">
        <v>76</v>
      </c>
      <c r="C793" t="s">
        <v>87</v>
      </c>
      <c r="D793" t="s">
        <v>11</v>
      </c>
      <c r="E793" t="s">
        <v>727</v>
      </c>
      <c r="F793">
        <v>1</v>
      </c>
      <c r="G793">
        <v>-10980</v>
      </c>
      <c r="H793">
        <v>-10980</v>
      </c>
    </row>
    <row r="794" spans="1:8" x14ac:dyDescent="0.2">
      <c r="A794" t="s">
        <v>8</v>
      </c>
      <c r="B794" t="s">
        <v>76</v>
      </c>
      <c r="C794" t="s">
        <v>87</v>
      </c>
      <c r="D794" t="s">
        <v>11</v>
      </c>
      <c r="E794" t="s">
        <v>728</v>
      </c>
      <c r="F794">
        <v>1</v>
      </c>
      <c r="G794">
        <v>-8328.65</v>
      </c>
      <c r="H794">
        <v>-8328.65</v>
      </c>
    </row>
    <row r="795" spans="1:8" x14ac:dyDescent="0.2">
      <c r="A795" t="s">
        <v>8</v>
      </c>
      <c r="B795" t="s">
        <v>76</v>
      </c>
      <c r="C795" t="s">
        <v>87</v>
      </c>
      <c r="D795" t="s">
        <v>11</v>
      </c>
      <c r="E795" t="s">
        <v>729</v>
      </c>
      <c r="F795">
        <v>1</v>
      </c>
      <c r="G795">
        <v>-2117</v>
      </c>
      <c r="H795">
        <v>-2117</v>
      </c>
    </row>
    <row r="796" spans="1:8" x14ac:dyDescent="0.2">
      <c r="A796" t="s">
        <v>8</v>
      </c>
      <c r="B796" t="s">
        <v>76</v>
      </c>
      <c r="C796" t="s">
        <v>87</v>
      </c>
      <c r="D796" t="s">
        <v>11</v>
      </c>
      <c r="E796" t="s">
        <v>730</v>
      </c>
      <c r="F796">
        <v>1</v>
      </c>
      <c r="G796">
        <v>-182</v>
      </c>
      <c r="H796">
        <v>-182</v>
      </c>
    </row>
    <row r="797" spans="1:8" x14ac:dyDescent="0.2">
      <c r="A797" t="s">
        <v>8</v>
      </c>
      <c r="B797" t="s">
        <v>76</v>
      </c>
      <c r="C797" t="s">
        <v>87</v>
      </c>
      <c r="D797" t="s">
        <v>11</v>
      </c>
      <c r="E797" t="s">
        <v>731</v>
      </c>
      <c r="F797">
        <v>1</v>
      </c>
      <c r="G797">
        <v>-189</v>
      </c>
      <c r="H797">
        <v>-189</v>
      </c>
    </row>
    <row r="798" spans="1:8" x14ac:dyDescent="0.2">
      <c r="A798" t="s">
        <v>8</v>
      </c>
      <c r="B798" t="s">
        <v>76</v>
      </c>
      <c r="C798" t="s">
        <v>87</v>
      </c>
      <c r="D798" t="s">
        <v>11</v>
      </c>
      <c r="E798" t="s">
        <v>732</v>
      </c>
      <c r="F798">
        <v>1</v>
      </c>
      <c r="G798">
        <v>-39</v>
      </c>
      <c r="H798">
        <v>-39</v>
      </c>
    </row>
    <row r="799" spans="1:8" x14ac:dyDescent="0.2">
      <c r="A799" t="s">
        <v>8</v>
      </c>
      <c r="B799" t="s">
        <v>76</v>
      </c>
      <c r="C799" t="s">
        <v>87</v>
      </c>
      <c r="D799" t="s">
        <v>11</v>
      </c>
      <c r="E799" t="s">
        <v>733</v>
      </c>
      <c r="F799">
        <v>1</v>
      </c>
      <c r="G799">
        <v>-150</v>
      </c>
      <c r="H799">
        <v>-150</v>
      </c>
    </row>
    <row r="800" spans="1:8" x14ac:dyDescent="0.2">
      <c r="A800" t="s">
        <v>8</v>
      </c>
      <c r="B800" t="s">
        <v>76</v>
      </c>
      <c r="C800" t="s">
        <v>77</v>
      </c>
      <c r="D800" t="s">
        <v>11</v>
      </c>
      <c r="E800" t="s">
        <v>734</v>
      </c>
      <c r="F800">
        <v>1032</v>
      </c>
      <c r="G800">
        <v>7227.35</v>
      </c>
      <c r="H800">
        <v>7.0032461240310102</v>
      </c>
    </row>
    <row r="801" spans="1:8" x14ac:dyDescent="0.2">
      <c r="A801" t="s">
        <v>8</v>
      </c>
      <c r="B801" t="s">
        <v>76</v>
      </c>
      <c r="C801" t="s">
        <v>87</v>
      </c>
      <c r="D801" t="s">
        <v>11</v>
      </c>
      <c r="E801" t="s">
        <v>735</v>
      </c>
      <c r="F801">
        <v>1</v>
      </c>
      <c r="G801">
        <v>-3092</v>
      </c>
      <c r="H801">
        <v>-3092</v>
      </c>
    </row>
    <row r="802" spans="1:8" x14ac:dyDescent="0.2">
      <c r="A802" t="s">
        <v>8</v>
      </c>
      <c r="B802" t="s">
        <v>76</v>
      </c>
      <c r="C802" t="s">
        <v>87</v>
      </c>
      <c r="D802" t="s">
        <v>11</v>
      </c>
      <c r="E802" t="s">
        <v>736</v>
      </c>
      <c r="F802">
        <v>1</v>
      </c>
      <c r="G802">
        <v>-302</v>
      </c>
      <c r="H802">
        <v>-302</v>
      </c>
    </row>
    <row r="803" spans="1:8" x14ac:dyDescent="0.2">
      <c r="A803" t="s">
        <v>8</v>
      </c>
      <c r="B803" t="s">
        <v>76</v>
      </c>
      <c r="C803" t="s">
        <v>87</v>
      </c>
      <c r="D803" t="s">
        <v>11</v>
      </c>
      <c r="E803" t="s">
        <v>737</v>
      </c>
      <c r="F803">
        <v>1</v>
      </c>
      <c r="G803">
        <v>-406</v>
      </c>
      <c r="H803">
        <v>-406</v>
      </c>
    </row>
    <row r="804" spans="1:8" x14ac:dyDescent="0.2">
      <c r="A804" t="s">
        <v>8</v>
      </c>
      <c r="B804" t="s">
        <v>76</v>
      </c>
      <c r="C804" t="s">
        <v>87</v>
      </c>
      <c r="D804" t="s">
        <v>11</v>
      </c>
      <c r="E804" t="s">
        <v>738</v>
      </c>
      <c r="F804">
        <v>1</v>
      </c>
      <c r="G804">
        <v>-812</v>
      </c>
      <c r="H804">
        <v>-812</v>
      </c>
    </row>
    <row r="805" spans="1:8" x14ac:dyDescent="0.2">
      <c r="A805" t="s">
        <v>8</v>
      </c>
      <c r="B805" t="s">
        <v>76</v>
      </c>
      <c r="C805" t="s">
        <v>77</v>
      </c>
      <c r="D805" t="s">
        <v>11</v>
      </c>
      <c r="E805" t="s">
        <v>739</v>
      </c>
      <c r="F805">
        <v>310</v>
      </c>
      <c r="G805">
        <v>28.65</v>
      </c>
      <c r="H805">
        <v>9.2419354838709694E-2</v>
      </c>
    </row>
    <row r="806" spans="1:8" x14ac:dyDescent="0.2">
      <c r="A806" t="s">
        <v>8</v>
      </c>
      <c r="B806" t="s">
        <v>76</v>
      </c>
      <c r="C806" t="s">
        <v>77</v>
      </c>
      <c r="D806" t="s">
        <v>11</v>
      </c>
      <c r="E806" t="s">
        <v>740</v>
      </c>
      <c r="F806">
        <v>1233</v>
      </c>
      <c r="G806">
        <v>10384.06</v>
      </c>
      <c r="H806">
        <v>8.4217842660178395</v>
      </c>
    </row>
    <row r="807" spans="1:8" x14ac:dyDescent="0.2">
      <c r="A807" t="s">
        <v>8</v>
      </c>
      <c r="B807" t="s">
        <v>76</v>
      </c>
      <c r="C807" t="s">
        <v>77</v>
      </c>
      <c r="D807" t="s">
        <v>11</v>
      </c>
      <c r="E807" t="s">
        <v>741</v>
      </c>
      <c r="F807">
        <v>845</v>
      </c>
      <c r="G807">
        <v>-282.91000000000003</v>
      </c>
      <c r="H807">
        <v>-0.334804733727811</v>
      </c>
    </row>
    <row r="808" spans="1:8" x14ac:dyDescent="0.2">
      <c r="A808" t="s">
        <v>8</v>
      </c>
      <c r="B808" t="s">
        <v>76</v>
      </c>
      <c r="C808" t="s">
        <v>77</v>
      </c>
      <c r="D808" t="s">
        <v>11</v>
      </c>
      <c r="E808" t="s">
        <v>742</v>
      </c>
      <c r="F808">
        <v>1250</v>
      </c>
      <c r="G808">
        <v>7533.13</v>
      </c>
      <c r="H808">
        <v>6.0265040000000001</v>
      </c>
    </row>
    <row r="809" spans="1:8" x14ac:dyDescent="0.2">
      <c r="A809" t="s">
        <v>8</v>
      </c>
      <c r="B809" t="s">
        <v>76</v>
      </c>
      <c r="C809" t="s">
        <v>135</v>
      </c>
      <c r="D809" t="s">
        <v>11</v>
      </c>
      <c r="E809" t="s">
        <v>743</v>
      </c>
      <c r="F809">
        <v>220</v>
      </c>
      <c r="G809">
        <v>414.32</v>
      </c>
      <c r="H809">
        <v>1.8832727272727301</v>
      </c>
    </row>
    <row r="810" spans="1:8" x14ac:dyDescent="0.2">
      <c r="A810" t="s">
        <v>8</v>
      </c>
      <c r="B810" t="s">
        <v>76</v>
      </c>
      <c r="C810" t="s">
        <v>92</v>
      </c>
      <c r="D810" t="s">
        <v>11</v>
      </c>
      <c r="E810" t="s">
        <v>744</v>
      </c>
      <c r="F810">
        <v>1528</v>
      </c>
      <c r="G810">
        <v>24198.57</v>
      </c>
      <c r="H810">
        <v>15.836760471204199</v>
      </c>
    </row>
    <row r="811" spans="1:8" x14ac:dyDescent="0.2">
      <c r="A811" t="s">
        <v>8</v>
      </c>
      <c r="B811" t="s">
        <v>76</v>
      </c>
      <c r="C811" t="s">
        <v>77</v>
      </c>
      <c r="D811" t="s">
        <v>11</v>
      </c>
      <c r="E811" t="s">
        <v>745</v>
      </c>
      <c r="F811">
        <v>1772</v>
      </c>
      <c r="G811">
        <v>25918.23</v>
      </c>
      <c r="H811">
        <v>14.6265406320542</v>
      </c>
    </row>
    <row r="812" spans="1:8" x14ac:dyDescent="0.2">
      <c r="A812" t="s">
        <v>8</v>
      </c>
      <c r="B812" t="s">
        <v>76</v>
      </c>
      <c r="C812" t="s">
        <v>77</v>
      </c>
      <c r="D812" t="s">
        <v>11</v>
      </c>
      <c r="E812" t="s">
        <v>746</v>
      </c>
      <c r="F812">
        <v>925</v>
      </c>
      <c r="G812">
        <v>1845.61</v>
      </c>
      <c r="H812">
        <v>1.99525405405405</v>
      </c>
    </row>
    <row r="813" spans="1:8" x14ac:dyDescent="0.2">
      <c r="A813" t="s">
        <v>8</v>
      </c>
      <c r="B813" t="s">
        <v>76</v>
      </c>
      <c r="C813" t="s">
        <v>77</v>
      </c>
      <c r="D813" t="s">
        <v>11</v>
      </c>
      <c r="E813" t="s">
        <v>747</v>
      </c>
      <c r="F813">
        <v>330</v>
      </c>
      <c r="G813">
        <v>3443.87</v>
      </c>
      <c r="H813">
        <v>10.4359696969697</v>
      </c>
    </row>
    <row r="814" spans="1:8" x14ac:dyDescent="0.2">
      <c r="A814" t="s">
        <v>8</v>
      </c>
      <c r="B814" t="s">
        <v>76</v>
      </c>
      <c r="C814" t="s">
        <v>87</v>
      </c>
      <c r="D814" t="s">
        <v>11</v>
      </c>
      <c r="E814" t="s">
        <v>748</v>
      </c>
      <c r="F814">
        <v>1</v>
      </c>
      <c r="G814">
        <v>-4759</v>
      </c>
      <c r="H814">
        <v>-4759</v>
      </c>
    </row>
    <row r="815" spans="1:8" x14ac:dyDescent="0.2">
      <c r="A815" t="s">
        <v>8</v>
      </c>
      <c r="B815" t="s">
        <v>76</v>
      </c>
      <c r="C815" t="s">
        <v>87</v>
      </c>
      <c r="D815" t="s">
        <v>11</v>
      </c>
      <c r="E815" t="s">
        <v>749</v>
      </c>
      <c r="F815">
        <v>1</v>
      </c>
      <c r="G815">
        <v>-2265</v>
      </c>
      <c r="H815">
        <v>-2265</v>
      </c>
    </row>
    <row r="816" spans="1:8" x14ac:dyDescent="0.2">
      <c r="A816" t="s">
        <v>8</v>
      </c>
      <c r="B816" t="s">
        <v>76</v>
      </c>
      <c r="C816" t="s">
        <v>63</v>
      </c>
      <c r="D816" t="s">
        <v>64</v>
      </c>
      <c r="E816" t="s">
        <v>750</v>
      </c>
      <c r="F816">
        <v>51</v>
      </c>
      <c r="G816">
        <v>57450.29</v>
      </c>
      <c r="H816">
        <v>1126.4762745098001</v>
      </c>
    </row>
    <row r="817" spans="1:8" x14ac:dyDescent="0.2">
      <c r="A817" t="s">
        <v>8</v>
      </c>
      <c r="B817" t="s">
        <v>76</v>
      </c>
      <c r="C817" t="s">
        <v>442</v>
      </c>
      <c r="D817" t="s">
        <v>11</v>
      </c>
      <c r="E817" t="s">
        <v>62</v>
      </c>
      <c r="F817">
        <v>157</v>
      </c>
      <c r="G817">
        <v>-660610.03</v>
      </c>
      <c r="H817">
        <v>-4207.7071974522296</v>
      </c>
    </row>
    <row r="818" spans="1:8" x14ac:dyDescent="0.2">
      <c r="A818" t="s">
        <v>8</v>
      </c>
      <c r="B818" t="s">
        <v>76</v>
      </c>
      <c r="C818" t="s">
        <v>77</v>
      </c>
      <c r="D818" t="s">
        <v>11</v>
      </c>
      <c r="E818" t="s">
        <v>751</v>
      </c>
      <c r="F818">
        <v>2940</v>
      </c>
      <c r="G818">
        <v>40820.79</v>
      </c>
      <c r="H818">
        <v>13.8846224489796</v>
      </c>
    </row>
    <row r="819" spans="1:8" x14ac:dyDescent="0.2">
      <c r="A819" t="s">
        <v>8</v>
      </c>
      <c r="B819" t="s">
        <v>76</v>
      </c>
      <c r="C819" t="s">
        <v>77</v>
      </c>
      <c r="D819" t="s">
        <v>11</v>
      </c>
      <c r="E819" t="s">
        <v>752</v>
      </c>
      <c r="F819">
        <v>168</v>
      </c>
      <c r="G819">
        <v>8173.8</v>
      </c>
      <c r="H819">
        <v>48.653571428571396</v>
      </c>
    </row>
    <row r="820" spans="1:8" x14ac:dyDescent="0.2">
      <c r="A820" t="s">
        <v>8</v>
      </c>
      <c r="B820" t="s">
        <v>76</v>
      </c>
      <c r="C820" t="s">
        <v>77</v>
      </c>
      <c r="D820" t="s">
        <v>11</v>
      </c>
      <c r="E820" t="s">
        <v>61</v>
      </c>
      <c r="F820">
        <v>320</v>
      </c>
      <c r="G820">
        <v>-1852.72</v>
      </c>
      <c r="H820">
        <v>-5.7897499999999997</v>
      </c>
    </row>
    <row r="821" spans="1:8" x14ac:dyDescent="0.2">
      <c r="A821" t="s">
        <v>8</v>
      </c>
      <c r="B821" t="s">
        <v>76</v>
      </c>
      <c r="C821" t="s">
        <v>87</v>
      </c>
      <c r="D821" t="s">
        <v>11</v>
      </c>
      <c r="E821" t="s">
        <v>753</v>
      </c>
      <c r="F821">
        <v>1</v>
      </c>
      <c r="G821">
        <v>-7889</v>
      </c>
      <c r="H821">
        <v>-7889</v>
      </c>
    </row>
    <row r="822" spans="1:8" x14ac:dyDescent="0.2">
      <c r="A822" t="s">
        <v>8</v>
      </c>
      <c r="B822" t="s">
        <v>76</v>
      </c>
      <c r="C822" t="s">
        <v>87</v>
      </c>
      <c r="D822" t="s">
        <v>11</v>
      </c>
      <c r="E822" t="s">
        <v>754</v>
      </c>
      <c r="F822">
        <v>1</v>
      </c>
      <c r="G822">
        <v>-5082</v>
      </c>
      <c r="H822">
        <v>-5082</v>
      </c>
    </row>
    <row r="823" spans="1:8" x14ac:dyDescent="0.2">
      <c r="A823" t="s">
        <v>8</v>
      </c>
      <c r="B823" t="s">
        <v>76</v>
      </c>
      <c r="C823" t="s">
        <v>87</v>
      </c>
      <c r="D823" t="s">
        <v>11</v>
      </c>
      <c r="E823" t="s">
        <v>755</v>
      </c>
      <c r="F823">
        <v>1</v>
      </c>
      <c r="G823">
        <v>-2481</v>
      </c>
      <c r="H823">
        <v>-2481</v>
      </c>
    </row>
    <row r="824" spans="1:8" x14ac:dyDescent="0.2">
      <c r="A824" t="s">
        <v>8</v>
      </c>
      <c r="B824" t="s">
        <v>76</v>
      </c>
      <c r="C824" t="s">
        <v>87</v>
      </c>
      <c r="D824" t="s">
        <v>11</v>
      </c>
      <c r="E824" t="s">
        <v>756</v>
      </c>
      <c r="F824">
        <v>1</v>
      </c>
      <c r="G824">
        <v>-2395</v>
      </c>
      <c r="H824">
        <v>-2395</v>
      </c>
    </row>
    <row r="825" spans="1:8" x14ac:dyDescent="0.2">
      <c r="A825" t="s">
        <v>8</v>
      </c>
      <c r="B825" t="s">
        <v>76</v>
      </c>
      <c r="C825" t="s">
        <v>87</v>
      </c>
      <c r="D825" t="s">
        <v>11</v>
      </c>
      <c r="E825" t="s">
        <v>757</v>
      </c>
      <c r="F825">
        <v>1</v>
      </c>
      <c r="G825">
        <v>-1064</v>
      </c>
      <c r="H825">
        <v>-1064</v>
      </c>
    </row>
    <row r="826" spans="1:8" x14ac:dyDescent="0.2">
      <c r="A826" t="s">
        <v>8</v>
      </c>
      <c r="B826" t="s">
        <v>76</v>
      </c>
      <c r="C826" t="s">
        <v>87</v>
      </c>
      <c r="D826" t="s">
        <v>11</v>
      </c>
      <c r="E826" t="s">
        <v>758</v>
      </c>
      <c r="F826">
        <v>1</v>
      </c>
      <c r="G826">
        <v>-1206</v>
      </c>
      <c r="H826">
        <v>-1206</v>
      </c>
    </row>
    <row r="827" spans="1:8" x14ac:dyDescent="0.2">
      <c r="A827" t="s">
        <v>8</v>
      </c>
      <c r="B827" t="s">
        <v>76</v>
      </c>
      <c r="C827" t="s">
        <v>87</v>
      </c>
      <c r="D827" t="s">
        <v>11</v>
      </c>
      <c r="E827" t="s">
        <v>759</v>
      </c>
      <c r="F827">
        <v>1</v>
      </c>
      <c r="G827">
        <v>-1442</v>
      </c>
      <c r="H827">
        <v>-1442</v>
      </c>
    </row>
    <row r="828" spans="1:8" x14ac:dyDescent="0.2">
      <c r="A828" t="s">
        <v>8</v>
      </c>
      <c r="B828" t="s">
        <v>76</v>
      </c>
      <c r="C828" t="s">
        <v>87</v>
      </c>
      <c r="D828" t="s">
        <v>11</v>
      </c>
      <c r="E828" t="s">
        <v>760</v>
      </c>
      <c r="F828">
        <v>1</v>
      </c>
      <c r="G828">
        <v>-1269</v>
      </c>
      <c r="H828">
        <v>-1269</v>
      </c>
    </row>
    <row r="829" spans="1:8" x14ac:dyDescent="0.2">
      <c r="A829" t="s">
        <v>8</v>
      </c>
      <c r="B829" t="s">
        <v>76</v>
      </c>
      <c r="C829" t="s">
        <v>87</v>
      </c>
      <c r="D829" t="s">
        <v>11</v>
      </c>
      <c r="E829" t="s">
        <v>761</v>
      </c>
      <c r="F829">
        <v>1</v>
      </c>
      <c r="G829">
        <v>-978.1</v>
      </c>
      <c r="H829">
        <v>-978.1</v>
      </c>
    </row>
    <row r="830" spans="1:8" x14ac:dyDescent="0.2">
      <c r="A830" t="s">
        <v>8</v>
      </c>
      <c r="B830" t="s">
        <v>76</v>
      </c>
      <c r="C830" t="s">
        <v>87</v>
      </c>
      <c r="D830" t="s">
        <v>11</v>
      </c>
      <c r="E830" t="s">
        <v>762</v>
      </c>
      <c r="F830">
        <v>1</v>
      </c>
      <c r="G830">
        <v>-865</v>
      </c>
      <c r="H830">
        <v>-865</v>
      </c>
    </row>
    <row r="831" spans="1:8" x14ac:dyDescent="0.2">
      <c r="A831" t="s">
        <v>8</v>
      </c>
      <c r="B831" t="s">
        <v>76</v>
      </c>
      <c r="C831" t="s">
        <v>77</v>
      </c>
      <c r="D831" t="s">
        <v>11</v>
      </c>
      <c r="E831" t="s">
        <v>763</v>
      </c>
      <c r="F831">
        <v>682</v>
      </c>
      <c r="G831">
        <v>2431.23</v>
      </c>
      <c r="H831">
        <v>3.5648533724340199</v>
      </c>
    </row>
    <row r="832" spans="1:8" x14ac:dyDescent="0.2">
      <c r="A832" t="s">
        <v>8</v>
      </c>
      <c r="B832" t="s">
        <v>76</v>
      </c>
      <c r="C832" t="s">
        <v>92</v>
      </c>
      <c r="D832" t="s">
        <v>11</v>
      </c>
      <c r="E832" t="s">
        <v>764</v>
      </c>
      <c r="F832">
        <v>25</v>
      </c>
      <c r="G832">
        <v>2035.5</v>
      </c>
      <c r="H832">
        <v>81.42</v>
      </c>
    </row>
    <row r="833" spans="1:8" x14ac:dyDescent="0.2">
      <c r="A833" t="s">
        <v>8</v>
      </c>
      <c r="B833" t="s">
        <v>76</v>
      </c>
      <c r="C833" t="s">
        <v>77</v>
      </c>
      <c r="D833" t="s">
        <v>11</v>
      </c>
      <c r="E833" t="s">
        <v>765</v>
      </c>
      <c r="F833">
        <v>530</v>
      </c>
      <c r="G833">
        <v>4260.6099999999997</v>
      </c>
      <c r="H833">
        <v>8.0388867924528302</v>
      </c>
    </row>
    <row r="834" spans="1:8" x14ac:dyDescent="0.2">
      <c r="A834" t="s">
        <v>8</v>
      </c>
      <c r="B834" t="s">
        <v>76</v>
      </c>
      <c r="C834" t="s">
        <v>102</v>
      </c>
      <c r="D834" t="s">
        <v>11</v>
      </c>
      <c r="E834" t="s">
        <v>766</v>
      </c>
      <c r="F834">
        <v>1706</v>
      </c>
      <c r="G834">
        <v>203786.19</v>
      </c>
      <c r="H834">
        <v>119.45263188745599</v>
      </c>
    </row>
    <row r="835" spans="1:8" x14ac:dyDescent="0.2">
      <c r="A835" t="s">
        <v>8</v>
      </c>
      <c r="B835" t="s">
        <v>76</v>
      </c>
      <c r="C835" t="s">
        <v>87</v>
      </c>
      <c r="D835" t="s">
        <v>11</v>
      </c>
      <c r="E835" t="s">
        <v>767</v>
      </c>
      <c r="F835">
        <v>1</v>
      </c>
      <c r="G835">
        <v>-5195</v>
      </c>
      <c r="H835">
        <v>-5195</v>
      </c>
    </row>
    <row r="836" spans="1:8" x14ac:dyDescent="0.2">
      <c r="A836" t="s">
        <v>8</v>
      </c>
      <c r="B836" t="s">
        <v>76</v>
      </c>
      <c r="C836" t="s">
        <v>87</v>
      </c>
      <c r="D836" t="s">
        <v>11</v>
      </c>
      <c r="E836" t="s">
        <v>768</v>
      </c>
      <c r="F836">
        <v>1</v>
      </c>
      <c r="G836">
        <v>-542</v>
      </c>
      <c r="H836">
        <v>-542</v>
      </c>
    </row>
    <row r="837" spans="1:8" x14ac:dyDescent="0.2">
      <c r="A837" t="s">
        <v>8</v>
      </c>
      <c r="B837" t="s">
        <v>76</v>
      </c>
      <c r="C837" t="s">
        <v>87</v>
      </c>
      <c r="D837" t="s">
        <v>11</v>
      </c>
      <c r="E837" t="s">
        <v>769</v>
      </c>
      <c r="F837">
        <v>1</v>
      </c>
      <c r="G837">
        <v>-1818</v>
      </c>
      <c r="H837">
        <v>-1818</v>
      </c>
    </row>
    <row r="838" spans="1:8" x14ac:dyDescent="0.2">
      <c r="A838" t="s">
        <v>8</v>
      </c>
      <c r="B838" t="s">
        <v>76</v>
      </c>
      <c r="C838" t="s">
        <v>87</v>
      </c>
      <c r="D838" t="s">
        <v>11</v>
      </c>
      <c r="E838" t="s">
        <v>770</v>
      </c>
      <c r="F838">
        <v>1</v>
      </c>
      <c r="G838">
        <v>-1260</v>
      </c>
      <c r="H838">
        <v>-1260</v>
      </c>
    </row>
    <row r="839" spans="1:8" x14ac:dyDescent="0.2">
      <c r="A839" t="s">
        <v>8</v>
      </c>
      <c r="B839" t="s">
        <v>76</v>
      </c>
      <c r="C839" t="s">
        <v>77</v>
      </c>
      <c r="D839" t="s">
        <v>11</v>
      </c>
      <c r="E839" t="s">
        <v>771</v>
      </c>
      <c r="F839">
        <v>1700</v>
      </c>
      <c r="G839">
        <v>3413.64</v>
      </c>
      <c r="H839">
        <v>2.0080235294117599</v>
      </c>
    </row>
    <row r="840" spans="1:8" x14ac:dyDescent="0.2">
      <c r="A840" t="s">
        <v>8</v>
      </c>
      <c r="B840" t="s">
        <v>76</v>
      </c>
      <c r="C840" t="s">
        <v>77</v>
      </c>
      <c r="D840" t="s">
        <v>11</v>
      </c>
      <c r="E840" t="s">
        <v>772</v>
      </c>
      <c r="F840">
        <v>687</v>
      </c>
      <c r="G840">
        <v>1027.55</v>
      </c>
      <c r="H840">
        <v>1.49570596797671</v>
      </c>
    </row>
    <row r="841" spans="1:8" x14ac:dyDescent="0.2">
      <c r="A841" t="s">
        <v>8</v>
      </c>
      <c r="B841" t="s">
        <v>76</v>
      </c>
      <c r="C841" t="s">
        <v>63</v>
      </c>
      <c r="D841" t="s">
        <v>64</v>
      </c>
      <c r="E841" t="s">
        <v>773</v>
      </c>
      <c r="F841">
        <v>33</v>
      </c>
      <c r="G841">
        <v>9530.2800000000007</v>
      </c>
      <c r="H841">
        <v>288.79636363636399</v>
      </c>
    </row>
    <row r="842" spans="1:8" x14ac:dyDescent="0.2">
      <c r="A842" t="s">
        <v>8</v>
      </c>
      <c r="B842" t="s">
        <v>76</v>
      </c>
      <c r="C842" t="s">
        <v>77</v>
      </c>
      <c r="D842" t="s">
        <v>11</v>
      </c>
      <c r="E842" t="s">
        <v>774</v>
      </c>
      <c r="F842">
        <v>987</v>
      </c>
      <c r="G842">
        <v>4981.0600000000004</v>
      </c>
      <c r="H842">
        <v>5.0466666666666704</v>
      </c>
    </row>
    <row r="843" spans="1:8" x14ac:dyDescent="0.2">
      <c r="A843" t="s">
        <v>8</v>
      </c>
      <c r="B843" t="s">
        <v>76</v>
      </c>
      <c r="C843" t="s">
        <v>195</v>
      </c>
      <c r="D843" t="s">
        <v>11</v>
      </c>
      <c r="E843" t="s">
        <v>62</v>
      </c>
      <c r="F843">
        <v>6432</v>
      </c>
      <c r="G843">
        <v>94972.66</v>
      </c>
      <c r="H843">
        <v>14.7656498756219</v>
      </c>
    </row>
    <row r="844" spans="1:8" x14ac:dyDescent="0.2">
      <c r="A844" t="s">
        <v>8</v>
      </c>
      <c r="B844" t="s">
        <v>76</v>
      </c>
      <c r="C844" t="s">
        <v>102</v>
      </c>
      <c r="D844" t="s">
        <v>11</v>
      </c>
      <c r="E844" t="s">
        <v>62</v>
      </c>
      <c r="F844">
        <v>25583</v>
      </c>
      <c r="G844">
        <v>1028847.25</v>
      </c>
      <c r="H844">
        <v>40.216051674940402</v>
      </c>
    </row>
    <row r="845" spans="1:8" x14ac:dyDescent="0.2">
      <c r="A845" t="s">
        <v>8</v>
      </c>
      <c r="B845" t="s">
        <v>76</v>
      </c>
      <c r="C845" t="s">
        <v>686</v>
      </c>
      <c r="D845" t="s">
        <v>11</v>
      </c>
      <c r="E845" t="s">
        <v>62</v>
      </c>
      <c r="F845">
        <v>388</v>
      </c>
      <c r="G845">
        <v>3065.73</v>
      </c>
      <c r="H845">
        <v>7.9013659793814401</v>
      </c>
    </row>
    <row r="846" spans="1:8" x14ac:dyDescent="0.2">
      <c r="A846" t="s">
        <v>8</v>
      </c>
      <c r="B846" t="s">
        <v>76</v>
      </c>
      <c r="C846" t="s">
        <v>648</v>
      </c>
      <c r="D846" t="s">
        <v>11</v>
      </c>
      <c r="E846" t="s">
        <v>62</v>
      </c>
      <c r="F846">
        <v>228</v>
      </c>
      <c r="G846">
        <v>6848.21</v>
      </c>
      <c r="H846">
        <v>30.036008771929801</v>
      </c>
    </row>
    <row r="847" spans="1:8" x14ac:dyDescent="0.2">
      <c r="A847" t="s">
        <v>8</v>
      </c>
      <c r="B847" t="s">
        <v>76</v>
      </c>
      <c r="C847" t="s">
        <v>77</v>
      </c>
      <c r="D847" t="s">
        <v>11</v>
      </c>
      <c r="E847" t="s">
        <v>775</v>
      </c>
      <c r="F847">
        <v>370</v>
      </c>
      <c r="G847">
        <v>3161.24</v>
      </c>
      <c r="H847">
        <v>8.5438918918918905</v>
      </c>
    </row>
    <row r="848" spans="1:8" x14ac:dyDescent="0.2">
      <c r="A848" t="s">
        <v>8</v>
      </c>
      <c r="B848" t="s">
        <v>76</v>
      </c>
      <c r="C848" t="s">
        <v>77</v>
      </c>
      <c r="D848" t="s">
        <v>11</v>
      </c>
      <c r="E848" t="s">
        <v>242</v>
      </c>
      <c r="F848">
        <v>-59</v>
      </c>
      <c r="G848">
        <v>-274.68</v>
      </c>
      <c r="H848">
        <v>4.6555932203389796</v>
      </c>
    </row>
    <row r="849" spans="1:8" x14ac:dyDescent="0.2">
      <c r="A849" t="s">
        <v>8</v>
      </c>
      <c r="B849" t="s">
        <v>76</v>
      </c>
      <c r="C849" t="s">
        <v>87</v>
      </c>
      <c r="D849" t="s">
        <v>11</v>
      </c>
      <c r="E849" t="s">
        <v>776</v>
      </c>
      <c r="F849">
        <v>1</v>
      </c>
      <c r="G849">
        <v>-13788</v>
      </c>
      <c r="H849">
        <v>-13788</v>
      </c>
    </row>
    <row r="850" spans="1:8" x14ac:dyDescent="0.2">
      <c r="A850" t="s">
        <v>8</v>
      </c>
      <c r="B850" t="s">
        <v>76</v>
      </c>
      <c r="C850" t="s">
        <v>63</v>
      </c>
      <c r="D850" t="s">
        <v>64</v>
      </c>
      <c r="E850" t="s">
        <v>777</v>
      </c>
      <c r="F850">
        <v>9</v>
      </c>
      <c r="G850">
        <v>-1260.47</v>
      </c>
      <c r="H850">
        <v>-140.05222222222201</v>
      </c>
    </row>
    <row r="851" spans="1:8" x14ac:dyDescent="0.2">
      <c r="A851" t="s">
        <v>8</v>
      </c>
      <c r="B851" t="s">
        <v>76</v>
      </c>
      <c r="C851" t="s">
        <v>63</v>
      </c>
      <c r="D851" t="s">
        <v>64</v>
      </c>
      <c r="E851" t="s">
        <v>70</v>
      </c>
      <c r="F851">
        <v>19</v>
      </c>
      <c r="G851">
        <v>2124.88</v>
      </c>
      <c r="H851">
        <v>111.835789473684</v>
      </c>
    </row>
    <row r="852" spans="1:8" x14ac:dyDescent="0.2">
      <c r="A852" t="s">
        <v>8</v>
      </c>
      <c r="B852" t="s">
        <v>76</v>
      </c>
      <c r="C852" t="s">
        <v>63</v>
      </c>
      <c r="D852" t="s">
        <v>64</v>
      </c>
      <c r="E852" t="s">
        <v>565</v>
      </c>
      <c r="F852">
        <v>13</v>
      </c>
      <c r="G852">
        <v>1857.17</v>
      </c>
      <c r="H852">
        <v>142.859230769231</v>
      </c>
    </row>
    <row r="853" spans="1:8" x14ac:dyDescent="0.2">
      <c r="A853" t="s">
        <v>8</v>
      </c>
      <c r="B853" t="s">
        <v>76</v>
      </c>
      <c r="C853" t="s">
        <v>77</v>
      </c>
      <c r="D853" t="s">
        <v>11</v>
      </c>
      <c r="E853" t="s">
        <v>778</v>
      </c>
      <c r="F853">
        <v>591</v>
      </c>
      <c r="G853">
        <v>971.06</v>
      </c>
      <c r="H853">
        <v>1.6430795262267299</v>
      </c>
    </row>
    <row r="854" spans="1:8" x14ac:dyDescent="0.2">
      <c r="A854" t="s">
        <v>8</v>
      </c>
      <c r="B854" t="s">
        <v>76</v>
      </c>
      <c r="C854" t="s">
        <v>87</v>
      </c>
      <c r="D854" t="s">
        <v>11</v>
      </c>
      <c r="E854" t="s">
        <v>779</v>
      </c>
      <c r="F854">
        <v>1</v>
      </c>
      <c r="G854">
        <v>-417</v>
      </c>
      <c r="H854">
        <v>-417</v>
      </c>
    </row>
    <row r="855" spans="1:8" x14ac:dyDescent="0.2">
      <c r="A855" t="s">
        <v>8</v>
      </c>
      <c r="B855" t="s">
        <v>76</v>
      </c>
      <c r="C855" t="s">
        <v>87</v>
      </c>
      <c r="D855" t="s">
        <v>11</v>
      </c>
      <c r="E855" t="s">
        <v>780</v>
      </c>
      <c r="F855">
        <v>1</v>
      </c>
      <c r="G855">
        <v>-1736</v>
      </c>
      <c r="H855">
        <v>-1736</v>
      </c>
    </row>
    <row r="856" spans="1:8" x14ac:dyDescent="0.2">
      <c r="A856" t="s">
        <v>8</v>
      </c>
      <c r="B856" t="s">
        <v>76</v>
      </c>
      <c r="C856" t="s">
        <v>77</v>
      </c>
      <c r="D856" t="s">
        <v>11</v>
      </c>
      <c r="E856" t="s">
        <v>781</v>
      </c>
      <c r="F856">
        <v>350</v>
      </c>
      <c r="G856">
        <v>1726.28</v>
      </c>
      <c r="H856">
        <v>4.9322285714285696</v>
      </c>
    </row>
    <row r="857" spans="1:8" x14ac:dyDescent="0.2">
      <c r="A857" t="s">
        <v>8</v>
      </c>
      <c r="B857" t="s">
        <v>76</v>
      </c>
      <c r="C857" t="s">
        <v>77</v>
      </c>
      <c r="D857" t="s">
        <v>11</v>
      </c>
      <c r="E857" t="s">
        <v>782</v>
      </c>
      <c r="F857">
        <v>10</v>
      </c>
      <c r="G857">
        <v>10151.48</v>
      </c>
      <c r="H857">
        <v>1015.148</v>
      </c>
    </row>
    <row r="858" spans="1:8" x14ac:dyDescent="0.2">
      <c r="A858" t="s">
        <v>8</v>
      </c>
      <c r="B858" t="s">
        <v>76</v>
      </c>
      <c r="C858" t="s">
        <v>77</v>
      </c>
      <c r="D858" t="s">
        <v>11</v>
      </c>
      <c r="E858" t="s">
        <v>783</v>
      </c>
      <c r="F858">
        <v>100</v>
      </c>
      <c r="G858">
        <v>1831.96</v>
      </c>
      <c r="H858">
        <v>18.319600000000001</v>
      </c>
    </row>
    <row r="859" spans="1:8" x14ac:dyDescent="0.2">
      <c r="A859" t="s">
        <v>8</v>
      </c>
      <c r="B859" t="s">
        <v>76</v>
      </c>
      <c r="C859" t="s">
        <v>77</v>
      </c>
      <c r="D859" t="s">
        <v>11</v>
      </c>
      <c r="E859" t="s">
        <v>784</v>
      </c>
      <c r="F859">
        <v>585</v>
      </c>
      <c r="G859">
        <v>2914.88</v>
      </c>
      <c r="H859">
        <v>4.98270085470085</v>
      </c>
    </row>
    <row r="860" spans="1:8" x14ac:dyDescent="0.2">
      <c r="A860" t="s">
        <v>8</v>
      </c>
      <c r="B860" t="s">
        <v>76</v>
      </c>
      <c r="C860" t="s">
        <v>77</v>
      </c>
      <c r="D860" t="s">
        <v>11</v>
      </c>
      <c r="E860" t="s">
        <v>785</v>
      </c>
      <c r="F860">
        <v>-95</v>
      </c>
      <c r="G860">
        <v>-363.15</v>
      </c>
      <c r="H860">
        <v>3.8226315789473699</v>
      </c>
    </row>
    <row r="861" spans="1:8" x14ac:dyDescent="0.2">
      <c r="A861" t="s">
        <v>8</v>
      </c>
      <c r="B861" t="s">
        <v>76</v>
      </c>
      <c r="C861" t="s">
        <v>77</v>
      </c>
      <c r="D861" t="s">
        <v>11</v>
      </c>
      <c r="E861" t="s">
        <v>241</v>
      </c>
      <c r="F861">
        <v>-6</v>
      </c>
      <c r="G861">
        <v>-74.959999999999994</v>
      </c>
      <c r="H861">
        <v>12.4933333333333</v>
      </c>
    </row>
    <row r="862" spans="1:8" x14ac:dyDescent="0.2">
      <c r="A862" t="s">
        <v>8</v>
      </c>
      <c r="B862" t="s">
        <v>76</v>
      </c>
      <c r="C862" t="s">
        <v>77</v>
      </c>
      <c r="D862" t="s">
        <v>11</v>
      </c>
      <c r="E862" t="s">
        <v>561</v>
      </c>
      <c r="F862">
        <v>-13</v>
      </c>
      <c r="G862">
        <v>-66.260000000000005</v>
      </c>
      <c r="H862">
        <v>5.0969230769230798</v>
      </c>
    </row>
    <row r="863" spans="1:8" x14ac:dyDescent="0.2">
      <c r="A863" t="s">
        <v>8</v>
      </c>
      <c r="B863" t="s">
        <v>76</v>
      </c>
      <c r="C863" t="s">
        <v>77</v>
      </c>
      <c r="D863" t="s">
        <v>11</v>
      </c>
      <c r="E863" t="s">
        <v>567</v>
      </c>
      <c r="F863">
        <v>-81</v>
      </c>
      <c r="G863">
        <v>-427.64</v>
      </c>
      <c r="H863">
        <v>5.2795061728395103</v>
      </c>
    </row>
    <row r="864" spans="1:8" x14ac:dyDescent="0.2">
      <c r="A864" t="s">
        <v>8</v>
      </c>
      <c r="B864" t="s">
        <v>76</v>
      </c>
      <c r="C864" t="s">
        <v>77</v>
      </c>
      <c r="D864" t="s">
        <v>11</v>
      </c>
      <c r="E864" t="s">
        <v>786</v>
      </c>
      <c r="F864">
        <v>0</v>
      </c>
      <c r="G864">
        <v>3583.21</v>
      </c>
      <c r="H864">
        <v>0</v>
      </c>
    </row>
    <row r="865" spans="1:8" x14ac:dyDescent="0.2">
      <c r="A865" t="s">
        <v>8</v>
      </c>
      <c r="B865" t="s">
        <v>76</v>
      </c>
      <c r="C865" t="s">
        <v>92</v>
      </c>
      <c r="D865" t="s">
        <v>11</v>
      </c>
      <c r="E865" t="s">
        <v>787</v>
      </c>
      <c r="F865">
        <v>1090</v>
      </c>
      <c r="G865">
        <v>2728.05</v>
      </c>
      <c r="H865">
        <v>2.5027981651376101</v>
      </c>
    </row>
    <row r="866" spans="1:8" x14ac:dyDescent="0.2">
      <c r="A866" t="s">
        <v>8</v>
      </c>
      <c r="B866" t="s">
        <v>76</v>
      </c>
      <c r="C866" t="s">
        <v>77</v>
      </c>
      <c r="D866" t="s">
        <v>11</v>
      </c>
      <c r="E866" t="s">
        <v>787</v>
      </c>
      <c r="F866">
        <v>42</v>
      </c>
      <c r="G866">
        <v>3495.1</v>
      </c>
      <c r="H866">
        <v>83.216666666666697</v>
      </c>
    </row>
    <row r="867" spans="1:8" x14ac:dyDescent="0.2">
      <c r="A867" t="s">
        <v>8</v>
      </c>
      <c r="B867" t="s">
        <v>76</v>
      </c>
      <c r="C867" t="s">
        <v>77</v>
      </c>
      <c r="D867" t="s">
        <v>11</v>
      </c>
      <c r="E867" t="s">
        <v>788</v>
      </c>
      <c r="F867">
        <v>730</v>
      </c>
      <c r="G867">
        <v>2475.21</v>
      </c>
      <c r="H867">
        <v>3.3906986301369901</v>
      </c>
    </row>
    <row r="868" spans="1:8" x14ac:dyDescent="0.2">
      <c r="A868" t="s">
        <v>8</v>
      </c>
      <c r="B868" t="s">
        <v>76</v>
      </c>
      <c r="C868" t="s">
        <v>77</v>
      </c>
      <c r="D868" t="s">
        <v>11</v>
      </c>
      <c r="E868" t="s">
        <v>789</v>
      </c>
      <c r="F868">
        <v>245</v>
      </c>
      <c r="G868">
        <v>1905.53</v>
      </c>
      <c r="H868">
        <v>7.7776734693877598</v>
      </c>
    </row>
    <row r="869" spans="1:8" x14ac:dyDescent="0.2">
      <c r="A869" t="s">
        <v>8</v>
      </c>
      <c r="B869" t="s">
        <v>76</v>
      </c>
      <c r="C869" t="s">
        <v>92</v>
      </c>
      <c r="D869" t="s">
        <v>11</v>
      </c>
      <c r="E869" t="s">
        <v>264</v>
      </c>
      <c r="F869">
        <v>0</v>
      </c>
      <c r="G869">
        <v>4857.8100000000004</v>
      </c>
      <c r="H869">
        <v>0</v>
      </c>
    </row>
    <row r="870" spans="1:8" x14ac:dyDescent="0.2">
      <c r="A870" t="s">
        <v>8</v>
      </c>
      <c r="B870" t="s">
        <v>76</v>
      </c>
      <c r="C870" t="s">
        <v>77</v>
      </c>
      <c r="D870" t="s">
        <v>11</v>
      </c>
      <c r="E870" t="s">
        <v>773</v>
      </c>
      <c r="F870">
        <v>-11</v>
      </c>
      <c r="G870">
        <v>-49.51</v>
      </c>
      <c r="H870">
        <v>4.5009090909090901</v>
      </c>
    </row>
    <row r="871" spans="1:8" x14ac:dyDescent="0.2">
      <c r="A871" t="s">
        <v>8</v>
      </c>
      <c r="B871" t="s">
        <v>76</v>
      </c>
      <c r="C871" t="s">
        <v>87</v>
      </c>
      <c r="D871" t="s">
        <v>11</v>
      </c>
      <c r="E871" t="s">
        <v>790</v>
      </c>
      <c r="F871">
        <v>1</v>
      </c>
      <c r="G871">
        <v>-579</v>
      </c>
      <c r="H871">
        <v>-579</v>
      </c>
    </row>
    <row r="872" spans="1:8" x14ac:dyDescent="0.2">
      <c r="A872" t="s">
        <v>8</v>
      </c>
      <c r="B872" t="s">
        <v>76</v>
      </c>
      <c r="C872" t="s">
        <v>87</v>
      </c>
      <c r="D872" t="s">
        <v>11</v>
      </c>
      <c r="E872" t="s">
        <v>791</v>
      </c>
      <c r="F872">
        <v>1</v>
      </c>
      <c r="G872">
        <v>-39533</v>
      </c>
      <c r="H872">
        <v>-39533</v>
      </c>
    </row>
    <row r="873" spans="1:8" x14ac:dyDescent="0.2">
      <c r="A873" t="s">
        <v>8</v>
      </c>
      <c r="B873" t="s">
        <v>76</v>
      </c>
      <c r="C873" t="s">
        <v>87</v>
      </c>
      <c r="D873" t="s">
        <v>11</v>
      </c>
      <c r="E873" t="s">
        <v>792</v>
      </c>
      <c r="F873">
        <v>1</v>
      </c>
      <c r="G873">
        <v>-810</v>
      </c>
      <c r="H873">
        <v>-810</v>
      </c>
    </row>
    <row r="874" spans="1:8" x14ac:dyDescent="0.2">
      <c r="A874" t="s">
        <v>8</v>
      </c>
      <c r="B874" t="s">
        <v>76</v>
      </c>
      <c r="C874" t="s">
        <v>87</v>
      </c>
      <c r="D874" t="s">
        <v>11</v>
      </c>
      <c r="E874" t="s">
        <v>793</v>
      </c>
      <c r="F874">
        <v>1</v>
      </c>
      <c r="G874">
        <v>-18244.21</v>
      </c>
      <c r="H874">
        <v>-18244.21</v>
      </c>
    </row>
    <row r="875" spans="1:8" x14ac:dyDescent="0.2">
      <c r="A875" t="s">
        <v>8</v>
      </c>
      <c r="B875" t="s">
        <v>76</v>
      </c>
      <c r="C875" t="s">
        <v>87</v>
      </c>
      <c r="D875" t="s">
        <v>11</v>
      </c>
      <c r="E875" t="s">
        <v>794</v>
      </c>
      <c r="F875">
        <v>1</v>
      </c>
      <c r="G875">
        <v>-691</v>
      </c>
      <c r="H875">
        <v>-691</v>
      </c>
    </row>
    <row r="876" spans="1:8" x14ac:dyDescent="0.2">
      <c r="A876" t="s">
        <v>8</v>
      </c>
      <c r="B876" t="s">
        <v>76</v>
      </c>
      <c r="C876" t="s">
        <v>87</v>
      </c>
      <c r="D876" t="s">
        <v>11</v>
      </c>
      <c r="E876" t="s">
        <v>795</v>
      </c>
      <c r="F876">
        <v>1</v>
      </c>
      <c r="G876">
        <v>-378</v>
      </c>
      <c r="H876">
        <v>-378</v>
      </c>
    </row>
    <row r="877" spans="1:8" x14ac:dyDescent="0.2">
      <c r="A877" t="s">
        <v>8</v>
      </c>
      <c r="B877" t="s">
        <v>76</v>
      </c>
      <c r="C877" t="s">
        <v>87</v>
      </c>
      <c r="D877" t="s">
        <v>11</v>
      </c>
      <c r="E877" t="s">
        <v>796</v>
      </c>
      <c r="F877">
        <v>1</v>
      </c>
      <c r="G877">
        <v>-941</v>
      </c>
      <c r="H877">
        <v>-941</v>
      </c>
    </row>
    <row r="878" spans="1:8" x14ac:dyDescent="0.2">
      <c r="A878" t="s">
        <v>8</v>
      </c>
      <c r="B878" t="s">
        <v>76</v>
      </c>
      <c r="C878" t="s">
        <v>77</v>
      </c>
      <c r="D878" t="s">
        <v>11</v>
      </c>
      <c r="E878" t="s">
        <v>797</v>
      </c>
      <c r="F878">
        <v>80</v>
      </c>
      <c r="G878">
        <v>1115.44</v>
      </c>
      <c r="H878">
        <v>13.943</v>
      </c>
    </row>
    <row r="879" spans="1:8" x14ac:dyDescent="0.2">
      <c r="A879" t="s">
        <v>8</v>
      </c>
      <c r="B879" t="s">
        <v>76</v>
      </c>
      <c r="C879" t="s">
        <v>87</v>
      </c>
      <c r="D879" t="s">
        <v>11</v>
      </c>
      <c r="E879" t="s">
        <v>798</v>
      </c>
      <c r="F879">
        <v>1</v>
      </c>
      <c r="G879">
        <v>-13316</v>
      </c>
      <c r="H879">
        <v>-13316</v>
      </c>
    </row>
    <row r="880" spans="1:8" x14ac:dyDescent="0.2">
      <c r="A880" t="s">
        <v>8</v>
      </c>
      <c r="B880" t="s">
        <v>76</v>
      </c>
      <c r="C880" t="s">
        <v>87</v>
      </c>
      <c r="D880" t="s">
        <v>11</v>
      </c>
      <c r="E880" t="s">
        <v>799</v>
      </c>
      <c r="F880">
        <v>1</v>
      </c>
      <c r="G880">
        <v>-22190</v>
      </c>
      <c r="H880">
        <v>-22190</v>
      </c>
    </row>
    <row r="881" spans="1:8" x14ac:dyDescent="0.2">
      <c r="A881" t="s">
        <v>8</v>
      </c>
      <c r="B881" t="s">
        <v>76</v>
      </c>
      <c r="C881" t="s">
        <v>87</v>
      </c>
      <c r="D881" t="s">
        <v>11</v>
      </c>
      <c r="E881" t="s">
        <v>800</v>
      </c>
      <c r="F881">
        <v>1</v>
      </c>
      <c r="G881">
        <v>-2547.2800000000002</v>
      </c>
      <c r="H881">
        <v>-2547.2800000000002</v>
      </c>
    </row>
    <row r="882" spans="1:8" x14ac:dyDescent="0.2">
      <c r="A882" t="s">
        <v>8</v>
      </c>
      <c r="B882" t="s">
        <v>76</v>
      </c>
      <c r="C882" t="s">
        <v>87</v>
      </c>
      <c r="D882" t="s">
        <v>11</v>
      </c>
      <c r="E882" t="s">
        <v>801</v>
      </c>
      <c r="F882">
        <v>1</v>
      </c>
      <c r="G882">
        <v>-422</v>
      </c>
      <c r="H882">
        <v>-422</v>
      </c>
    </row>
    <row r="883" spans="1:8" x14ac:dyDescent="0.2">
      <c r="A883" t="s">
        <v>8</v>
      </c>
      <c r="B883" t="s">
        <v>76</v>
      </c>
      <c r="C883" t="s">
        <v>87</v>
      </c>
      <c r="D883" t="s">
        <v>11</v>
      </c>
      <c r="E883" t="s">
        <v>802</v>
      </c>
      <c r="F883">
        <v>1</v>
      </c>
      <c r="G883">
        <v>-4749</v>
      </c>
      <c r="H883">
        <v>-4749</v>
      </c>
    </row>
    <row r="884" spans="1:8" x14ac:dyDescent="0.2">
      <c r="A884" t="s">
        <v>8</v>
      </c>
      <c r="B884" t="s">
        <v>76</v>
      </c>
      <c r="C884" t="s">
        <v>87</v>
      </c>
      <c r="D884" t="s">
        <v>11</v>
      </c>
      <c r="E884" t="s">
        <v>803</v>
      </c>
      <c r="F884">
        <v>1</v>
      </c>
      <c r="G884">
        <v>-1008</v>
      </c>
      <c r="H884">
        <v>-1008</v>
      </c>
    </row>
    <row r="885" spans="1:8" x14ac:dyDescent="0.2">
      <c r="A885" t="s">
        <v>8</v>
      </c>
      <c r="B885" t="s">
        <v>76</v>
      </c>
      <c r="C885" t="s">
        <v>87</v>
      </c>
      <c r="D885" t="s">
        <v>11</v>
      </c>
      <c r="E885" t="s">
        <v>804</v>
      </c>
      <c r="F885">
        <v>1</v>
      </c>
      <c r="G885">
        <v>-772</v>
      </c>
      <c r="H885">
        <v>-772</v>
      </c>
    </row>
    <row r="886" spans="1:8" x14ac:dyDescent="0.2">
      <c r="A886" t="s">
        <v>8</v>
      </c>
      <c r="B886" t="s">
        <v>76</v>
      </c>
      <c r="C886" t="s">
        <v>87</v>
      </c>
      <c r="D886" t="s">
        <v>11</v>
      </c>
      <c r="E886" t="s">
        <v>805</v>
      </c>
      <c r="F886">
        <v>1</v>
      </c>
      <c r="G886">
        <v>-3222</v>
      </c>
      <c r="H886">
        <v>-3222</v>
      </c>
    </row>
    <row r="887" spans="1:8" x14ac:dyDescent="0.2">
      <c r="A887" t="s">
        <v>8</v>
      </c>
      <c r="B887" t="s">
        <v>76</v>
      </c>
      <c r="C887" t="s">
        <v>87</v>
      </c>
      <c r="D887" t="s">
        <v>11</v>
      </c>
      <c r="E887" t="s">
        <v>806</v>
      </c>
      <c r="F887">
        <v>1</v>
      </c>
      <c r="G887">
        <v>-2832</v>
      </c>
      <c r="H887">
        <v>-2832</v>
      </c>
    </row>
    <row r="888" spans="1:8" x14ac:dyDescent="0.2">
      <c r="A888" t="s">
        <v>8</v>
      </c>
      <c r="B888" t="s">
        <v>76</v>
      </c>
      <c r="C888" t="s">
        <v>87</v>
      </c>
      <c r="D888" t="s">
        <v>11</v>
      </c>
      <c r="E888" t="s">
        <v>807</v>
      </c>
      <c r="F888">
        <v>1</v>
      </c>
      <c r="G888">
        <v>-12331</v>
      </c>
      <c r="H888">
        <v>-12331</v>
      </c>
    </row>
    <row r="889" spans="1:8" x14ac:dyDescent="0.2">
      <c r="A889" t="s">
        <v>8</v>
      </c>
      <c r="B889" t="s">
        <v>76</v>
      </c>
      <c r="C889" t="s">
        <v>77</v>
      </c>
      <c r="D889" t="s">
        <v>11</v>
      </c>
      <c r="E889" t="s">
        <v>808</v>
      </c>
      <c r="F889">
        <v>197</v>
      </c>
      <c r="G889">
        <v>1910.55</v>
      </c>
      <c r="H889">
        <v>9.6982233502538104</v>
      </c>
    </row>
    <row r="890" spans="1:8" x14ac:dyDescent="0.2">
      <c r="A890" t="s">
        <v>8</v>
      </c>
      <c r="B890" t="s">
        <v>290</v>
      </c>
      <c r="C890" t="s">
        <v>300</v>
      </c>
      <c r="D890" t="s">
        <v>11</v>
      </c>
      <c r="E890" t="s">
        <v>295</v>
      </c>
      <c r="F890">
        <v>197</v>
      </c>
      <c r="G890">
        <v>40982.78</v>
      </c>
      <c r="H890">
        <v>208.03441624365499</v>
      </c>
    </row>
    <row r="891" spans="1:8" x14ac:dyDescent="0.2">
      <c r="A891" t="s">
        <v>8</v>
      </c>
      <c r="B891" t="s">
        <v>290</v>
      </c>
      <c r="C891" t="s">
        <v>291</v>
      </c>
      <c r="D891" t="s">
        <v>11</v>
      </c>
      <c r="E891" t="s">
        <v>524</v>
      </c>
      <c r="F891">
        <v>-10</v>
      </c>
      <c r="G891">
        <v>-18697.03</v>
      </c>
      <c r="H891">
        <v>1869.703</v>
      </c>
    </row>
    <row r="892" spans="1:8" x14ac:dyDescent="0.2">
      <c r="A892" t="s">
        <v>8</v>
      </c>
      <c r="B892" t="s">
        <v>290</v>
      </c>
      <c r="C892" t="s">
        <v>300</v>
      </c>
      <c r="D892" t="s">
        <v>11</v>
      </c>
      <c r="E892" t="s">
        <v>294</v>
      </c>
      <c r="F892">
        <v>403</v>
      </c>
      <c r="G892">
        <v>83085</v>
      </c>
      <c r="H892">
        <v>206.166253101737</v>
      </c>
    </row>
    <row r="893" spans="1:8" x14ac:dyDescent="0.2">
      <c r="A893" t="s">
        <v>8</v>
      </c>
      <c r="B893" t="s">
        <v>290</v>
      </c>
      <c r="C893" t="s">
        <v>296</v>
      </c>
      <c r="D893" t="s">
        <v>11</v>
      </c>
      <c r="E893" t="s">
        <v>297</v>
      </c>
      <c r="F893">
        <v>2</v>
      </c>
      <c r="G893">
        <v>178.41</v>
      </c>
      <c r="H893">
        <v>89.204999999999998</v>
      </c>
    </row>
    <row r="894" spans="1:8" x14ac:dyDescent="0.2">
      <c r="A894" t="s">
        <v>8</v>
      </c>
      <c r="B894" t="s">
        <v>290</v>
      </c>
      <c r="C894" t="s">
        <v>298</v>
      </c>
      <c r="D894" t="s">
        <v>11</v>
      </c>
      <c r="E894" t="s">
        <v>809</v>
      </c>
      <c r="F894">
        <v>-3</v>
      </c>
      <c r="G894">
        <v>-2631.34</v>
      </c>
      <c r="H894">
        <v>877.113333333333</v>
      </c>
    </row>
    <row r="895" spans="1:8" x14ac:dyDescent="0.2">
      <c r="A895" t="s">
        <v>8</v>
      </c>
      <c r="B895" t="s">
        <v>290</v>
      </c>
      <c r="C895" t="s">
        <v>300</v>
      </c>
      <c r="D895" t="s">
        <v>11</v>
      </c>
      <c r="E895" t="s">
        <v>810</v>
      </c>
      <c r="F895">
        <v>3300</v>
      </c>
      <c r="G895">
        <v>150398.42000000001</v>
      </c>
      <c r="H895">
        <v>45.575278787878801</v>
      </c>
    </row>
    <row r="896" spans="1:8" x14ac:dyDescent="0.2">
      <c r="A896" t="s">
        <v>8</v>
      </c>
      <c r="B896" t="s">
        <v>290</v>
      </c>
      <c r="C896" t="s">
        <v>300</v>
      </c>
      <c r="D896" t="s">
        <v>11</v>
      </c>
      <c r="E896" t="s">
        <v>524</v>
      </c>
      <c r="F896">
        <v>-3600</v>
      </c>
      <c r="G896">
        <v>-268413.62</v>
      </c>
      <c r="H896">
        <v>74.559338888888902</v>
      </c>
    </row>
    <row r="897" spans="1:8" x14ac:dyDescent="0.2">
      <c r="A897" t="s">
        <v>8</v>
      </c>
      <c r="B897" t="s">
        <v>290</v>
      </c>
      <c r="C897" t="s">
        <v>291</v>
      </c>
      <c r="D897" t="s">
        <v>11</v>
      </c>
      <c r="E897" t="s">
        <v>811</v>
      </c>
      <c r="F897">
        <v>10</v>
      </c>
      <c r="G897">
        <v>23405.94</v>
      </c>
      <c r="H897">
        <v>2340.5940000000001</v>
      </c>
    </row>
    <row r="898" spans="1:8" x14ac:dyDescent="0.2">
      <c r="A898" t="s">
        <v>8</v>
      </c>
      <c r="B898" t="s">
        <v>290</v>
      </c>
      <c r="C898" t="s">
        <v>300</v>
      </c>
      <c r="D898" t="s">
        <v>11</v>
      </c>
      <c r="E898" t="s">
        <v>812</v>
      </c>
      <c r="F898">
        <v>1100</v>
      </c>
      <c r="G898">
        <v>157477.66</v>
      </c>
      <c r="H898">
        <v>143.16150909090899</v>
      </c>
    </row>
    <row r="899" spans="1:8" x14ac:dyDescent="0.2">
      <c r="A899" t="s">
        <v>8</v>
      </c>
      <c r="B899" t="s">
        <v>290</v>
      </c>
      <c r="C899" t="s">
        <v>302</v>
      </c>
      <c r="D899" t="s">
        <v>11</v>
      </c>
      <c r="E899" t="s">
        <v>813</v>
      </c>
      <c r="F899">
        <v>3500</v>
      </c>
      <c r="G899">
        <v>53195.45</v>
      </c>
      <c r="H899">
        <v>15.198700000000001</v>
      </c>
    </row>
    <row r="900" spans="1:8" x14ac:dyDescent="0.2">
      <c r="A900" t="s">
        <v>8</v>
      </c>
      <c r="B900" t="s">
        <v>290</v>
      </c>
      <c r="C900" t="s">
        <v>300</v>
      </c>
      <c r="D900" t="s">
        <v>11</v>
      </c>
      <c r="E900" t="s">
        <v>20</v>
      </c>
      <c r="F900">
        <v>118810</v>
      </c>
      <c r="G900">
        <v>5035976.51</v>
      </c>
      <c r="H900">
        <v>42.3868067502735</v>
      </c>
    </row>
    <row r="901" spans="1:8" x14ac:dyDescent="0.2">
      <c r="A901" t="s">
        <v>8</v>
      </c>
      <c r="B901" t="s">
        <v>290</v>
      </c>
      <c r="C901" t="s">
        <v>302</v>
      </c>
      <c r="D901" t="s">
        <v>11</v>
      </c>
      <c r="E901" t="s">
        <v>20</v>
      </c>
      <c r="F901">
        <v>14</v>
      </c>
      <c r="G901">
        <v>14150.41</v>
      </c>
      <c r="H901">
        <v>1010.74357142857</v>
      </c>
    </row>
    <row r="902" spans="1:8" x14ac:dyDescent="0.2">
      <c r="A902" t="s">
        <v>8</v>
      </c>
      <c r="B902" t="s">
        <v>290</v>
      </c>
      <c r="C902" t="s">
        <v>63</v>
      </c>
      <c r="D902" t="s">
        <v>64</v>
      </c>
      <c r="E902" t="s">
        <v>241</v>
      </c>
      <c r="F902">
        <v>45</v>
      </c>
      <c r="G902">
        <v>15096.46</v>
      </c>
      <c r="H902">
        <v>335.47688888888899</v>
      </c>
    </row>
    <row r="903" spans="1:8" x14ac:dyDescent="0.2">
      <c r="A903" t="s">
        <v>8</v>
      </c>
      <c r="B903" t="s">
        <v>290</v>
      </c>
      <c r="C903" t="s">
        <v>63</v>
      </c>
      <c r="D903" t="s">
        <v>64</v>
      </c>
      <c r="E903" t="s">
        <v>814</v>
      </c>
      <c r="F903">
        <v>47</v>
      </c>
      <c r="G903">
        <v>13340.26</v>
      </c>
      <c r="H903">
        <v>283.83531914893598</v>
      </c>
    </row>
    <row r="904" spans="1:8" x14ac:dyDescent="0.2">
      <c r="A904" t="s">
        <v>8</v>
      </c>
      <c r="B904" t="s">
        <v>290</v>
      </c>
      <c r="C904" t="s">
        <v>63</v>
      </c>
      <c r="D904" t="s">
        <v>64</v>
      </c>
      <c r="E904" t="s">
        <v>815</v>
      </c>
      <c r="F904">
        <v>10</v>
      </c>
      <c r="G904">
        <v>22802.27</v>
      </c>
      <c r="H904">
        <v>2280.2269999999999</v>
      </c>
    </row>
    <row r="905" spans="1:8" x14ac:dyDescent="0.2">
      <c r="A905" t="s">
        <v>8</v>
      </c>
      <c r="B905" t="s">
        <v>290</v>
      </c>
      <c r="C905" t="s">
        <v>300</v>
      </c>
      <c r="D905" t="s">
        <v>11</v>
      </c>
      <c r="E905" t="s">
        <v>313</v>
      </c>
      <c r="F905">
        <v>604</v>
      </c>
      <c r="G905">
        <v>57392.53</v>
      </c>
      <c r="H905">
        <v>95.020745033112604</v>
      </c>
    </row>
    <row r="906" spans="1:8" x14ac:dyDescent="0.2">
      <c r="A906" t="s">
        <v>8</v>
      </c>
      <c r="B906" t="s">
        <v>290</v>
      </c>
      <c r="C906" t="s">
        <v>63</v>
      </c>
      <c r="D906" t="s">
        <v>64</v>
      </c>
      <c r="E906" t="s">
        <v>68</v>
      </c>
      <c r="F906">
        <v>39</v>
      </c>
      <c r="G906">
        <v>16844.46</v>
      </c>
      <c r="H906">
        <v>431.90923076923099</v>
      </c>
    </row>
    <row r="907" spans="1:8" x14ac:dyDescent="0.2">
      <c r="A907" t="s">
        <v>8</v>
      </c>
      <c r="B907" t="s">
        <v>290</v>
      </c>
      <c r="C907" t="s">
        <v>63</v>
      </c>
      <c r="D907" t="s">
        <v>64</v>
      </c>
      <c r="E907" t="s">
        <v>816</v>
      </c>
      <c r="F907">
        <v>14</v>
      </c>
      <c r="G907">
        <v>19269.5</v>
      </c>
      <c r="H907">
        <v>1376.3928571428601</v>
      </c>
    </row>
    <row r="908" spans="1:8" x14ac:dyDescent="0.2">
      <c r="A908" t="s">
        <v>8</v>
      </c>
      <c r="B908" t="s">
        <v>290</v>
      </c>
      <c r="C908" t="s">
        <v>296</v>
      </c>
      <c r="D908" t="s">
        <v>11</v>
      </c>
      <c r="E908" t="s">
        <v>62</v>
      </c>
      <c r="F908">
        <v>1317</v>
      </c>
      <c r="G908">
        <v>591079.85</v>
      </c>
      <c r="H908">
        <v>448.80778283978702</v>
      </c>
    </row>
    <row r="909" spans="1:8" x14ac:dyDescent="0.2">
      <c r="A909" t="s">
        <v>8</v>
      </c>
      <c r="B909" t="s">
        <v>290</v>
      </c>
      <c r="C909" t="s">
        <v>300</v>
      </c>
      <c r="D909" t="s">
        <v>11</v>
      </c>
      <c r="E909" t="s">
        <v>62</v>
      </c>
      <c r="F909">
        <v>162376</v>
      </c>
      <c r="G909">
        <v>7413462.3499999996</v>
      </c>
      <c r="H909">
        <v>45.656145920579398</v>
      </c>
    </row>
    <row r="910" spans="1:8" x14ac:dyDescent="0.2">
      <c r="A910" t="s">
        <v>8</v>
      </c>
      <c r="B910" t="s">
        <v>290</v>
      </c>
      <c r="C910" t="s">
        <v>817</v>
      </c>
      <c r="D910" t="s">
        <v>11</v>
      </c>
      <c r="E910" t="s">
        <v>62</v>
      </c>
      <c r="F910">
        <v>159</v>
      </c>
      <c r="G910">
        <v>240528.48</v>
      </c>
      <c r="H910">
        <v>1512.7577358490601</v>
      </c>
    </row>
    <row r="911" spans="1:8" x14ac:dyDescent="0.2">
      <c r="A911" t="s">
        <v>8</v>
      </c>
      <c r="B911" t="s">
        <v>290</v>
      </c>
      <c r="C911" t="s">
        <v>307</v>
      </c>
      <c r="D911" t="s">
        <v>11</v>
      </c>
      <c r="E911" t="s">
        <v>62</v>
      </c>
      <c r="F911">
        <v>326</v>
      </c>
      <c r="G911">
        <v>385849.04</v>
      </c>
      <c r="H911">
        <v>1183.5860122699401</v>
      </c>
    </row>
    <row r="912" spans="1:8" x14ac:dyDescent="0.2">
      <c r="A912" t="s">
        <v>8</v>
      </c>
      <c r="B912" t="s">
        <v>290</v>
      </c>
      <c r="C912" t="s">
        <v>818</v>
      </c>
      <c r="D912" t="s">
        <v>11</v>
      </c>
      <c r="E912" t="s">
        <v>62</v>
      </c>
      <c r="F912">
        <v>143</v>
      </c>
      <c r="G912">
        <v>46520.45</v>
      </c>
      <c r="H912">
        <v>325.31783216783202</v>
      </c>
    </row>
    <row r="913" spans="1:8" x14ac:dyDescent="0.2">
      <c r="A913" t="s">
        <v>8</v>
      </c>
      <c r="B913" t="s">
        <v>9</v>
      </c>
      <c r="C913" t="s">
        <v>16</v>
      </c>
      <c r="D913" t="s">
        <v>11</v>
      </c>
      <c r="E913" t="s">
        <v>318</v>
      </c>
      <c r="F913">
        <v>54</v>
      </c>
      <c r="G913">
        <v>233295.58</v>
      </c>
      <c r="H913">
        <v>4320.2885185185196</v>
      </c>
    </row>
    <row r="914" spans="1:8" x14ac:dyDescent="0.2">
      <c r="A914" t="s">
        <v>8</v>
      </c>
      <c r="B914" t="s">
        <v>9</v>
      </c>
      <c r="C914" t="s">
        <v>41</v>
      </c>
      <c r="D914" t="s">
        <v>11</v>
      </c>
      <c r="E914" t="s">
        <v>33</v>
      </c>
      <c r="F914">
        <v>-529</v>
      </c>
      <c r="G914">
        <v>-2064.79</v>
      </c>
      <c r="H914">
        <v>3.9031947069943298</v>
      </c>
    </row>
    <row r="915" spans="1:8" x14ac:dyDescent="0.2">
      <c r="A915" t="s">
        <v>8</v>
      </c>
      <c r="B915" t="s">
        <v>9</v>
      </c>
      <c r="C915" t="s">
        <v>21</v>
      </c>
      <c r="D915" t="s">
        <v>11</v>
      </c>
      <c r="E915" t="s">
        <v>819</v>
      </c>
      <c r="F915">
        <v>-1019</v>
      </c>
      <c r="G915">
        <v>127060.26</v>
      </c>
      <c r="H915">
        <v>-124.691128557409</v>
      </c>
    </row>
    <row r="916" spans="1:8" x14ac:dyDescent="0.2">
      <c r="A916" t="s">
        <v>8</v>
      </c>
      <c r="B916" t="s">
        <v>9</v>
      </c>
      <c r="C916" t="s">
        <v>41</v>
      </c>
      <c r="D916" t="s">
        <v>11</v>
      </c>
      <c r="E916" t="s">
        <v>820</v>
      </c>
      <c r="F916">
        <v>-197</v>
      </c>
      <c r="G916">
        <v>-816.33</v>
      </c>
      <c r="H916">
        <v>4.1438071065989801</v>
      </c>
    </row>
    <row r="917" spans="1:8" x14ac:dyDescent="0.2">
      <c r="A917" t="s">
        <v>8</v>
      </c>
      <c r="B917" t="s">
        <v>9</v>
      </c>
      <c r="C917" t="s">
        <v>19</v>
      </c>
      <c r="D917" t="s">
        <v>11</v>
      </c>
      <c r="E917" t="s">
        <v>821</v>
      </c>
      <c r="F917">
        <v>-31</v>
      </c>
      <c r="G917">
        <v>-145830.23000000001</v>
      </c>
      <c r="H917">
        <v>4704.2009677419401</v>
      </c>
    </row>
    <row r="918" spans="1:8" x14ac:dyDescent="0.2">
      <c r="A918" t="s">
        <v>8</v>
      </c>
      <c r="B918" t="s">
        <v>9</v>
      </c>
      <c r="C918" t="s">
        <v>19</v>
      </c>
      <c r="D918" t="s">
        <v>11</v>
      </c>
      <c r="E918" t="s">
        <v>822</v>
      </c>
      <c r="F918">
        <v>-55</v>
      </c>
      <c r="G918">
        <v>-239681.27</v>
      </c>
      <c r="H918">
        <v>4357.8412727272698</v>
      </c>
    </row>
    <row r="919" spans="1:8" x14ac:dyDescent="0.2">
      <c r="A919" t="s">
        <v>8</v>
      </c>
      <c r="B919" t="s">
        <v>9</v>
      </c>
      <c r="C919" t="s">
        <v>19</v>
      </c>
      <c r="D919" t="s">
        <v>11</v>
      </c>
      <c r="E919" t="s">
        <v>823</v>
      </c>
      <c r="F919">
        <v>-9</v>
      </c>
      <c r="G919">
        <v>-12370.28</v>
      </c>
      <c r="H919">
        <v>1374.47555555556</v>
      </c>
    </row>
    <row r="920" spans="1:8" x14ac:dyDescent="0.2">
      <c r="A920" t="s">
        <v>8</v>
      </c>
      <c r="B920" t="s">
        <v>9</v>
      </c>
      <c r="C920" t="s">
        <v>10</v>
      </c>
      <c r="D920" t="s">
        <v>11</v>
      </c>
      <c r="E920" t="s">
        <v>382</v>
      </c>
      <c r="F920">
        <v>5</v>
      </c>
      <c r="G920">
        <v>603.35</v>
      </c>
      <c r="H920">
        <v>120.67</v>
      </c>
    </row>
    <row r="921" spans="1:8" x14ac:dyDescent="0.2">
      <c r="A921" t="s">
        <v>8</v>
      </c>
      <c r="B921" t="s">
        <v>9</v>
      </c>
      <c r="C921" t="s">
        <v>41</v>
      </c>
      <c r="D921" t="s">
        <v>11</v>
      </c>
      <c r="E921" t="s">
        <v>824</v>
      </c>
      <c r="F921">
        <v>2</v>
      </c>
      <c r="G921">
        <v>3969.66</v>
      </c>
      <c r="H921">
        <v>1984.83</v>
      </c>
    </row>
    <row r="922" spans="1:8" x14ac:dyDescent="0.2">
      <c r="A922" t="s">
        <v>8</v>
      </c>
      <c r="B922" t="s">
        <v>9</v>
      </c>
      <c r="C922" t="s">
        <v>19</v>
      </c>
      <c r="D922" t="s">
        <v>11</v>
      </c>
      <c r="E922" t="s">
        <v>327</v>
      </c>
      <c r="F922">
        <v>4</v>
      </c>
      <c r="G922">
        <v>2472.36</v>
      </c>
      <c r="H922">
        <v>618.09</v>
      </c>
    </row>
    <row r="923" spans="1:8" x14ac:dyDescent="0.2">
      <c r="A923" t="s">
        <v>8</v>
      </c>
      <c r="B923" t="s">
        <v>9</v>
      </c>
      <c r="C923" t="s">
        <v>41</v>
      </c>
      <c r="D923" t="s">
        <v>11</v>
      </c>
      <c r="E923" t="s">
        <v>825</v>
      </c>
      <c r="F923">
        <v>1</v>
      </c>
      <c r="G923">
        <v>-1131.4000000000001</v>
      </c>
      <c r="H923">
        <v>-1131.4000000000001</v>
      </c>
    </row>
    <row r="924" spans="1:8" x14ac:dyDescent="0.2">
      <c r="A924" t="s">
        <v>8</v>
      </c>
      <c r="B924" t="s">
        <v>9</v>
      </c>
      <c r="C924" t="s">
        <v>21</v>
      </c>
      <c r="D924" t="s">
        <v>11</v>
      </c>
      <c r="E924" t="s">
        <v>826</v>
      </c>
      <c r="F924">
        <v>1</v>
      </c>
      <c r="G924">
        <v>24090.47</v>
      </c>
      <c r="H924">
        <v>24090.47</v>
      </c>
    </row>
    <row r="925" spans="1:8" x14ac:dyDescent="0.2">
      <c r="A925" t="s">
        <v>8</v>
      </c>
      <c r="B925" t="s">
        <v>9</v>
      </c>
      <c r="C925" t="s">
        <v>41</v>
      </c>
      <c r="D925" t="s">
        <v>11</v>
      </c>
      <c r="E925" t="s">
        <v>827</v>
      </c>
      <c r="F925">
        <v>134</v>
      </c>
      <c r="G925">
        <v>20041.240000000002</v>
      </c>
      <c r="H925">
        <v>149.561492537313</v>
      </c>
    </row>
    <row r="926" spans="1:8" x14ac:dyDescent="0.2">
      <c r="A926" t="s">
        <v>8</v>
      </c>
      <c r="B926" t="s">
        <v>9</v>
      </c>
      <c r="C926" t="s">
        <v>41</v>
      </c>
      <c r="D926" t="s">
        <v>11</v>
      </c>
      <c r="E926" t="s">
        <v>381</v>
      </c>
      <c r="F926">
        <v>6</v>
      </c>
      <c r="G926">
        <v>6296.74</v>
      </c>
      <c r="H926">
        <v>1049.4566666666699</v>
      </c>
    </row>
    <row r="927" spans="1:8" x14ac:dyDescent="0.2">
      <c r="A927" t="s">
        <v>8</v>
      </c>
      <c r="B927" t="s">
        <v>9</v>
      </c>
      <c r="C927" t="s">
        <v>41</v>
      </c>
      <c r="D927" t="s">
        <v>11</v>
      </c>
      <c r="E927" t="s">
        <v>576</v>
      </c>
      <c r="F927">
        <v>-35</v>
      </c>
      <c r="G927">
        <v>-48</v>
      </c>
      <c r="H927">
        <v>1.3714285714285701</v>
      </c>
    </row>
    <row r="928" spans="1:8" x14ac:dyDescent="0.2">
      <c r="A928" t="s">
        <v>8</v>
      </c>
      <c r="B928" t="s">
        <v>9</v>
      </c>
      <c r="C928" t="s">
        <v>41</v>
      </c>
      <c r="D928" t="s">
        <v>11</v>
      </c>
      <c r="E928" t="s">
        <v>150</v>
      </c>
      <c r="F928">
        <v>6</v>
      </c>
      <c r="G928">
        <v>8.77</v>
      </c>
      <c r="H928">
        <v>1.46166666666667</v>
      </c>
    </row>
    <row r="929" spans="1:8" x14ac:dyDescent="0.2">
      <c r="A929" t="s">
        <v>8</v>
      </c>
      <c r="B929" t="s">
        <v>9</v>
      </c>
      <c r="C929" t="s">
        <v>10</v>
      </c>
      <c r="D929" t="s">
        <v>11</v>
      </c>
      <c r="E929" t="s">
        <v>828</v>
      </c>
      <c r="F929">
        <v>14300</v>
      </c>
      <c r="G929">
        <v>224718.86</v>
      </c>
      <c r="H929">
        <v>15.714605594405599</v>
      </c>
    </row>
    <row r="930" spans="1:8" x14ac:dyDescent="0.2">
      <c r="A930" t="s">
        <v>8</v>
      </c>
      <c r="B930" t="s">
        <v>9</v>
      </c>
      <c r="C930" t="s">
        <v>14</v>
      </c>
      <c r="D930" t="s">
        <v>11</v>
      </c>
      <c r="E930" t="s">
        <v>829</v>
      </c>
      <c r="F930">
        <v>2771</v>
      </c>
      <c r="G930">
        <v>28852.7</v>
      </c>
      <c r="H930">
        <v>10.412378202814899</v>
      </c>
    </row>
    <row r="931" spans="1:8" x14ac:dyDescent="0.2">
      <c r="A931" t="s">
        <v>8</v>
      </c>
      <c r="B931" t="s">
        <v>9</v>
      </c>
      <c r="C931" t="s">
        <v>14</v>
      </c>
      <c r="D931" t="s">
        <v>11</v>
      </c>
      <c r="E931" t="s">
        <v>334</v>
      </c>
      <c r="F931">
        <v>16</v>
      </c>
      <c r="G931">
        <v>8897.17</v>
      </c>
      <c r="H931">
        <v>556.073125</v>
      </c>
    </row>
    <row r="932" spans="1:8" x14ac:dyDescent="0.2">
      <c r="A932" t="s">
        <v>8</v>
      </c>
      <c r="B932" t="s">
        <v>9</v>
      </c>
      <c r="C932" t="s">
        <v>46</v>
      </c>
      <c r="D932" t="s">
        <v>11</v>
      </c>
      <c r="E932" t="s">
        <v>318</v>
      </c>
      <c r="F932">
        <v>29</v>
      </c>
      <c r="G932">
        <v>83603.75</v>
      </c>
      <c r="H932">
        <v>2882.8879310344801</v>
      </c>
    </row>
    <row r="933" spans="1:8" x14ac:dyDescent="0.2">
      <c r="A933" t="s">
        <v>8</v>
      </c>
      <c r="B933" t="s">
        <v>9</v>
      </c>
      <c r="C933" t="s">
        <v>46</v>
      </c>
      <c r="D933" t="s">
        <v>11</v>
      </c>
      <c r="E933" t="s">
        <v>44</v>
      </c>
      <c r="F933">
        <v>71</v>
      </c>
      <c r="G933">
        <v>63715.09</v>
      </c>
      <c r="H933">
        <v>897.39563380281697</v>
      </c>
    </row>
    <row r="934" spans="1:8" x14ac:dyDescent="0.2">
      <c r="A934" t="s">
        <v>8</v>
      </c>
      <c r="B934" t="s">
        <v>9</v>
      </c>
      <c r="C934" t="s">
        <v>10</v>
      </c>
      <c r="D934" t="s">
        <v>11</v>
      </c>
      <c r="E934" t="s">
        <v>830</v>
      </c>
      <c r="F934">
        <v>30</v>
      </c>
      <c r="G934">
        <v>-1769.58</v>
      </c>
      <c r="H934">
        <v>-58.985999999999997</v>
      </c>
    </row>
    <row r="935" spans="1:8" x14ac:dyDescent="0.2">
      <c r="A935" t="s">
        <v>8</v>
      </c>
      <c r="B935" t="s">
        <v>9</v>
      </c>
      <c r="C935" t="s">
        <v>36</v>
      </c>
      <c r="D935" t="s">
        <v>11</v>
      </c>
      <c r="E935" t="s">
        <v>831</v>
      </c>
      <c r="F935">
        <v>1</v>
      </c>
      <c r="G935">
        <v>19498.38</v>
      </c>
      <c r="H935">
        <v>19498.38</v>
      </c>
    </row>
    <row r="936" spans="1:8" x14ac:dyDescent="0.2">
      <c r="A936" t="s">
        <v>8</v>
      </c>
      <c r="B936" t="s">
        <v>9</v>
      </c>
      <c r="C936" t="s">
        <v>322</v>
      </c>
      <c r="D936" t="s">
        <v>11</v>
      </c>
      <c r="E936" t="s">
        <v>832</v>
      </c>
      <c r="F936">
        <v>5</v>
      </c>
      <c r="G936">
        <v>40.85</v>
      </c>
      <c r="H936">
        <v>8.17</v>
      </c>
    </row>
    <row r="937" spans="1:8" x14ac:dyDescent="0.2">
      <c r="A937" t="s">
        <v>8</v>
      </c>
      <c r="B937" t="s">
        <v>9</v>
      </c>
      <c r="C937" t="s">
        <v>10</v>
      </c>
      <c r="D937" t="s">
        <v>11</v>
      </c>
      <c r="E937" t="s">
        <v>49</v>
      </c>
      <c r="F937">
        <v>64</v>
      </c>
      <c r="G937">
        <v>47424.19</v>
      </c>
      <c r="H937">
        <v>741.00296875000004</v>
      </c>
    </row>
    <row r="938" spans="1:8" x14ac:dyDescent="0.2">
      <c r="A938" t="s">
        <v>8</v>
      </c>
      <c r="B938" t="s">
        <v>9</v>
      </c>
      <c r="C938" t="s">
        <v>10</v>
      </c>
      <c r="D938" t="s">
        <v>11</v>
      </c>
      <c r="E938" t="s">
        <v>833</v>
      </c>
      <c r="F938">
        <v>42</v>
      </c>
      <c r="G938">
        <v>489.73</v>
      </c>
      <c r="H938">
        <v>11.6602380952381</v>
      </c>
    </row>
    <row r="939" spans="1:8" x14ac:dyDescent="0.2">
      <c r="A939" t="s">
        <v>8</v>
      </c>
      <c r="B939" t="s">
        <v>9</v>
      </c>
      <c r="C939" t="s">
        <v>41</v>
      </c>
      <c r="D939" t="s">
        <v>11</v>
      </c>
      <c r="E939" t="s">
        <v>677</v>
      </c>
      <c r="F939">
        <v>-15</v>
      </c>
      <c r="G939">
        <v>-34.46</v>
      </c>
      <c r="H939">
        <v>2.2973333333333299</v>
      </c>
    </row>
    <row r="940" spans="1:8" x14ac:dyDescent="0.2">
      <c r="A940" t="s">
        <v>8</v>
      </c>
      <c r="B940" t="s">
        <v>9</v>
      </c>
      <c r="C940" t="s">
        <v>14</v>
      </c>
      <c r="D940" t="s">
        <v>11</v>
      </c>
      <c r="E940" t="s">
        <v>834</v>
      </c>
      <c r="F940">
        <v>35</v>
      </c>
      <c r="G940">
        <v>10300.700000000001</v>
      </c>
      <c r="H940">
        <v>294.30571428571398</v>
      </c>
    </row>
    <row r="941" spans="1:8" x14ac:dyDescent="0.2">
      <c r="A941" t="s">
        <v>8</v>
      </c>
      <c r="B941" t="s">
        <v>9</v>
      </c>
      <c r="C941" t="s">
        <v>322</v>
      </c>
      <c r="D941" t="s">
        <v>11</v>
      </c>
      <c r="E941" t="s">
        <v>345</v>
      </c>
      <c r="F941">
        <v>-1</v>
      </c>
      <c r="G941">
        <v>-2.13</v>
      </c>
      <c r="H941">
        <v>2.13</v>
      </c>
    </row>
    <row r="942" spans="1:8" x14ac:dyDescent="0.2">
      <c r="A942" t="s">
        <v>8</v>
      </c>
      <c r="B942" t="s">
        <v>9</v>
      </c>
      <c r="C942" t="s">
        <v>41</v>
      </c>
      <c r="D942" t="s">
        <v>11</v>
      </c>
      <c r="E942" t="s">
        <v>835</v>
      </c>
      <c r="F942">
        <v>100</v>
      </c>
      <c r="G942">
        <v>2034.42</v>
      </c>
      <c r="H942">
        <v>20.344200000000001</v>
      </c>
    </row>
    <row r="943" spans="1:8" x14ac:dyDescent="0.2">
      <c r="A943" t="s">
        <v>8</v>
      </c>
      <c r="B943" t="s">
        <v>9</v>
      </c>
      <c r="C943" t="s">
        <v>14</v>
      </c>
      <c r="D943" t="s">
        <v>11</v>
      </c>
      <c r="E943" t="s">
        <v>549</v>
      </c>
      <c r="F943">
        <v>0</v>
      </c>
      <c r="G943">
        <v>4110.32</v>
      </c>
      <c r="H943">
        <v>0</v>
      </c>
    </row>
    <row r="944" spans="1:8" x14ac:dyDescent="0.2">
      <c r="A944" t="s">
        <v>8</v>
      </c>
      <c r="B944" t="s">
        <v>9</v>
      </c>
      <c r="C944" t="s">
        <v>41</v>
      </c>
      <c r="D944" t="s">
        <v>11</v>
      </c>
      <c r="E944" t="s">
        <v>330</v>
      </c>
      <c r="F944">
        <v>-1363</v>
      </c>
      <c r="G944">
        <v>-2460.59</v>
      </c>
      <c r="H944">
        <v>1.80527512839325</v>
      </c>
    </row>
    <row r="945" spans="1:8" x14ac:dyDescent="0.2">
      <c r="A945" t="s">
        <v>8</v>
      </c>
      <c r="B945" t="s">
        <v>9</v>
      </c>
      <c r="C945" t="s">
        <v>48</v>
      </c>
      <c r="D945" t="s">
        <v>11</v>
      </c>
      <c r="E945" t="s">
        <v>319</v>
      </c>
      <c r="F945">
        <v>-418</v>
      </c>
      <c r="G945">
        <v>-513.77</v>
      </c>
      <c r="H945">
        <v>1.22911483253589</v>
      </c>
    </row>
    <row r="946" spans="1:8" x14ac:dyDescent="0.2">
      <c r="A946" t="s">
        <v>8</v>
      </c>
      <c r="B946" t="s">
        <v>9</v>
      </c>
      <c r="C946" t="s">
        <v>10</v>
      </c>
      <c r="D946" t="s">
        <v>11</v>
      </c>
      <c r="E946" t="s">
        <v>836</v>
      </c>
      <c r="F946">
        <v>1</v>
      </c>
      <c r="G946">
        <v>77247.399999999994</v>
      </c>
      <c r="H946">
        <v>77247.399999999994</v>
      </c>
    </row>
    <row r="947" spans="1:8" x14ac:dyDescent="0.2">
      <c r="A947" t="s">
        <v>8</v>
      </c>
      <c r="B947" t="s">
        <v>9</v>
      </c>
      <c r="C947" t="s">
        <v>14</v>
      </c>
      <c r="D947" t="s">
        <v>11</v>
      </c>
      <c r="E947" t="s">
        <v>837</v>
      </c>
      <c r="F947">
        <v>1</v>
      </c>
      <c r="G947">
        <v>24143.82</v>
      </c>
      <c r="H947">
        <v>24143.82</v>
      </c>
    </row>
    <row r="948" spans="1:8" x14ac:dyDescent="0.2">
      <c r="A948" t="s">
        <v>8</v>
      </c>
      <c r="B948" t="s">
        <v>9</v>
      </c>
      <c r="C948" t="s">
        <v>63</v>
      </c>
      <c r="D948" t="s">
        <v>64</v>
      </c>
      <c r="E948" t="s">
        <v>750</v>
      </c>
      <c r="F948">
        <v>63</v>
      </c>
      <c r="G948">
        <v>134552.82</v>
      </c>
      <c r="H948">
        <v>2135.7590476190499</v>
      </c>
    </row>
    <row r="949" spans="1:8" x14ac:dyDescent="0.2">
      <c r="A949" t="s">
        <v>8</v>
      </c>
      <c r="B949" t="s">
        <v>9</v>
      </c>
      <c r="C949" t="s">
        <v>10</v>
      </c>
      <c r="D949" t="s">
        <v>11</v>
      </c>
      <c r="E949" t="s">
        <v>838</v>
      </c>
      <c r="F949">
        <v>112</v>
      </c>
      <c r="G949">
        <v>15273.9</v>
      </c>
      <c r="H949">
        <v>136.37410714285701</v>
      </c>
    </row>
    <row r="950" spans="1:8" x14ac:dyDescent="0.2">
      <c r="A950" t="s">
        <v>8</v>
      </c>
      <c r="B950" t="s">
        <v>9</v>
      </c>
      <c r="C950" t="s">
        <v>18</v>
      </c>
      <c r="D950" t="s">
        <v>11</v>
      </c>
      <c r="E950" t="s">
        <v>62</v>
      </c>
      <c r="F950">
        <v>243</v>
      </c>
      <c r="G950">
        <v>-500697.39</v>
      </c>
      <c r="H950">
        <v>-2060.4830864197502</v>
      </c>
    </row>
    <row r="951" spans="1:8" x14ac:dyDescent="0.2">
      <c r="A951" t="s">
        <v>8</v>
      </c>
      <c r="B951" t="s">
        <v>9</v>
      </c>
      <c r="C951" t="s">
        <v>322</v>
      </c>
      <c r="D951" t="s">
        <v>11</v>
      </c>
      <c r="E951" t="s">
        <v>839</v>
      </c>
      <c r="F951">
        <v>-1</v>
      </c>
      <c r="G951">
        <v>-0.6</v>
      </c>
      <c r="H951">
        <v>0.6</v>
      </c>
    </row>
    <row r="952" spans="1:8" x14ac:dyDescent="0.2">
      <c r="A952" t="s">
        <v>8</v>
      </c>
      <c r="B952" t="s">
        <v>9</v>
      </c>
      <c r="C952" t="s">
        <v>41</v>
      </c>
      <c r="D952" t="s">
        <v>11</v>
      </c>
      <c r="E952" t="s">
        <v>840</v>
      </c>
      <c r="F952">
        <v>209</v>
      </c>
      <c r="G952">
        <v>24321.33</v>
      </c>
      <c r="H952">
        <v>116.37</v>
      </c>
    </row>
    <row r="953" spans="1:8" x14ac:dyDescent="0.2">
      <c r="A953" t="s">
        <v>8</v>
      </c>
      <c r="B953" t="s">
        <v>9</v>
      </c>
      <c r="C953" t="s">
        <v>63</v>
      </c>
      <c r="D953" t="s">
        <v>64</v>
      </c>
      <c r="E953" t="s">
        <v>509</v>
      </c>
      <c r="F953">
        <v>105</v>
      </c>
      <c r="G953">
        <v>656918.6</v>
      </c>
      <c r="H953">
        <v>6256.3676190476199</v>
      </c>
    </row>
    <row r="954" spans="1:8" x14ac:dyDescent="0.2">
      <c r="A954" t="s">
        <v>8</v>
      </c>
      <c r="B954" t="s">
        <v>9</v>
      </c>
      <c r="C954" t="s">
        <v>14</v>
      </c>
      <c r="D954" t="s">
        <v>11</v>
      </c>
      <c r="E954" t="s">
        <v>509</v>
      </c>
      <c r="F954">
        <v>-492</v>
      </c>
      <c r="G954">
        <v>-13850.11</v>
      </c>
      <c r="H954">
        <v>28.1506300813008</v>
      </c>
    </row>
    <row r="955" spans="1:8" x14ac:dyDescent="0.2">
      <c r="A955" t="s">
        <v>8</v>
      </c>
      <c r="B955" t="s">
        <v>9</v>
      </c>
      <c r="C955" t="s">
        <v>41</v>
      </c>
      <c r="D955" t="s">
        <v>11</v>
      </c>
      <c r="E955" t="s">
        <v>562</v>
      </c>
      <c r="F955">
        <v>-870</v>
      </c>
      <c r="G955">
        <v>-2763.43</v>
      </c>
      <c r="H955">
        <v>3.17635632183908</v>
      </c>
    </row>
    <row r="956" spans="1:8" x14ac:dyDescent="0.2">
      <c r="A956" t="s">
        <v>8</v>
      </c>
      <c r="B956" t="s">
        <v>9</v>
      </c>
      <c r="C956" t="s">
        <v>41</v>
      </c>
      <c r="D956" t="s">
        <v>11</v>
      </c>
      <c r="E956" t="s">
        <v>841</v>
      </c>
      <c r="F956">
        <v>-115</v>
      </c>
      <c r="G956">
        <v>-394.48</v>
      </c>
      <c r="H956">
        <v>3.4302608695652199</v>
      </c>
    </row>
    <row r="957" spans="1:8" x14ac:dyDescent="0.2">
      <c r="A957" t="s">
        <v>8</v>
      </c>
      <c r="B957" t="s">
        <v>9</v>
      </c>
      <c r="C957" t="s">
        <v>46</v>
      </c>
      <c r="D957" t="s">
        <v>11</v>
      </c>
      <c r="E957" t="s">
        <v>62</v>
      </c>
      <c r="F957">
        <v>1028</v>
      </c>
      <c r="G957">
        <v>808802.64</v>
      </c>
      <c r="H957">
        <v>786.77299610894897</v>
      </c>
    </row>
    <row r="958" spans="1:8" x14ac:dyDescent="0.2">
      <c r="A958" t="s">
        <v>8</v>
      </c>
      <c r="B958" t="s">
        <v>9</v>
      </c>
      <c r="C958" t="s">
        <v>46</v>
      </c>
      <c r="D958" t="s">
        <v>11</v>
      </c>
      <c r="E958" t="s">
        <v>842</v>
      </c>
      <c r="F958">
        <v>-4</v>
      </c>
      <c r="G958">
        <v>-5117.3</v>
      </c>
      <c r="H958">
        <v>1279.325</v>
      </c>
    </row>
    <row r="959" spans="1:8" x14ac:dyDescent="0.2">
      <c r="A959" t="s">
        <v>8</v>
      </c>
      <c r="B959" t="s">
        <v>9</v>
      </c>
      <c r="C959" t="s">
        <v>19</v>
      </c>
      <c r="D959" t="s">
        <v>11</v>
      </c>
      <c r="E959" t="s">
        <v>843</v>
      </c>
      <c r="F959">
        <v>-3</v>
      </c>
      <c r="G959">
        <v>-146176.5</v>
      </c>
      <c r="H959">
        <v>48725.5</v>
      </c>
    </row>
    <row r="960" spans="1:8" x14ac:dyDescent="0.2">
      <c r="A960" t="s">
        <v>8</v>
      </c>
      <c r="B960" t="s">
        <v>9</v>
      </c>
      <c r="C960" t="s">
        <v>36</v>
      </c>
      <c r="D960" t="s">
        <v>11</v>
      </c>
      <c r="E960" t="s">
        <v>62</v>
      </c>
      <c r="F960">
        <v>14990</v>
      </c>
      <c r="G960">
        <v>850458.24</v>
      </c>
      <c r="H960">
        <v>56.735039359573001</v>
      </c>
    </row>
    <row r="961" spans="1:8" x14ac:dyDescent="0.2">
      <c r="A961" t="s">
        <v>8</v>
      </c>
      <c r="B961" t="s">
        <v>9</v>
      </c>
      <c r="C961" t="s">
        <v>63</v>
      </c>
      <c r="D961" t="s">
        <v>64</v>
      </c>
      <c r="E961" t="s">
        <v>844</v>
      </c>
      <c r="F961">
        <v>12</v>
      </c>
      <c r="G961">
        <v>92735.2</v>
      </c>
      <c r="H961">
        <v>7727.9333333333298</v>
      </c>
    </row>
    <row r="962" spans="1:8" x14ac:dyDescent="0.2">
      <c r="A962" t="s">
        <v>8</v>
      </c>
      <c r="B962" t="s">
        <v>9</v>
      </c>
      <c r="C962" t="s">
        <v>48</v>
      </c>
      <c r="D962" t="s">
        <v>11</v>
      </c>
      <c r="E962" t="s">
        <v>504</v>
      </c>
      <c r="F962">
        <v>-3</v>
      </c>
      <c r="G962">
        <v>-3.69</v>
      </c>
      <c r="H962">
        <v>1.23</v>
      </c>
    </row>
    <row r="963" spans="1:8" x14ac:dyDescent="0.2">
      <c r="A963" t="s">
        <v>8</v>
      </c>
      <c r="B963" t="s">
        <v>9</v>
      </c>
      <c r="C963" t="s">
        <v>48</v>
      </c>
      <c r="D963" t="s">
        <v>11</v>
      </c>
      <c r="E963" t="s">
        <v>845</v>
      </c>
      <c r="F963">
        <v>-5</v>
      </c>
      <c r="G963">
        <v>-7.88</v>
      </c>
      <c r="H963">
        <v>1.5760000000000001</v>
      </c>
    </row>
    <row r="964" spans="1:8" x14ac:dyDescent="0.2">
      <c r="A964" t="s">
        <v>8</v>
      </c>
      <c r="B964" t="s">
        <v>9</v>
      </c>
      <c r="C964" t="s">
        <v>16</v>
      </c>
      <c r="D964" t="s">
        <v>11</v>
      </c>
      <c r="E964" t="s">
        <v>562</v>
      </c>
      <c r="F964">
        <v>-3</v>
      </c>
      <c r="G964">
        <v>-364382.66</v>
      </c>
      <c r="H964">
        <v>121460.88666666699</v>
      </c>
    </row>
    <row r="965" spans="1:8" x14ac:dyDescent="0.2">
      <c r="A965" t="s">
        <v>8</v>
      </c>
      <c r="B965" t="s">
        <v>76</v>
      </c>
      <c r="C965" t="s">
        <v>135</v>
      </c>
      <c r="D965" t="s">
        <v>11</v>
      </c>
      <c r="E965" t="s">
        <v>846</v>
      </c>
      <c r="F965">
        <v>800</v>
      </c>
      <c r="G965">
        <v>4622.78</v>
      </c>
      <c r="H965">
        <v>5.7784750000000003</v>
      </c>
    </row>
    <row r="966" spans="1:8" x14ac:dyDescent="0.2">
      <c r="A966" t="s">
        <v>8</v>
      </c>
      <c r="B966" t="s">
        <v>76</v>
      </c>
      <c r="C966" t="s">
        <v>77</v>
      </c>
      <c r="D966" t="s">
        <v>11</v>
      </c>
      <c r="E966" t="s">
        <v>847</v>
      </c>
      <c r="F966">
        <v>50</v>
      </c>
      <c r="G966">
        <v>9482.11</v>
      </c>
      <c r="H966">
        <v>189.6422</v>
      </c>
    </row>
    <row r="967" spans="1:8" x14ac:dyDescent="0.2">
      <c r="A967" t="s">
        <v>8</v>
      </c>
      <c r="B967" t="s">
        <v>76</v>
      </c>
      <c r="C967" t="s">
        <v>87</v>
      </c>
      <c r="D967" t="s">
        <v>11</v>
      </c>
      <c r="E967" t="s">
        <v>848</v>
      </c>
      <c r="F967">
        <v>1</v>
      </c>
      <c r="G967">
        <v>-1985</v>
      </c>
      <c r="H967">
        <v>-1985</v>
      </c>
    </row>
    <row r="968" spans="1:8" x14ac:dyDescent="0.2">
      <c r="A968" t="s">
        <v>8</v>
      </c>
      <c r="B968" t="s">
        <v>76</v>
      </c>
      <c r="C968" t="s">
        <v>77</v>
      </c>
      <c r="D968" t="s">
        <v>11</v>
      </c>
      <c r="E968" t="s">
        <v>849</v>
      </c>
      <c r="F968">
        <v>2070</v>
      </c>
      <c r="G968">
        <v>3700.19</v>
      </c>
      <c r="H968">
        <v>1.78753140096618</v>
      </c>
    </row>
    <row r="969" spans="1:8" x14ac:dyDescent="0.2">
      <c r="A969" t="s">
        <v>8</v>
      </c>
      <c r="B969" t="s">
        <v>76</v>
      </c>
      <c r="C969" t="s">
        <v>77</v>
      </c>
      <c r="D969" t="s">
        <v>11</v>
      </c>
      <c r="E969" t="s">
        <v>850</v>
      </c>
      <c r="F969">
        <v>1185</v>
      </c>
      <c r="G969">
        <v>4524.7299999999996</v>
      </c>
      <c r="H969">
        <v>3.8183375527426202</v>
      </c>
    </row>
    <row r="970" spans="1:8" x14ac:dyDescent="0.2">
      <c r="A970" t="s">
        <v>8</v>
      </c>
      <c r="B970" t="s">
        <v>76</v>
      </c>
      <c r="C970" t="s">
        <v>87</v>
      </c>
      <c r="D970" t="s">
        <v>11</v>
      </c>
      <c r="E970" t="s">
        <v>851</v>
      </c>
      <c r="F970">
        <v>1</v>
      </c>
      <c r="G970">
        <v>-3771</v>
      </c>
      <c r="H970">
        <v>-3771</v>
      </c>
    </row>
    <row r="971" spans="1:8" x14ac:dyDescent="0.2">
      <c r="A971" t="s">
        <v>8</v>
      </c>
      <c r="B971" t="s">
        <v>76</v>
      </c>
      <c r="C971" t="s">
        <v>87</v>
      </c>
      <c r="D971" t="s">
        <v>11</v>
      </c>
      <c r="E971" t="s">
        <v>852</v>
      </c>
      <c r="F971">
        <v>1</v>
      </c>
      <c r="G971">
        <v>-2966</v>
      </c>
      <c r="H971">
        <v>-2966</v>
      </c>
    </row>
    <row r="972" spans="1:8" x14ac:dyDescent="0.2">
      <c r="A972" t="s">
        <v>8</v>
      </c>
      <c r="B972" t="s">
        <v>76</v>
      </c>
      <c r="C972" t="s">
        <v>87</v>
      </c>
      <c r="D972" t="s">
        <v>11</v>
      </c>
      <c r="E972" t="s">
        <v>853</v>
      </c>
      <c r="F972">
        <v>1</v>
      </c>
      <c r="G972">
        <v>-3286</v>
      </c>
      <c r="H972">
        <v>-3286</v>
      </c>
    </row>
    <row r="973" spans="1:8" x14ac:dyDescent="0.2">
      <c r="A973" t="s">
        <v>8</v>
      </c>
      <c r="B973" t="s">
        <v>76</v>
      </c>
      <c r="C973" t="s">
        <v>77</v>
      </c>
      <c r="D973" t="s">
        <v>11</v>
      </c>
      <c r="E973" t="s">
        <v>854</v>
      </c>
      <c r="F973">
        <v>415</v>
      </c>
      <c r="G973">
        <v>160104.63</v>
      </c>
      <c r="H973">
        <v>385.79428915662697</v>
      </c>
    </row>
    <row r="974" spans="1:8" x14ac:dyDescent="0.2">
      <c r="A974" t="s">
        <v>8</v>
      </c>
      <c r="B974" t="s">
        <v>76</v>
      </c>
      <c r="C974" t="s">
        <v>77</v>
      </c>
      <c r="D974" t="s">
        <v>11</v>
      </c>
      <c r="E974" t="s">
        <v>855</v>
      </c>
      <c r="F974">
        <v>2305</v>
      </c>
      <c r="G974">
        <v>67608.789999999994</v>
      </c>
      <c r="H974">
        <v>29.331362255965299</v>
      </c>
    </row>
    <row r="975" spans="1:8" x14ac:dyDescent="0.2">
      <c r="A975" t="s">
        <v>8</v>
      </c>
      <c r="B975" t="s">
        <v>76</v>
      </c>
      <c r="C975" t="s">
        <v>92</v>
      </c>
      <c r="D975" t="s">
        <v>11</v>
      </c>
      <c r="E975" t="s">
        <v>856</v>
      </c>
      <c r="F975">
        <v>3300</v>
      </c>
      <c r="G975">
        <v>27503.599999999999</v>
      </c>
      <c r="H975">
        <v>8.3344242424242392</v>
      </c>
    </row>
    <row r="976" spans="1:8" x14ac:dyDescent="0.2">
      <c r="A976" t="s">
        <v>8</v>
      </c>
      <c r="B976" t="s">
        <v>76</v>
      </c>
      <c r="C976" t="s">
        <v>77</v>
      </c>
      <c r="D976" t="s">
        <v>11</v>
      </c>
      <c r="E976" t="s">
        <v>857</v>
      </c>
      <c r="F976">
        <v>280</v>
      </c>
      <c r="G976">
        <v>2071.54</v>
      </c>
      <c r="H976">
        <v>7.3983571428571402</v>
      </c>
    </row>
    <row r="977" spans="1:8" x14ac:dyDescent="0.2">
      <c r="A977" t="s">
        <v>8</v>
      </c>
      <c r="B977" t="s">
        <v>76</v>
      </c>
      <c r="C977" t="s">
        <v>77</v>
      </c>
      <c r="D977" t="s">
        <v>11</v>
      </c>
      <c r="E977" t="s">
        <v>858</v>
      </c>
      <c r="F977">
        <v>471</v>
      </c>
      <c r="G977">
        <v>43753.5</v>
      </c>
      <c r="H977">
        <v>92.894904458598702</v>
      </c>
    </row>
    <row r="978" spans="1:8" x14ac:dyDescent="0.2">
      <c r="A978" t="s">
        <v>8</v>
      </c>
      <c r="B978" t="s">
        <v>76</v>
      </c>
      <c r="C978" t="s">
        <v>77</v>
      </c>
      <c r="D978" t="s">
        <v>11</v>
      </c>
      <c r="E978" t="s">
        <v>101</v>
      </c>
      <c r="F978">
        <v>3327</v>
      </c>
      <c r="G978">
        <v>35689.019999999997</v>
      </c>
      <c r="H978">
        <v>10.7270874661858</v>
      </c>
    </row>
    <row r="979" spans="1:8" x14ac:dyDescent="0.2">
      <c r="A979" t="s">
        <v>8</v>
      </c>
      <c r="B979" t="s">
        <v>76</v>
      </c>
      <c r="C979" t="s">
        <v>77</v>
      </c>
      <c r="D979" t="s">
        <v>11</v>
      </c>
      <c r="E979" t="s">
        <v>316</v>
      </c>
      <c r="F979">
        <v>5</v>
      </c>
      <c r="G979">
        <v>75887.990000000005</v>
      </c>
      <c r="H979">
        <v>15177.598</v>
      </c>
    </row>
    <row r="980" spans="1:8" x14ac:dyDescent="0.2">
      <c r="A980" t="s">
        <v>8</v>
      </c>
      <c r="B980" t="s">
        <v>76</v>
      </c>
      <c r="C980" t="s">
        <v>87</v>
      </c>
      <c r="D980" t="s">
        <v>11</v>
      </c>
      <c r="E980" t="s">
        <v>859</v>
      </c>
      <c r="F980">
        <v>1</v>
      </c>
      <c r="G980">
        <v>-11624</v>
      </c>
      <c r="H980">
        <v>-11624</v>
      </c>
    </row>
    <row r="981" spans="1:8" x14ac:dyDescent="0.2">
      <c r="A981" t="s">
        <v>8</v>
      </c>
      <c r="B981" t="s">
        <v>76</v>
      </c>
      <c r="C981" t="s">
        <v>87</v>
      </c>
      <c r="D981" t="s">
        <v>11</v>
      </c>
      <c r="E981" t="s">
        <v>860</v>
      </c>
      <c r="F981">
        <v>1</v>
      </c>
      <c r="G981">
        <v>-1413</v>
      </c>
      <c r="H981">
        <v>-1413</v>
      </c>
    </row>
    <row r="982" spans="1:8" x14ac:dyDescent="0.2">
      <c r="A982" t="s">
        <v>8</v>
      </c>
      <c r="B982" t="s">
        <v>76</v>
      </c>
      <c r="C982" t="s">
        <v>77</v>
      </c>
      <c r="D982" t="s">
        <v>11</v>
      </c>
      <c r="E982" t="s">
        <v>861</v>
      </c>
      <c r="F982">
        <v>800</v>
      </c>
      <c r="G982">
        <v>1150.94</v>
      </c>
      <c r="H982">
        <v>1.4386749999999999</v>
      </c>
    </row>
    <row r="983" spans="1:8" x14ac:dyDescent="0.2">
      <c r="A983" t="s">
        <v>8</v>
      </c>
      <c r="B983" t="s">
        <v>76</v>
      </c>
      <c r="C983" t="s">
        <v>77</v>
      </c>
      <c r="D983" t="s">
        <v>11</v>
      </c>
      <c r="E983" t="s">
        <v>862</v>
      </c>
      <c r="F983">
        <v>550</v>
      </c>
      <c r="G983">
        <v>2044.48</v>
      </c>
      <c r="H983">
        <v>3.7172363636363599</v>
      </c>
    </row>
    <row r="984" spans="1:8" x14ac:dyDescent="0.2">
      <c r="A984" t="s">
        <v>8</v>
      </c>
      <c r="B984" t="s">
        <v>76</v>
      </c>
      <c r="C984" t="s">
        <v>87</v>
      </c>
      <c r="D984" t="s">
        <v>11</v>
      </c>
      <c r="E984" t="s">
        <v>863</v>
      </c>
      <c r="F984">
        <v>1</v>
      </c>
      <c r="G984">
        <v>-1640</v>
      </c>
      <c r="H984">
        <v>-1640</v>
      </c>
    </row>
    <row r="985" spans="1:8" x14ac:dyDescent="0.2">
      <c r="A985" t="s">
        <v>8</v>
      </c>
      <c r="B985" t="s">
        <v>76</v>
      </c>
      <c r="C985" t="s">
        <v>87</v>
      </c>
      <c r="D985" t="s">
        <v>11</v>
      </c>
      <c r="E985" t="s">
        <v>864</v>
      </c>
      <c r="F985">
        <v>1</v>
      </c>
      <c r="G985">
        <v>-21163.05</v>
      </c>
      <c r="H985">
        <v>-21163.05</v>
      </c>
    </row>
    <row r="986" spans="1:8" x14ac:dyDescent="0.2">
      <c r="A986" t="s">
        <v>8</v>
      </c>
      <c r="B986" t="s">
        <v>76</v>
      </c>
      <c r="C986" t="s">
        <v>87</v>
      </c>
      <c r="D986" t="s">
        <v>11</v>
      </c>
      <c r="E986" t="s">
        <v>865</v>
      </c>
      <c r="F986">
        <v>1</v>
      </c>
      <c r="G986">
        <v>-3131</v>
      </c>
      <c r="H986">
        <v>-3131</v>
      </c>
    </row>
    <row r="987" spans="1:8" x14ac:dyDescent="0.2">
      <c r="A987" t="s">
        <v>8</v>
      </c>
      <c r="B987" t="s">
        <v>76</v>
      </c>
      <c r="C987" t="s">
        <v>87</v>
      </c>
      <c r="D987" t="s">
        <v>11</v>
      </c>
      <c r="E987" t="s">
        <v>866</v>
      </c>
      <c r="F987">
        <v>1</v>
      </c>
      <c r="G987">
        <v>-534</v>
      </c>
      <c r="H987">
        <v>-534</v>
      </c>
    </row>
    <row r="988" spans="1:8" x14ac:dyDescent="0.2">
      <c r="A988" t="s">
        <v>8</v>
      </c>
      <c r="B988" t="s">
        <v>76</v>
      </c>
      <c r="C988" t="s">
        <v>87</v>
      </c>
      <c r="D988" t="s">
        <v>11</v>
      </c>
      <c r="E988" t="s">
        <v>867</v>
      </c>
      <c r="F988">
        <v>1</v>
      </c>
      <c r="G988">
        <v>-351</v>
      </c>
      <c r="H988">
        <v>-351</v>
      </c>
    </row>
    <row r="989" spans="1:8" x14ac:dyDescent="0.2">
      <c r="A989" t="s">
        <v>8</v>
      </c>
      <c r="B989" t="s">
        <v>76</v>
      </c>
      <c r="C989" t="s">
        <v>87</v>
      </c>
      <c r="D989" t="s">
        <v>11</v>
      </c>
      <c r="E989" t="s">
        <v>868</v>
      </c>
      <c r="F989">
        <v>1</v>
      </c>
      <c r="G989">
        <v>-2210</v>
      </c>
      <c r="H989">
        <v>-2210</v>
      </c>
    </row>
    <row r="990" spans="1:8" x14ac:dyDescent="0.2">
      <c r="A990" t="s">
        <v>8</v>
      </c>
      <c r="B990" t="s">
        <v>76</v>
      </c>
      <c r="C990" t="s">
        <v>87</v>
      </c>
      <c r="D990" t="s">
        <v>11</v>
      </c>
      <c r="E990" t="s">
        <v>869</v>
      </c>
      <c r="F990">
        <v>690</v>
      </c>
      <c r="G990">
        <v>-2003934.34</v>
      </c>
      <c r="H990">
        <v>-2904.2526666666699</v>
      </c>
    </row>
    <row r="991" spans="1:8" x14ac:dyDescent="0.2">
      <c r="A991" t="s">
        <v>8</v>
      </c>
      <c r="B991" t="s">
        <v>76</v>
      </c>
      <c r="C991" t="s">
        <v>77</v>
      </c>
      <c r="D991" t="s">
        <v>11</v>
      </c>
      <c r="E991" t="s">
        <v>196</v>
      </c>
      <c r="F991">
        <v>1713</v>
      </c>
      <c r="G991">
        <v>54351.9</v>
      </c>
      <c r="H991">
        <v>31.7290718038529</v>
      </c>
    </row>
    <row r="992" spans="1:8" x14ac:dyDescent="0.2">
      <c r="A992" t="s">
        <v>8</v>
      </c>
      <c r="B992" t="s">
        <v>76</v>
      </c>
      <c r="C992" t="s">
        <v>92</v>
      </c>
      <c r="D992" t="s">
        <v>11</v>
      </c>
      <c r="E992" t="s">
        <v>600</v>
      </c>
      <c r="F992">
        <v>1</v>
      </c>
      <c r="G992">
        <v>131.56</v>
      </c>
      <c r="H992">
        <v>131.56</v>
      </c>
    </row>
    <row r="993" spans="1:8" x14ac:dyDescent="0.2">
      <c r="A993" t="s">
        <v>8</v>
      </c>
      <c r="B993" t="s">
        <v>76</v>
      </c>
      <c r="C993" t="s">
        <v>77</v>
      </c>
      <c r="D993" t="s">
        <v>11</v>
      </c>
      <c r="E993" t="s">
        <v>870</v>
      </c>
      <c r="F993">
        <v>850</v>
      </c>
      <c r="G993">
        <v>5137.12</v>
      </c>
      <c r="H993">
        <v>6.0436705882352904</v>
      </c>
    </row>
    <row r="994" spans="1:8" x14ac:dyDescent="0.2">
      <c r="A994" t="s">
        <v>8</v>
      </c>
      <c r="B994" t="s">
        <v>76</v>
      </c>
      <c r="C994" t="s">
        <v>135</v>
      </c>
      <c r="D994" t="s">
        <v>11</v>
      </c>
      <c r="E994" t="s">
        <v>871</v>
      </c>
      <c r="F994">
        <v>1500</v>
      </c>
      <c r="G994">
        <v>4908.8500000000004</v>
      </c>
      <c r="H994">
        <v>3.2725666666666702</v>
      </c>
    </row>
    <row r="995" spans="1:8" x14ac:dyDescent="0.2">
      <c r="A995" t="s">
        <v>8</v>
      </c>
      <c r="B995" t="s">
        <v>76</v>
      </c>
      <c r="C995" t="s">
        <v>77</v>
      </c>
      <c r="D995" t="s">
        <v>11</v>
      </c>
      <c r="E995" t="s">
        <v>381</v>
      </c>
      <c r="F995">
        <v>17</v>
      </c>
      <c r="G995">
        <v>873.65</v>
      </c>
      <c r="H995">
        <v>51.391176470588199</v>
      </c>
    </row>
    <row r="996" spans="1:8" x14ac:dyDescent="0.2">
      <c r="A996" t="s">
        <v>8</v>
      </c>
      <c r="B996" t="s">
        <v>76</v>
      </c>
      <c r="C996" t="s">
        <v>77</v>
      </c>
      <c r="D996" t="s">
        <v>11</v>
      </c>
      <c r="E996" t="s">
        <v>872</v>
      </c>
      <c r="F996">
        <v>-1200</v>
      </c>
      <c r="G996">
        <v>-304.60000000000002</v>
      </c>
      <c r="H996">
        <v>0.25383333333333302</v>
      </c>
    </row>
    <row r="997" spans="1:8" x14ac:dyDescent="0.2">
      <c r="A997" t="s">
        <v>8</v>
      </c>
      <c r="B997" t="s">
        <v>76</v>
      </c>
      <c r="C997" t="s">
        <v>77</v>
      </c>
      <c r="D997" t="s">
        <v>11</v>
      </c>
      <c r="E997" t="s">
        <v>873</v>
      </c>
      <c r="F997">
        <v>975</v>
      </c>
      <c r="G997">
        <v>4702.8100000000004</v>
      </c>
      <c r="H997">
        <v>4.8233948717948696</v>
      </c>
    </row>
    <row r="998" spans="1:8" x14ac:dyDescent="0.2">
      <c r="A998" t="s">
        <v>8</v>
      </c>
      <c r="B998" t="s">
        <v>76</v>
      </c>
      <c r="C998" t="s">
        <v>77</v>
      </c>
      <c r="D998" t="s">
        <v>11</v>
      </c>
      <c r="E998" t="s">
        <v>874</v>
      </c>
      <c r="F998">
        <v>516</v>
      </c>
      <c r="G998">
        <v>13824.46</v>
      </c>
      <c r="H998">
        <v>26.7915891472868</v>
      </c>
    </row>
    <row r="999" spans="1:8" x14ac:dyDescent="0.2">
      <c r="A999" t="s">
        <v>8</v>
      </c>
      <c r="B999" t="s">
        <v>76</v>
      </c>
      <c r="C999" t="s">
        <v>77</v>
      </c>
      <c r="D999" t="s">
        <v>11</v>
      </c>
      <c r="E999" t="s">
        <v>875</v>
      </c>
      <c r="F999">
        <v>1430</v>
      </c>
      <c r="G999">
        <v>4490.03</v>
      </c>
      <c r="H999">
        <v>3.13988111888112</v>
      </c>
    </row>
    <row r="1000" spans="1:8" x14ac:dyDescent="0.2">
      <c r="A1000" t="s">
        <v>8</v>
      </c>
      <c r="B1000" t="s">
        <v>76</v>
      </c>
      <c r="C1000" t="s">
        <v>77</v>
      </c>
      <c r="D1000" t="s">
        <v>11</v>
      </c>
      <c r="E1000" t="s">
        <v>59</v>
      </c>
      <c r="F1000">
        <v>290</v>
      </c>
      <c r="G1000">
        <v>80835.929999999993</v>
      </c>
      <c r="H1000">
        <v>278.744586206897</v>
      </c>
    </row>
    <row r="1001" spans="1:8" x14ac:dyDescent="0.2">
      <c r="A1001" t="s">
        <v>8</v>
      </c>
      <c r="B1001" t="s">
        <v>76</v>
      </c>
      <c r="C1001" t="s">
        <v>442</v>
      </c>
      <c r="D1001" t="s">
        <v>11</v>
      </c>
      <c r="E1001" t="s">
        <v>13</v>
      </c>
      <c r="F1001">
        <v>-157</v>
      </c>
      <c r="G1001">
        <v>660610.03</v>
      </c>
      <c r="H1001">
        <v>-4207.7071974522296</v>
      </c>
    </row>
    <row r="1002" spans="1:8" x14ac:dyDescent="0.2">
      <c r="A1002" t="s">
        <v>8</v>
      </c>
      <c r="B1002" t="s">
        <v>76</v>
      </c>
      <c r="C1002" t="s">
        <v>77</v>
      </c>
      <c r="D1002" t="s">
        <v>11</v>
      </c>
      <c r="E1002" t="s">
        <v>744</v>
      </c>
      <c r="F1002">
        <v>450</v>
      </c>
      <c r="G1002">
        <v>-18868.240000000002</v>
      </c>
      <c r="H1002">
        <v>-41.9294222222222</v>
      </c>
    </row>
    <row r="1003" spans="1:8" x14ac:dyDescent="0.2">
      <c r="A1003" t="s">
        <v>8</v>
      </c>
      <c r="B1003" t="s">
        <v>76</v>
      </c>
      <c r="C1003" t="s">
        <v>195</v>
      </c>
      <c r="D1003" t="s">
        <v>11</v>
      </c>
      <c r="E1003" t="s">
        <v>876</v>
      </c>
      <c r="F1003">
        <v>24</v>
      </c>
      <c r="G1003">
        <v>7255.55</v>
      </c>
      <c r="H1003">
        <v>302.31458333333302</v>
      </c>
    </row>
    <row r="1004" spans="1:8" x14ac:dyDescent="0.2">
      <c r="A1004" t="s">
        <v>8</v>
      </c>
      <c r="B1004" t="s">
        <v>76</v>
      </c>
      <c r="C1004" t="s">
        <v>77</v>
      </c>
      <c r="D1004" t="s">
        <v>11</v>
      </c>
      <c r="E1004" t="s">
        <v>877</v>
      </c>
      <c r="F1004">
        <v>1605</v>
      </c>
      <c r="G1004">
        <v>2124.5700000000002</v>
      </c>
      <c r="H1004">
        <v>1.32371962616822</v>
      </c>
    </row>
    <row r="1005" spans="1:8" x14ac:dyDescent="0.2">
      <c r="A1005" t="s">
        <v>8</v>
      </c>
      <c r="B1005" t="s">
        <v>76</v>
      </c>
      <c r="C1005" t="s">
        <v>77</v>
      </c>
      <c r="D1005" t="s">
        <v>11</v>
      </c>
      <c r="E1005" t="s">
        <v>878</v>
      </c>
      <c r="F1005">
        <v>1842</v>
      </c>
      <c r="G1005">
        <v>7554.85</v>
      </c>
      <c r="H1005">
        <v>4.1014386536373504</v>
      </c>
    </row>
    <row r="1006" spans="1:8" x14ac:dyDescent="0.2">
      <c r="A1006" t="s">
        <v>8</v>
      </c>
      <c r="B1006" t="s">
        <v>76</v>
      </c>
      <c r="C1006" t="s">
        <v>77</v>
      </c>
      <c r="D1006" t="s">
        <v>11</v>
      </c>
      <c r="E1006" t="s">
        <v>879</v>
      </c>
      <c r="F1006">
        <v>334</v>
      </c>
      <c r="G1006">
        <v>2656.89</v>
      </c>
      <c r="H1006">
        <v>7.9547604790419202</v>
      </c>
    </row>
    <row r="1007" spans="1:8" x14ac:dyDescent="0.2">
      <c r="A1007" t="s">
        <v>8</v>
      </c>
      <c r="B1007" t="s">
        <v>76</v>
      </c>
      <c r="C1007" t="s">
        <v>77</v>
      </c>
      <c r="D1007" t="s">
        <v>11</v>
      </c>
      <c r="E1007" t="s">
        <v>880</v>
      </c>
      <c r="F1007">
        <v>2110</v>
      </c>
      <c r="G1007">
        <v>12994.59</v>
      </c>
      <c r="H1007">
        <v>6.1585734597156403</v>
      </c>
    </row>
    <row r="1008" spans="1:8" x14ac:dyDescent="0.2">
      <c r="A1008" t="s">
        <v>8</v>
      </c>
      <c r="B1008" t="s">
        <v>76</v>
      </c>
      <c r="C1008" t="s">
        <v>77</v>
      </c>
      <c r="D1008" t="s">
        <v>11</v>
      </c>
      <c r="E1008" t="s">
        <v>881</v>
      </c>
      <c r="F1008">
        <v>674</v>
      </c>
      <c r="G1008">
        <v>2970.91</v>
      </c>
      <c r="H1008">
        <v>4.4078783382789304</v>
      </c>
    </row>
    <row r="1009" spans="1:8" x14ac:dyDescent="0.2">
      <c r="A1009" t="s">
        <v>8</v>
      </c>
      <c r="B1009" t="s">
        <v>76</v>
      </c>
      <c r="C1009" t="s">
        <v>77</v>
      </c>
      <c r="D1009" t="s">
        <v>11</v>
      </c>
      <c r="E1009" t="s">
        <v>882</v>
      </c>
      <c r="F1009">
        <v>250</v>
      </c>
      <c r="G1009">
        <v>631.13</v>
      </c>
      <c r="H1009">
        <v>2.5245199999999999</v>
      </c>
    </row>
    <row r="1010" spans="1:8" x14ac:dyDescent="0.2">
      <c r="A1010" t="s">
        <v>8</v>
      </c>
      <c r="B1010" t="s">
        <v>76</v>
      </c>
      <c r="C1010" t="s">
        <v>77</v>
      </c>
      <c r="D1010" t="s">
        <v>11</v>
      </c>
      <c r="E1010" t="s">
        <v>20</v>
      </c>
      <c r="F1010">
        <v>2127573</v>
      </c>
      <c r="G1010">
        <v>11051930.859999999</v>
      </c>
      <c r="H1010">
        <v>5.19461887324195</v>
      </c>
    </row>
    <row r="1011" spans="1:8" x14ac:dyDescent="0.2">
      <c r="A1011" t="s">
        <v>8</v>
      </c>
      <c r="B1011" t="s">
        <v>76</v>
      </c>
      <c r="C1011" t="s">
        <v>135</v>
      </c>
      <c r="D1011" t="s">
        <v>11</v>
      </c>
      <c r="E1011" t="s">
        <v>883</v>
      </c>
      <c r="F1011">
        <v>460</v>
      </c>
      <c r="G1011">
        <v>1568.97</v>
      </c>
      <c r="H1011">
        <v>3.4108043478260899</v>
      </c>
    </row>
    <row r="1012" spans="1:8" x14ac:dyDescent="0.2">
      <c r="A1012" t="s">
        <v>8</v>
      </c>
      <c r="B1012" t="s">
        <v>76</v>
      </c>
      <c r="C1012" t="s">
        <v>77</v>
      </c>
      <c r="D1012" t="s">
        <v>11</v>
      </c>
      <c r="E1012" t="s">
        <v>884</v>
      </c>
      <c r="F1012">
        <v>175</v>
      </c>
      <c r="G1012">
        <v>999.05</v>
      </c>
      <c r="H1012">
        <v>5.7088571428571404</v>
      </c>
    </row>
    <row r="1013" spans="1:8" x14ac:dyDescent="0.2">
      <c r="A1013" t="s">
        <v>8</v>
      </c>
      <c r="B1013" t="s">
        <v>76</v>
      </c>
      <c r="C1013" t="s">
        <v>77</v>
      </c>
      <c r="D1013" t="s">
        <v>11</v>
      </c>
      <c r="E1013" t="s">
        <v>885</v>
      </c>
      <c r="F1013">
        <v>5</v>
      </c>
      <c r="G1013">
        <v>7427.69</v>
      </c>
      <c r="H1013">
        <v>1485.538</v>
      </c>
    </row>
    <row r="1014" spans="1:8" x14ac:dyDescent="0.2">
      <c r="A1014" t="s">
        <v>8</v>
      </c>
      <c r="B1014" t="s">
        <v>76</v>
      </c>
      <c r="C1014" t="s">
        <v>92</v>
      </c>
      <c r="D1014" t="s">
        <v>11</v>
      </c>
      <c r="E1014" t="s">
        <v>196</v>
      </c>
      <c r="F1014">
        <v>388</v>
      </c>
      <c r="G1014">
        <v>8291.49</v>
      </c>
      <c r="H1014">
        <v>21.3698195876289</v>
      </c>
    </row>
    <row r="1015" spans="1:8" x14ac:dyDescent="0.2">
      <c r="A1015" t="s">
        <v>8</v>
      </c>
      <c r="B1015" t="s">
        <v>76</v>
      </c>
      <c r="C1015" t="s">
        <v>92</v>
      </c>
      <c r="D1015" t="s">
        <v>11</v>
      </c>
      <c r="E1015" t="s">
        <v>886</v>
      </c>
      <c r="F1015">
        <v>5079</v>
      </c>
      <c r="G1015">
        <v>39484.36</v>
      </c>
      <c r="H1015">
        <v>7.7740421342783996</v>
      </c>
    </row>
    <row r="1016" spans="1:8" x14ac:dyDescent="0.2">
      <c r="A1016" t="s">
        <v>8</v>
      </c>
      <c r="B1016" t="s">
        <v>76</v>
      </c>
      <c r="C1016" t="s">
        <v>77</v>
      </c>
      <c r="D1016" t="s">
        <v>11</v>
      </c>
      <c r="E1016" t="s">
        <v>887</v>
      </c>
      <c r="F1016">
        <v>3879</v>
      </c>
      <c r="G1016">
        <v>11487.92</v>
      </c>
      <c r="H1016">
        <v>2.9615674142820301</v>
      </c>
    </row>
    <row r="1017" spans="1:8" x14ac:dyDescent="0.2">
      <c r="A1017" t="s">
        <v>8</v>
      </c>
      <c r="B1017" t="s">
        <v>76</v>
      </c>
      <c r="C1017" t="s">
        <v>77</v>
      </c>
      <c r="D1017" t="s">
        <v>11</v>
      </c>
      <c r="E1017" t="s">
        <v>888</v>
      </c>
      <c r="F1017">
        <v>230</v>
      </c>
      <c r="G1017">
        <v>873.48</v>
      </c>
      <c r="H1017">
        <v>3.7977391304347798</v>
      </c>
    </row>
    <row r="1018" spans="1:8" x14ac:dyDescent="0.2">
      <c r="A1018" t="s">
        <v>8</v>
      </c>
      <c r="B1018" t="s">
        <v>76</v>
      </c>
      <c r="C1018" t="s">
        <v>135</v>
      </c>
      <c r="D1018" t="s">
        <v>11</v>
      </c>
      <c r="E1018" t="s">
        <v>889</v>
      </c>
      <c r="F1018">
        <v>510</v>
      </c>
      <c r="G1018">
        <v>5688.01</v>
      </c>
      <c r="H1018">
        <v>11.1529607843137</v>
      </c>
    </row>
    <row r="1019" spans="1:8" x14ac:dyDescent="0.2">
      <c r="A1019" t="s">
        <v>8</v>
      </c>
      <c r="B1019" t="s">
        <v>76</v>
      </c>
      <c r="C1019" t="s">
        <v>135</v>
      </c>
      <c r="D1019" t="s">
        <v>11</v>
      </c>
      <c r="E1019" t="s">
        <v>890</v>
      </c>
      <c r="F1019">
        <v>760</v>
      </c>
      <c r="G1019">
        <v>28634.18</v>
      </c>
      <c r="H1019">
        <v>37.6765526315789</v>
      </c>
    </row>
    <row r="1020" spans="1:8" x14ac:dyDescent="0.2">
      <c r="A1020" t="s">
        <v>8</v>
      </c>
      <c r="B1020" t="s">
        <v>76</v>
      </c>
      <c r="C1020" t="s">
        <v>77</v>
      </c>
      <c r="D1020" t="s">
        <v>11</v>
      </c>
      <c r="E1020" t="s">
        <v>891</v>
      </c>
      <c r="F1020">
        <v>514</v>
      </c>
      <c r="G1020">
        <v>9865.09</v>
      </c>
      <c r="H1020">
        <v>19.1927821011673</v>
      </c>
    </row>
    <row r="1021" spans="1:8" x14ac:dyDescent="0.2">
      <c r="A1021" t="s">
        <v>8</v>
      </c>
      <c r="B1021" t="s">
        <v>76</v>
      </c>
      <c r="C1021" t="s">
        <v>77</v>
      </c>
      <c r="D1021" t="s">
        <v>11</v>
      </c>
      <c r="E1021" t="s">
        <v>892</v>
      </c>
      <c r="F1021">
        <v>1525</v>
      </c>
      <c r="G1021">
        <v>19133.72</v>
      </c>
      <c r="H1021">
        <v>12.546701639344301</v>
      </c>
    </row>
    <row r="1022" spans="1:8" x14ac:dyDescent="0.2">
      <c r="A1022" t="s">
        <v>8</v>
      </c>
      <c r="B1022" t="s">
        <v>76</v>
      </c>
      <c r="C1022" t="s">
        <v>77</v>
      </c>
      <c r="D1022" t="s">
        <v>11</v>
      </c>
      <c r="E1022" t="s">
        <v>158</v>
      </c>
      <c r="F1022">
        <v>280</v>
      </c>
      <c r="G1022">
        <v>7770.86</v>
      </c>
      <c r="H1022">
        <v>27.753071428571399</v>
      </c>
    </row>
    <row r="1023" spans="1:8" x14ac:dyDescent="0.2">
      <c r="A1023" t="s">
        <v>8</v>
      </c>
      <c r="B1023" t="s">
        <v>76</v>
      </c>
      <c r="C1023" t="s">
        <v>135</v>
      </c>
      <c r="D1023" t="s">
        <v>11</v>
      </c>
      <c r="E1023" t="s">
        <v>893</v>
      </c>
      <c r="F1023">
        <v>200</v>
      </c>
      <c r="G1023">
        <v>1938.06</v>
      </c>
      <c r="H1023">
        <v>9.6903000000000006</v>
      </c>
    </row>
    <row r="1024" spans="1:8" x14ac:dyDescent="0.2">
      <c r="A1024" t="s">
        <v>8</v>
      </c>
      <c r="B1024" t="s">
        <v>76</v>
      </c>
      <c r="C1024" t="s">
        <v>77</v>
      </c>
      <c r="D1024" t="s">
        <v>11</v>
      </c>
      <c r="E1024" t="s">
        <v>894</v>
      </c>
      <c r="F1024">
        <v>350</v>
      </c>
      <c r="G1024">
        <v>1708.44</v>
      </c>
      <c r="H1024">
        <v>4.8812571428571401</v>
      </c>
    </row>
    <row r="1025" spans="1:8" x14ac:dyDescent="0.2">
      <c r="A1025" t="s">
        <v>8</v>
      </c>
      <c r="B1025" t="s">
        <v>76</v>
      </c>
      <c r="C1025" t="s">
        <v>77</v>
      </c>
      <c r="D1025" t="s">
        <v>11</v>
      </c>
      <c r="E1025" t="s">
        <v>895</v>
      </c>
      <c r="F1025">
        <v>1600</v>
      </c>
      <c r="G1025">
        <v>2046.88</v>
      </c>
      <c r="H1025">
        <v>1.2793000000000001</v>
      </c>
    </row>
    <row r="1026" spans="1:8" x14ac:dyDescent="0.2">
      <c r="A1026" t="s">
        <v>8</v>
      </c>
      <c r="B1026" t="s">
        <v>76</v>
      </c>
      <c r="C1026" t="s">
        <v>77</v>
      </c>
      <c r="D1026" t="s">
        <v>11</v>
      </c>
      <c r="E1026" t="s">
        <v>896</v>
      </c>
      <c r="F1026">
        <v>2972</v>
      </c>
      <c r="G1026">
        <v>240359.82</v>
      </c>
      <c r="H1026">
        <v>80.874771197846599</v>
      </c>
    </row>
    <row r="1027" spans="1:8" x14ac:dyDescent="0.2">
      <c r="A1027" t="s">
        <v>8</v>
      </c>
      <c r="B1027" t="s">
        <v>76</v>
      </c>
      <c r="C1027" t="s">
        <v>92</v>
      </c>
      <c r="D1027" t="s">
        <v>11</v>
      </c>
      <c r="E1027" t="s">
        <v>897</v>
      </c>
      <c r="F1027">
        <v>780</v>
      </c>
      <c r="G1027">
        <v>12152.39</v>
      </c>
      <c r="H1027">
        <v>15.579987179487199</v>
      </c>
    </row>
    <row r="1028" spans="1:8" x14ac:dyDescent="0.2">
      <c r="A1028" t="s">
        <v>8</v>
      </c>
      <c r="B1028" t="s">
        <v>76</v>
      </c>
      <c r="C1028" t="s">
        <v>77</v>
      </c>
      <c r="D1028" t="s">
        <v>11</v>
      </c>
      <c r="E1028" t="s">
        <v>336</v>
      </c>
      <c r="F1028">
        <v>20</v>
      </c>
      <c r="G1028">
        <v>4260.92</v>
      </c>
      <c r="H1028">
        <v>213.04599999999999</v>
      </c>
    </row>
    <row r="1029" spans="1:8" x14ac:dyDescent="0.2">
      <c r="A1029" t="s">
        <v>8</v>
      </c>
      <c r="B1029" t="s">
        <v>76</v>
      </c>
      <c r="C1029" t="s">
        <v>77</v>
      </c>
      <c r="D1029" t="s">
        <v>11</v>
      </c>
      <c r="E1029" t="s">
        <v>898</v>
      </c>
      <c r="F1029">
        <v>65</v>
      </c>
      <c r="G1029">
        <v>1715.97</v>
      </c>
      <c r="H1029">
        <v>26.399538461538501</v>
      </c>
    </row>
    <row r="1030" spans="1:8" x14ac:dyDescent="0.2">
      <c r="A1030" t="s">
        <v>8</v>
      </c>
      <c r="B1030" t="s">
        <v>76</v>
      </c>
      <c r="C1030" t="s">
        <v>77</v>
      </c>
      <c r="D1030" t="s">
        <v>11</v>
      </c>
      <c r="E1030" t="s">
        <v>899</v>
      </c>
      <c r="F1030">
        <v>470</v>
      </c>
      <c r="G1030">
        <v>3104.99</v>
      </c>
      <c r="H1030">
        <v>6.6063617021276597</v>
      </c>
    </row>
    <row r="1031" spans="1:8" x14ac:dyDescent="0.2">
      <c r="A1031" t="s">
        <v>8</v>
      </c>
      <c r="B1031" t="s">
        <v>76</v>
      </c>
      <c r="C1031" t="s">
        <v>77</v>
      </c>
      <c r="D1031" t="s">
        <v>11</v>
      </c>
      <c r="E1031" t="s">
        <v>900</v>
      </c>
      <c r="F1031">
        <v>760</v>
      </c>
      <c r="G1031">
        <v>4069.01</v>
      </c>
      <c r="H1031">
        <v>5.3539605263157899</v>
      </c>
    </row>
    <row r="1032" spans="1:8" x14ac:dyDescent="0.2">
      <c r="A1032" t="s">
        <v>8</v>
      </c>
      <c r="B1032" t="s">
        <v>76</v>
      </c>
      <c r="C1032" t="s">
        <v>77</v>
      </c>
      <c r="D1032" t="s">
        <v>11</v>
      </c>
      <c r="E1032" t="s">
        <v>901</v>
      </c>
      <c r="F1032">
        <v>5413</v>
      </c>
      <c r="G1032">
        <v>18718.96</v>
      </c>
      <c r="H1032">
        <v>3.45814890079438</v>
      </c>
    </row>
    <row r="1033" spans="1:8" x14ac:dyDescent="0.2">
      <c r="A1033" t="s">
        <v>8</v>
      </c>
      <c r="B1033" t="s">
        <v>76</v>
      </c>
      <c r="C1033" t="s">
        <v>102</v>
      </c>
      <c r="D1033" t="s">
        <v>11</v>
      </c>
      <c r="E1033" t="s">
        <v>902</v>
      </c>
      <c r="F1033">
        <v>1</v>
      </c>
      <c r="G1033">
        <v>-1478.4</v>
      </c>
      <c r="H1033">
        <v>-1478.4</v>
      </c>
    </row>
    <row r="1034" spans="1:8" x14ac:dyDescent="0.2">
      <c r="A1034" t="s">
        <v>8</v>
      </c>
      <c r="B1034" t="s">
        <v>76</v>
      </c>
      <c r="C1034" t="s">
        <v>77</v>
      </c>
      <c r="D1034" t="s">
        <v>11</v>
      </c>
      <c r="E1034" t="s">
        <v>903</v>
      </c>
      <c r="F1034">
        <v>347</v>
      </c>
      <c r="G1034">
        <v>1914.08</v>
      </c>
      <c r="H1034">
        <v>5.5160806916426504</v>
      </c>
    </row>
    <row r="1035" spans="1:8" x14ac:dyDescent="0.2">
      <c r="A1035" t="s">
        <v>8</v>
      </c>
      <c r="B1035" t="s">
        <v>76</v>
      </c>
      <c r="C1035" t="s">
        <v>77</v>
      </c>
      <c r="D1035" t="s">
        <v>11</v>
      </c>
      <c r="E1035" t="s">
        <v>904</v>
      </c>
      <c r="F1035">
        <v>2447</v>
      </c>
      <c r="G1035">
        <v>13007.01</v>
      </c>
      <c r="H1035">
        <v>5.3154924397221102</v>
      </c>
    </row>
    <row r="1036" spans="1:8" x14ac:dyDescent="0.2">
      <c r="A1036" t="s">
        <v>8</v>
      </c>
      <c r="B1036" t="s">
        <v>76</v>
      </c>
      <c r="C1036" t="s">
        <v>77</v>
      </c>
      <c r="D1036" t="s">
        <v>11</v>
      </c>
      <c r="E1036" t="s">
        <v>905</v>
      </c>
      <c r="F1036">
        <v>1581</v>
      </c>
      <c r="G1036">
        <v>11355.17</v>
      </c>
      <c r="H1036">
        <v>7.18227071473751</v>
      </c>
    </row>
    <row r="1037" spans="1:8" x14ac:dyDescent="0.2">
      <c r="A1037" t="s">
        <v>8</v>
      </c>
      <c r="B1037" t="s">
        <v>76</v>
      </c>
      <c r="C1037" t="s">
        <v>77</v>
      </c>
      <c r="D1037" t="s">
        <v>11</v>
      </c>
      <c r="E1037" t="s">
        <v>906</v>
      </c>
      <c r="F1037">
        <v>3407</v>
      </c>
      <c r="G1037">
        <v>517.65</v>
      </c>
      <c r="H1037">
        <v>0.15193718814206</v>
      </c>
    </row>
    <row r="1038" spans="1:8" x14ac:dyDescent="0.2">
      <c r="A1038" t="s">
        <v>8</v>
      </c>
      <c r="B1038" t="s">
        <v>76</v>
      </c>
      <c r="C1038" t="s">
        <v>92</v>
      </c>
      <c r="D1038" t="s">
        <v>11</v>
      </c>
      <c r="E1038" t="s">
        <v>424</v>
      </c>
      <c r="F1038">
        <v>399</v>
      </c>
      <c r="G1038">
        <v>5358.7</v>
      </c>
      <c r="H1038">
        <v>13.4303258145363</v>
      </c>
    </row>
    <row r="1039" spans="1:8" x14ac:dyDescent="0.2">
      <c r="A1039" t="s">
        <v>8</v>
      </c>
      <c r="B1039" t="s">
        <v>76</v>
      </c>
      <c r="C1039" t="s">
        <v>92</v>
      </c>
      <c r="D1039" t="s">
        <v>11</v>
      </c>
      <c r="E1039" t="s">
        <v>907</v>
      </c>
      <c r="F1039">
        <v>750</v>
      </c>
      <c r="G1039">
        <v>2680.22</v>
      </c>
      <c r="H1039">
        <v>3.5736266666666698</v>
      </c>
    </row>
    <row r="1040" spans="1:8" x14ac:dyDescent="0.2">
      <c r="A1040" t="s">
        <v>8</v>
      </c>
      <c r="B1040" t="s">
        <v>76</v>
      </c>
      <c r="C1040" t="s">
        <v>77</v>
      </c>
      <c r="D1040" t="s">
        <v>11</v>
      </c>
      <c r="E1040" t="s">
        <v>908</v>
      </c>
      <c r="F1040">
        <v>460</v>
      </c>
      <c r="G1040">
        <v>2134.3000000000002</v>
      </c>
      <c r="H1040">
        <v>4.6397826086956497</v>
      </c>
    </row>
    <row r="1041" spans="1:8" x14ac:dyDescent="0.2">
      <c r="A1041" t="s">
        <v>8</v>
      </c>
      <c r="B1041" t="s">
        <v>76</v>
      </c>
      <c r="C1041" t="s">
        <v>77</v>
      </c>
      <c r="D1041" t="s">
        <v>11</v>
      </c>
      <c r="E1041" t="s">
        <v>909</v>
      </c>
      <c r="F1041">
        <v>382</v>
      </c>
      <c r="G1041">
        <v>2261.39</v>
      </c>
      <c r="H1041">
        <v>5.9198691099476397</v>
      </c>
    </row>
    <row r="1042" spans="1:8" x14ac:dyDescent="0.2">
      <c r="A1042" t="s">
        <v>8</v>
      </c>
      <c r="B1042" t="s">
        <v>76</v>
      </c>
      <c r="C1042" t="s">
        <v>77</v>
      </c>
      <c r="D1042" t="s">
        <v>11</v>
      </c>
      <c r="E1042" t="s">
        <v>910</v>
      </c>
      <c r="F1042">
        <v>175</v>
      </c>
      <c r="G1042">
        <v>5072.55</v>
      </c>
      <c r="H1042">
        <v>28.986000000000001</v>
      </c>
    </row>
    <row r="1043" spans="1:8" x14ac:dyDescent="0.2">
      <c r="A1043" t="s">
        <v>8</v>
      </c>
      <c r="B1043" t="s">
        <v>76</v>
      </c>
      <c r="C1043" t="s">
        <v>92</v>
      </c>
      <c r="D1043" t="s">
        <v>11</v>
      </c>
      <c r="E1043" t="s">
        <v>334</v>
      </c>
      <c r="F1043">
        <v>10</v>
      </c>
      <c r="G1043">
        <v>1267.8900000000001</v>
      </c>
      <c r="H1043">
        <v>126.789</v>
      </c>
    </row>
    <row r="1044" spans="1:8" x14ac:dyDescent="0.2">
      <c r="A1044" t="s">
        <v>8</v>
      </c>
      <c r="B1044" t="s">
        <v>76</v>
      </c>
      <c r="C1044" t="s">
        <v>77</v>
      </c>
      <c r="D1044" t="s">
        <v>11</v>
      </c>
      <c r="E1044" t="s">
        <v>911</v>
      </c>
      <c r="F1044">
        <v>1619</v>
      </c>
      <c r="G1044">
        <v>3044.25</v>
      </c>
      <c r="H1044">
        <v>1.8803273625694901</v>
      </c>
    </row>
    <row r="1045" spans="1:8" x14ac:dyDescent="0.2">
      <c r="A1045" t="s">
        <v>8</v>
      </c>
      <c r="B1045" t="s">
        <v>76</v>
      </c>
      <c r="C1045" t="s">
        <v>135</v>
      </c>
      <c r="D1045" t="s">
        <v>11</v>
      </c>
      <c r="E1045" t="s">
        <v>912</v>
      </c>
      <c r="F1045">
        <v>1020</v>
      </c>
      <c r="G1045">
        <v>3938.02</v>
      </c>
      <c r="H1045">
        <v>3.8608039215686301</v>
      </c>
    </row>
    <row r="1046" spans="1:8" x14ac:dyDescent="0.2">
      <c r="A1046" t="s">
        <v>8</v>
      </c>
      <c r="B1046" t="s">
        <v>76</v>
      </c>
      <c r="C1046" t="s">
        <v>135</v>
      </c>
      <c r="D1046" t="s">
        <v>11</v>
      </c>
      <c r="E1046" t="s">
        <v>913</v>
      </c>
      <c r="F1046">
        <v>800</v>
      </c>
      <c r="G1046">
        <v>-1426.16</v>
      </c>
      <c r="H1046">
        <v>-1.7827</v>
      </c>
    </row>
    <row r="1047" spans="1:8" x14ac:dyDescent="0.2">
      <c r="A1047" t="s">
        <v>8</v>
      </c>
      <c r="B1047" t="s">
        <v>76</v>
      </c>
      <c r="C1047" t="s">
        <v>77</v>
      </c>
      <c r="D1047" t="s">
        <v>11</v>
      </c>
      <c r="E1047" t="s">
        <v>914</v>
      </c>
      <c r="F1047">
        <v>265</v>
      </c>
      <c r="G1047">
        <v>996.48</v>
      </c>
      <c r="H1047">
        <v>3.7603018867924498</v>
      </c>
    </row>
    <row r="1048" spans="1:8" x14ac:dyDescent="0.2">
      <c r="A1048" t="s">
        <v>8</v>
      </c>
      <c r="B1048" t="s">
        <v>76</v>
      </c>
      <c r="C1048" t="s">
        <v>77</v>
      </c>
      <c r="D1048" t="s">
        <v>11</v>
      </c>
      <c r="E1048" t="s">
        <v>915</v>
      </c>
      <c r="F1048">
        <v>785</v>
      </c>
      <c r="G1048">
        <v>7584.32</v>
      </c>
      <c r="H1048">
        <v>9.6615541401273894</v>
      </c>
    </row>
    <row r="1049" spans="1:8" x14ac:dyDescent="0.2">
      <c r="A1049" t="s">
        <v>8</v>
      </c>
      <c r="B1049" t="s">
        <v>76</v>
      </c>
      <c r="C1049" t="s">
        <v>77</v>
      </c>
      <c r="D1049" t="s">
        <v>11</v>
      </c>
      <c r="E1049" t="s">
        <v>916</v>
      </c>
      <c r="F1049">
        <v>440</v>
      </c>
      <c r="G1049">
        <v>18299.439999999999</v>
      </c>
      <c r="H1049">
        <v>41.589636363636401</v>
      </c>
    </row>
    <row r="1050" spans="1:8" x14ac:dyDescent="0.2">
      <c r="A1050" t="s">
        <v>8</v>
      </c>
      <c r="B1050" t="s">
        <v>76</v>
      </c>
      <c r="C1050" t="s">
        <v>135</v>
      </c>
      <c r="D1050" t="s">
        <v>11</v>
      </c>
      <c r="E1050" t="s">
        <v>917</v>
      </c>
      <c r="F1050">
        <v>306</v>
      </c>
      <c r="G1050">
        <v>825.63</v>
      </c>
      <c r="H1050">
        <v>2.69813725490196</v>
      </c>
    </row>
    <row r="1051" spans="1:8" x14ac:dyDescent="0.2">
      <c r="A1051" t="s">
        <v>8</v>
      </c>
      <c r="B1051" t="s">
        <v>76</v>
      </c>
      <c r="C1051" t="s">
        <v>77</v>
      </c>
      <c r="D1051" t="s">
        <v>11</v>
      </c>
      <c r="E1051" t="s">
        <v>918</v>
      </c>
      <c r="F1051">
        <v>1430</v>
      </c>
      <c r="G1051">
        <v>5608.3</v>
      </c>
      <c r="H1051">
        <v>3.9218881118881099</v>
      </c>
    </row>
    <row r="1052" spans="1:8" x14ac:dyDescent="0.2">
      <c r="A1052" t="s">
        <v>8</v>
      </c>
      <c r="B1052" t="s">
        <v>76</v>
      </c>
      <c r="C1052" t="s">
        <v>77</v>
      </c>
      <c r="D1052" t="s">
        <v>11</v>
      </c>
      <c r="E1052" t="s">
        <v>329</v>
      </c>
      <c r="F1052">
        <v>2459</v>
      </c>
      <c r="G1052">
        <v>67836.399999999994</v>
      </c>
      <c r="H1052">
        <v>27.586986579910501</v>
      </c>
    </row>
    <row r="1053" spans="1:8" x14ac:dyDescent="0.2">
      <c r="A1053" t="s">
        <v>8</v>
      </c>
      <c r="B1053" t="s">
        <v>76</v>
      </c>
      <c r="C1053" t="s">
        <v>77</v>
      </c>
      <c r="D1053" t="s">
        <v>11</v>
      </c>
      <c r="E1053" t="s">
        <v>919</v>
      </c>
      <c r="F1053">
        <v>1772</v>
      </c>
      <c r="G1053">
        <v>13557.76</v>
      </c>
      <c r="H1053">
        <v>7.6511060948081298</v>
      </c>
    </row>
    <row r="1054" spans="1:8" x14ac:dyDescent="0.2">
      <c r="A1054" t="s">
        <v>8</v>
      </c>
      <c r="B1054" t="s">
        <v>76</v>
      </c>
      <c r="C1054" t="s">
        <v>77</v>
      </c>
      <c r="D1054" t="s">
        <v>11</v>
      </c>
      <c r="E1054" t="s">
        <v>920</v>
      </c>
      <c r="F1054">
        <v>3214</v>
      </c>
      <c r="G1054">
        <v>22798.38</v>
      </c>
      <c r="H1054">
        <v>7.0934598630989401</v>
      </c>
    </row>
    <row r="1055" spans="1:8" x14ac:dyDescent="0.2">
      <c r="A1055" t="s">
        <v>8</v>
      </c>
      <c r="B1055" t="s">
        <v>76</v>
      </c>
      <c r="C1055" t="s">
        <v>77</v>
      </c>
      <c r="D1055" t="s">
        <v>11</v>
      </c>
      <c r="E1055" t="s">
        <v>921</v>
      </c>
      <c r="F1055">
        <v>5250</v>
      </c>
      <c r="G1055">
        <v>15770.22</v>
      </c>
      <c r="H1055">
        <v>3.0038514285714299</v>
      </c>
    </row>
    <row r="1056" spans="1:8" x14ac:dyDescent="0.2">
      <c r="A1056" t="s">
        <v>8</v>
      </c>
      <c r="B1056" t="s">
        <v>76</v>
      </c>
      <c r="C1056" t="s">
        <v>77</v>
      </c>
      <c r="D1056" t="s">
        <v>11</v>
      </c>
      <c r="E1056" t="s">
        <v>922</v>
      </c>
      <c r="F1056">
        <v>738</v>
      </c>
      <c r="G1056">
        <v>3119.37</v>
      </c>
      <c r="H1056">
        <v>4.2267886178861804</v>
      </c>
    </row>
    <row r="1057" spans="1:8" x14ac:dyDescent="0.2">
      <c r="A1057" t="s">
        <v>8</v>
      </c>
      <c r="B1057" t="s">
        <v>76</v>
      </c>
      <c r="C1057" t="s">
        <v>77</v>
      </c>
      <c r="D1057" t="s">
        <v>11</v>
      </c>
      <c r="E1057" t="s">
        <v>923</v>
      </c>
      <c r="F1057">
        <v>12</v>
      </c>
      <c r="G1057">
        <v>3570.19</v>
      </c>
      <c r="H1057">
        <v>297.51583333333298</v>
      </c>
    </row>
    <row r="1058" spans="1:8" x14ac:dyDescent="0.2">
      <c r="A1058" t="s">
        <v>8</v>
      </c>
      <c r="B1058" t="s">
        <v>76</v>
      </c>
      <c r="C1058" t="s">
        <v>92</v>
      </c>
      <c r="D1058" t="s">
        <v>11</v>
      </c>
      <c r="E1058" t="s">
        <v>680</v>
      </c>
      <c r="F1058">
        <v>436</v>
      </c>
      <c r="G1058">
        <v>-9578.27</v>
      </c>
      <c r="H1058">
        <v>-21.968509174311901</v>
      </c>
    </row>
    <row r="1059" spans="1:8" x14ac:dyDescent="0.2">
      <c r="A1059" t="s">
        <v>8</v>
      </c>
      <c r="B1059" t="s">
        <v>76</v>
      </c>
      <c r="C1059" t="s">
        <v>77</v>
      </c>
      <c r="D1059" t="s">
        <v>11</v>
      </c>
      <c r="E1059" t="s">
        <v>924</v>
      </c>
      <c r="F1059">
        <v>1535</v>
      </c>
      <c r="G1059">
        <v>9911.2099999999991</v>
      </c>
      <c r="H1059">
        <v>6.4568143322475597</v>
      </c>
    </row>
    <row r="1060" spans="1:8" x14ac:dyDescent="0.2">
      <c r="A1060" t="s">
        <v>8</v>
      </c>
      <c r="B1060" t="s">
        <v>76</v>
      </c>
      <c r="C1060" t="s">
        <v>77</v>
      </c>
      <c r="D1060" t="s">
        <v>11</v>
      </c>
      <c r="E1060" t="s">
        <v>925</v>
      </c>
      <c r="F1060">
        <v>100</v>
      </c>
      <c r="G1060">
        <v>767.74</v>
      </c>
      <c r="H1060">
        <v>7.6773999999999996</v>
      </c>
    </row>
    <row r="1061" spans="1:8" x14ac:dyDescent="0.2">
      <c r="A1061" t="s">
        <v>8</v>
      </c>
      <c r="B1061" t="s">
        <v>76</v>
      </c>
      <c r="C1061" t="s">
        <v>77</v>
      </c>
      <c r="D1061" t="s">
        <v>11</v>
      </c>
      <c r="E1061" t="s">
        <v>926</v>
      </c>
      <c r="F1061">
        <v>135</v>
      </c>
      <c r="G1061">
        <v>1331.2</v>
      </c>
      <c r="H1061">
        <v>9.8607407407407397</v>
      </c>
    </row>
    <row r="1062" spans="1:8" x14ac:dyDescent="0.2">
      <c r="A1062" t="s">
        <v>8</v>
      </c>
      <c r="B1062" t="s">
        <v>76</v>
      </c>
      <c r="C1062" t="s">
        <v>77</v>
      </c>
      <c r="D1062" t="s">
        <v>11</v>
      </c>
      <c r="E1062" t="s">
        <v>927</v>
      </c>
      <c r="F1062">
        <v>8472</v>
      </c>
      <c r="G1062">
        <v>17345.310000000001</v>
      </c>
      <c r="H1062">
        <v>2.0473689801699702</v>
      </c>
    </row>
    <row r="1063" spans="1:8" x14ac:dyDescent="0.2">
      <c r="A1063" t="s">
        <v>8</v>
      </c>
      <c r="B1063" t="s">
        <v>76</v>
      </c>
      <c r="C1063" t="s">
        <v>77</v>
      </c>
      <c r="D1063" t="s">
        <v>11</v>
      </c>
      <c r="E1063" t="s">
        <v>928</v>
      </c>
      <c r="F1063">
        <v>960</v>
      </c>
      <c r="G1063">
        <v>1355.78</v>
      </c>
      <c r="H1063">
        <v>1.41227083333333</v>
      </c>
    </row>
    <row r="1064" spans="1:8" x14ac:dyDescent="0.2">
      <c r="A1064" t="s">
        <v>8</v>
      </c>
      <c r="B1064" t="s">
        <v>76</v>
      </c>
      <c r="C1064" t="s">
        <v>77</v>
      </c>
      <c r="D1064" t="s">
        <v>11</v>
      </c>
      <c r="E1064" t="s">
        <v>929</v>
      </c>
      <c r="F1064">
        <v>682</v>
      </c>
      <c r="G1064">
        <v>2307.27</v>
      </c>
      <c r="H1064">
        <v>3.3830938416422298</v>
      </c>
    </row>
    <row r="1065" spans="1:8" x14ac:dyDescent="0.2">
      <c r="A1065" t="s">
        <v>8</v>
      </c>
      <c r="B1065" t="s">
        <v>76</v>
      </c>
      <c r="C1065" t="s">
        <v>77</v>
      </c>
      <c r="D1065" t="s">
        <v>11</v>
      </c>
      <c r="E1065" t="s">
        <v>930</v>
      </c>
      <c r="F1065">
        <v>1862</v>
      </c>
      <c r="G1065">
        <v>34352.69</v>
      </c>
      <c r="H1065">
        <v>18.449350161117099</v>
      </c>
    </row>
    <row r="1066" spans="1:8" x14ac:dyDescent="0.2">
      <c r="A1066" t="s">
        <v>8</v>
      </c>
      <c r="B1066" t="s">
        <v>76</v>
      </c>
      <c r="C1066" t="s">
        <v>77</v>
      </c>
      <c r="D1066" t="s">
        <v>11</v>
      </c>
      <c r="E1066" t="s">
        <v>931</v>
      </c>
      <c r="F1066">
        <v>945</v>
      </c>
      <c r="G1066">
        <v>6989.56</v>
      </c>
      <c r="H1066">
        <v>7.3963597883597902</v>
      </c>
    </row>
    <row r="1067" spans="1:8" x14ac:dyDescent="0.2">
      <c r="A1067" t="s">
        <v>8</v>
      </c>
      <c r="B1067" t="s">
        <v>76</v>
      </c>
      <c r="C1067" t="s">
        <v>77</v>
      </c>
      <c r="D1067" t="s">
        <v>11</v>
      </c>
      <c r="E1067" t="s">
        <v>932</v>
      </c>
      <c r="F1067">
        <v>5045</v>
      </c>
      <c r="G1067">
        <v>13878.42</v>
      </c>
      <c r="H1067">
        <v>2.7509256689791899</v>
      </c>
    </row>
    <row r="1068" spans="1:8" x14ac:dyDescent="0.2">
      <c r="A1068" t="s">
        <v>8</v>
      </c>
      <c r="B1068" t="s">
        <v>76</v>
      </c>
      <c r="C1068" t="s">
        <v>77</v>
      </c>
      <c r="D1068" t="s">
        <v>11</v>
      </c>
      <c r="E1068" t="s">
        <v>933</v>
      </c>
      <c r="F1068">
        <v>230</v>
      </c>
      <c r="G1068">
        <v>303.52</v>
      </c>
      <c r="H1068">
        <v>1.31965217391304</v>
      </c>
    </row>
    <row r="1069" spans="1:8" x14ac:dyDescent="0.2">
      <c r="A1069" t="s">
        <v>8</v>
      </c>
      <c r="B1069" t="s">
        <v>76</v>
      </c>
      <c r="C1069" t="s">
        <v>77</v>
      </c>
      <c r="D1069" t="s">
        <v>11</v>
      </c>
      <c r="E1069" t="s">
        <v>934</v>
      </c>
      <c r="F1069">
        <v>185</v>
      </c>
      <c r="G1069">
        <v>610.51</v>
      </c>
      <c r="H1069">
        <v>3.3000540540540499</v>
      </c>
    </row>
    <row r="1070" spans="1:8" x14ac:dyDescent="0.2">
      <c r="A1070" t="s">
        <v>8</v>
      </c>
      <c r="B1070" t="s">
        <v>76</v>
      </c>
      <c r="C1070" t="s">
        <v>92</v>
      </c>
      <c r="D1070" t="s">
        <v>11</v>
      </c>
      <c r="E1070" t="s">
        <v>935</v>
      </c>
      <c r="F1070">
        <v>173</v>
      </c>
      <c r="G1070">
        <v>3109.17</v>
      </c>
      <c r="H1070">
        <v>17.972080924855501</v>
      </c>
    </row>
    <row r="1071" spans="1:8" x14ac:dyDescent="0.2">
      <c r="A1071" t="s">
        <v>8</v>
      </c>
      <c r="B1071" t="s">
        <v>76</v>
      </c>
      <c r="C1071" t="s">
        <v>92</v>
      </c>
      <c r="D1071" t="s">
        <v>11</v>
      </c>
      <c r="E1071" t="s">
        <v>936</v>
      </c>
      <c r="F1071">
        <v>1</v>
      </c>
      <c r="G1071">
        <v>-109922.31</v>
      </c>
      <c r="H1071">
        <v>-109922.31</v>
      </c>
    </row>
    <row r="1072" spans="1:8" x14ac:dyDescent="0.2">
      <c r="A1072" t="s">
        <v>8</v>
      </c>
      <c r="B1072" t="s">
        <v>76</v>
      </c>
      <c r="C1072" t="s">
        <v>77</v>
      </c>
      <c r="D1072" t="s">
        <v>11</v>
      </c>
      <c r="E1072" t="s">
        <v>937</v>
      </c>
      <c r="F1072">
        <v>2668</v>
      </c>
      <c r="G1072">
        <v>10162.219999999999</v>
      </c>
      <c r="H1072">
        <v>3.8089280359820101</v>
      </c>
    </row>
    <row r="1073" spans="1:8" x14ac:dyDescent="0.2">
      <c r="A1073" t="s">
        <v>8</v>
      </c>
      <c r="B1073" t="s">
        <v>76</v>
      </c>
      <c r="C1073" t="s">
        <v>77</v>
      </c>
      <c r="D1073" t="s">
        <v>11</v>
      </c>
      <c r="E1073" t="s">
        <v>938</v>
      </c>
      <c r="F1073">
        <v>115</v>
      </c>
      <c r="G1073">
        <v>4291.1099999999997</v>
      </c>
      <c r="H1073">
        <v>37.314</v>
      </c>
    </row>
    <row r="1074" spans="1:8" x14ac:dyDescent="0.2">
      <c r="A1074" t="s">
        <v>8</v>
      </c>
      <c r="B1074" t="s">
        <v>76</v>
      </c>
      <c r="C1074" t="s">
        <v>77</v>
      </c>
      <c r="D1074" t="s">
        <v>11</v>
      </c>
      <c r="E1074" t="s">
        <v>939</v>
      </c>
      <c r="F1074">
        <v>2750</v>
      </c>
      <c r="G1074">
        <v>14006.18</v>
      </c>
      <c r="H1074">
        <v>5.0931563636363597</v>
      </c>
    </row>
    <row r="1075" spans="1:8" x14ac:dyDescent="0.2">
      <c r="A1075" t="s">
        <v>8</v>
      </c>
      <c r="B1075" t="s">
        <v>76</v>
      </c>
      <c r="C1075" t="s">
        <v>92</v>
      </c>
      <c r="D1075" t="s">
        <v>11</v>
      </c>
      <c r="E1075" t="s">
        <v>940</v>
      </c>
      <c r="F1075">
        <v>185</v>
      </c>
      <c r="G1075">
        <v>-550.16999999999996</v>
      </c>
      <c r="H1075">
        <v>-2.9738918918918902</v>
      </c>
    </row>
    <row r="1076" spans="1:8" x14ac:dyDescent="0.2">
      <c r="A1076" t="s">
        <v>8</v>
      </c>
      <c r="B1076" t="s">
        <v>76</v>
      </c>
      <c r="C1076" t="s">
        <v>77</v>
      </c>
      <c r="D1076" t="s">
        <v>11</v>
      </c>
      <c r="E1076" t="s">
        <v>941</v>
      </c>
      <c r="F1076">
        <v>2012</v>
      </c>
      <c r="G1076">
        <v>7278.27</v>
      </c>
      <c r="H1076">
        <v>3.6174304174950298</v>
      </c>
    </row>
    <row r="1077" spans="1:8" x14ac:dyDescent="0.2">
      <c r="A1077" t="s">
        <v>8</v>
      </c>
      <c r="B1077" t="s">
        <v>76</v>
      </c>
      <c r="C1077" t="s">
        <v>77</v>
      </c>
      <c r="D1077" t="s">
        <v>11</v>
      </c>
      <c r="E1077" t="s">
        <v>942</v>
      </c>
      <c r="F1077">
        <v>300</v>
      </c>
      <c r="G1077">
        <v>228.97</v>
      </c>
      <c r="H1077">
        <v>0.76323333333333299</v>
      </c>
    </row>
    <row r="1078" spans="1:8" x14ac:dyDescent="0.2">
      <c r="A1078" t="s">
        <v>8</v>
      </c>
      <c r="B1078" t="s">
        <v>76</v>
      </c>
      <c r="C1078" t="s">
        <v>77</v>
      </c>
      <c r="D1078" t="s">
        <v>11</v>
      </c>
      <c r="E1078" t="s">
        <v>943</v>
      </c>
      <c r="F1078">
        <v>330</v>
      </c>
      <c r="G1078">
        <v>1928.25</v>
      </c>
      <c r="H1078">
        <v>5.8431818181818196</v>
      </c>
    </row>
    <row r="1079" spans="1:8" x14ac:dyDescent="0.2">
      <c r="A1079" t="s">
        <v>8</v>
      </c>
      <c r="B1079" t="s">
        <v>76</v>
      </c>
      <c r="C1079" t="s">
        <v>77</v>
      </c>
      <c r="D1079" t="s">
        <v>11</v>
      </c>
      <c r="E1079" t="s">
        <v>944</v>
      </c>
      <c r="F1079">
        <v>100</v>
      </c>
      <c r="G1079">
        <v>-564.80999999999995</v>
      </c>
      <c r="H1079">
        <v>-5.6481000000000003</v>
      </c>
    </row>
    <row r="1080" spans="1:8" x14ac:dyDescent="0.2">
      <c r="A1080" t="s">
        <v>8</v>
      </c>
      <c r="B1080" t="s">
        <v>76</v>
      </c>
      <c r="C1080" t="s">
        <v>77</v>
      </c>
      <c r="D1080" t="s">
        <v>11</v>
      </c>
      <c r="E1080" t="s">
        <v>945</v>
      </c>
      <c r="F1080">
        <v>440</v>
      </c>
      <c r="G1080">
        <v>2745.14</v>
      </c>
      <c r="H1080">
        <v>6.2389545454545496</v>
      </c>
    </row>
    <row r="1081" spans="1:8" x14ac:dyDescent="0.2">
      <c r="A1081" t="s">
        <v>8</v>
      </c>
      <c r="B1081" t="s">
        <v>76</v>
      </c>
      <c r="C1081" t="s">
        <v>77</v>
      </c>
      <c r="D1081" t="s">
        <v>11</v>
      </c>
      <c r="E1081" t="s">
        <v>946</v>
      </c>
      <c r="F1081">
        <v>330</v>
      </c>
      <c r="G1081">
        <v>241.74</v>
      </c>
      <c r="H1081">
        <v>0.73254545454545505</v>
      </c>
    </row>
    <row r="1082" spans="1:8" x14ac:dyDescent="0.2">
      <c r="A1082" t="s">
        <v>8</v>
      </c>
      <c r="B1082" t="s">
        <v>76</v>
      </c>
      <c r="C1082" t="s">
        <v>77</v>
      </c>
      <c r="D1082" t="s">
        <v>11</v>
      </c>
      <c r="E1082" t="s">
        <v>947</v>
      </c>
      <c r="F1082">
        <v>330</v>
      </c>
      <c r="G1082">
        <v>3498.3</v>
      </c>
      <c r="H1082">
        <v>10.6009090909091</v>
      </c>
    </row>
    <row r="1083" spans="1:8" x14ac:dyDescent="0.2">
      <c r="A1083" t="s">
        <v>8</v>
      </c>
      <c r="B1083" t="s">
        <v>76</v>
      </c>
      <c r="C1083" t="s">
        <v>77</v>
      </c>
      <c r="D1083" t="s">
        <v>11</v>
      </c>
      <c r="E1083" t="s">
        <v>948</v>
      </c>
      <c r="F1083">
        <v>110</v>
      </c>
      <c r="G1083">
        <v>1316</v>
      </c>
      <c r="H1083">
        <v>11.9636363636364</v>
      </c>
    </row>
    <row r="1084" spans="1:8" x14ac:dyDescent="0.2">
      <c r="A1084" t="s">
        <v>8</v>
      </c>
      <c r="B1084" t="s">
        <v>76</v>
      </c>
      <c r="C1084" t="s">
        <v>77</v>
      </c>
      <c r="D1084" t="s">
        <v>11</v>
      </c>
      <c r="E1084" t="s">
        <v>949</v>
      </c>
      <c r="F1084">
        <v>2378</v>
      </c>
      <c r="G1084">
        <v>2454.08</v>
      </c>
      <c r="H1084">
        <v>1.0319932716568501</v>
      </c>
    </row>
    <row r="1085" spans="1:8" x14ac:dyDescent="0.2">
      <c r="A1085" t="s">
        <v>8</v>
      </c>
      <c r="B1085" t="s">
        <v>76</v>
      </c>
      <c r="C1085" t="s">
        <v>77</v>
      </c>
      <c r="D1085" t="s">
        <v>11</v>
      </c>
      <c r="E1085" t="s">
        <v>559</v>
      </c>
      <c r="F1085">
        <v>1014</v>
      </c>
      <c r="G1085">
        <v>5569.02</v>
      </c>
      <c r="H1085">
        <v>5.4921301775147899</v>
      </c>
    </row>
    <row r="1086" spans="1:8" x14ac:dyDescent="0.2">
      <c r="A1086" t="s">
        <v>8</v>
      </c>
      <c r="B1086" t="s">
        <v>76</v>
      </c>
      <c r="C1086" t="s">
        <v>92</v>
      </c>
      <c r="D1086" t="s">
        <v>11</v>
      </c>
      <c r="E1086" t="s">
        <v>950</v>
      </c>
      <c r="F1086">
        <v>805</v>
      </c>
      <c r="G1086">
        <v>26848.98</v>
      </c>
      <c r="H1086">
        <v>33.352770186335398</v>
      </c>
    </row>
    <row r="1087" spans="1:8" x14ac:dyDescent="0.2">
      <c r="A1087" t="s">
        <v>8</v>
      </c>
      <c r="B1087" t="s">
        <v>76</v>
      </c>
      <c r="C1087" t="s">
        <v>77</v>
      </c>
      <c r="D1087" t="s">
        <v>11</v>
      </c>
      <c r="E1087" t="s">
        <v>820</v>
      </c>
      <c r="F1087">
        <v>182</v>
      </c>
      <c r="G1087">
        <v>5119.29</v>
      </c>
      <c r="H1087">
        <v>28.127967032967</v>
      </c>
    </row>
    <row r="1088" spans="1:8" x14ac:dyDescent="0.2">
      <c r="A1088" t="s">
        <v>8</v>
      </c>
      <c r="B1088" t="s">
        <v>76</v>
      </c>
      <c r="C1088" t="s">
        <v>77</v>
      </c>
      <c r="D1088" t="s">
        <v>11</v>
      </c>
      <c r="E1088" t="s">
        <v>951</v>
      </c>
      <c r="F1088">
        <v>895</v>
      </c>
      <c r="G1088">
        <v>3478.3</v>
      </c>
      <c r="H1088">
        <v>3.8863687150838002</v>
      </c>
    </row>
    <row r="1089" spans="1:8" x14ac:dyDescent="0.2">
      <c r="A1089" t="s">
        <v>8</v>
      </c>
      <c r="B1089" t="s">
        <v>76</v>
      </c>
      <c r="C1089" t="s">
        <v>77</v>
      </c>
      <c r="D1089" t="s">
        <v>11</v>
      </c>
      <c r="E1089" t="s">
        <v>952</v>
      </c>
      <c r="F1089">
        <v>1600</v>
      </c>
      <c r="G1089">
        <v>6081.85</v>
      </c>
      <c r="H1089">
        <v>3.80115625</v>
      </c>
    </row>
    <row r="1090" spans="1:8" x14ac:dyDescent="0.2">
      <c r="A1090" t="s">
        <v>8</v>
      </c>
      <c r="B1090" t="s">
        <v>76</v>
      </c>
      <c r="C1090" t="s">
        <v>77</v>
      </c>
      <c r="D1090" t="s">
        <v>11</v>
      </c>
      <c r="E1090" t="s">
        <v>953</v>
      </c>
      <c r="F1090">
        <v>1196</v>
      </c>
      <c r="G1090">
        <v>7887.86</v>
      </c>
      <c r="H1090">
        <v>6.5952006688963198</v>
      </c>
    </row>
    <row r="1091" spans="1:8" x14ac:dyDescent="0.2">
      <c r="A1091" t="s">
        <v>8</v>
      </c>
      <c r="B1091" t="s">
        <v>76</v>
      </c>
      <c r="C1091" t="s">
        <v>77</v>
      </c>
      <c r="D1091" t="s">
        <v>11</v>
      </c>
      <c r="E1091" t="s">
        <v>954</v>
      </c>
      <c r="F1091">
        <v>160</v>
      </c>
      <c r="G1091">
        <v>1174.9000000000001</v>
      </c>
      <c r="H1091">
        <v>7.3431249999999997</v>
      </c>
    </row>
    <row r="1092" spans="1:8" x14ac:dyDescent="0.2">
      <c r="A1092" t="s">
        <v>8</v>
      </c>
      <c r="B1092" t="s">
        <v>76</v>
      </c>
      <c r="C1092" t="s">
        <v>77</v>
      </c>
      <c r="D1092" t="s">
        <v>11</v>
      </c>
      <c r="E1092" t="s">
        <v>343</v>
      </c>
      <c r="F1092">
        <v>410</v>
      </c>
      <c r="G1092">
        <v>19083.68</v>
      </c>
      <c r="H1092">
        <v>46.545560975609803</v>
      </c>
    </row>
    <row r="1093" spans="1:8" x14ac:dyDescent="0.2">
      <c r="A1093" t="s">
        <v>8</v>
      </c>
      <c r="B1093" t="s">
        <v>76</v>
      </c>
      <c r="C1093" t="s">
        <v>92</v>
      </c>
      <c r="D1093" t="s">
        <v>11</v>
      </c>
      <c r="E1093" t="s">
        <v>329</v>
      </c>
      <c r="F1093">
        <v>1150</v>
      </c>
      <c r="G1093">
        <v>48775.12</v>
      </c>
      <c r="H1093">
        <v>42.413147826086998</v>
      </c>
    </row>
    <row r="1094" spans="1:8" x14ac:dyDescent="0.2">
      <c r="A1094" t="s">
        <v>8</v>
      </c>
      <c r="B1094" t="s">
        <v>76</v>
      </c>
      <c r="C1094" t="s">
        <v>77</v>
      </c>
      <c r="D1094" t="s">
        <v>11</v>
      </c>
      <c r="E1094" t="s">
        <v>955</v>
      </c>
      <c r="F1094">
        <v>1</v>
      </c>
      <c r="G1094">
        <v>2062.0300000000002</v>
      </c>
      <c r="H1094">
        <v>2062.0300000000002</v>
      </c>
    </row>
    <row r="1095" spans="1:8" x14ac:dyDescent="0.2">
      <c r="A1095" t="s">
        <v>8</v>
      </c>
      <c r="B1095" t="s">
        <v>76</v>
      </c>
      <c r="C1095" t="s">
        <v>135</v>
      </c>
      <c r="D1095" t="s">
        <v>11</v>
      </c>
      <c r="E1095" t="s">
        <v>956</v>
      </c>
      <c r="F1095">
        <v>1742</v>
      </c>
      <c r="G1095">
        <v>27710.63</v>
      </c>
      <c r="H1095">
        <v>15.907365097589</v>
      </c>
    </row>
    <row r="1096" spans="1:8" x14ac:dyDescent="0.2">
      <c r="A1096" t="s">
        <v>8</v>
      </c>
      <c r="B1096" t="s">
        <v>76</v>
      </c>
      <c r="C1096" t="s">
        <v>92</v>
      </c>
      <c r="D1096" t="s">
        <v>11</v>
      </c>
      <c r="E1096" t="s">
        <v>957</v>
      </c>
      <c r="F1096">
        <v>1000</v>
      </c>
      <c r="G1096">
        <v>14133.11</v>
      </c>
      <c r="H1096">
        <v>14.13311</v>
      </c>
    </row>
    <row r="1097" spans="1:8" x14ac:dyDescent="0.2">
      <c r="A1097" t="s">
        <v>8</v>
      </c>
      <c r="B1097" t="s">
        <v>76</v>
      </c>
      <c r="C1097" t="s">
        <v>77</v>
      </c>
      <c r="D1097" t="s">
        <v>11</v>
      </c>
      <c r="E1097" t="s">
        <v>958</v>
      </c>
      <c r="F1097">
        <v>1220</v>
      </c>
      <c r="G1097">
        <v>44988.95</v>
      </c>
      <c r="H1097">
        <v>36.876188524590198</v>
      </c>
    </row>
    <row r="1098" spans="1:8" x14ac:dyDescent="0.2">
      <c r="A1098" t="s">
        <v>8</v>
      </c>
      <c r="B1098" t="s">
        <v>76</v>
      </c>
      <c r="C1098" t="s">
        <v>77</v>
      </c>
      <c r="D1098" t="s">
        <v>11</v>
      </c>
      <c r="E1098" t="s">
        <v>959</v>
      </c>
      <c r="F1098">
        <v>4940</v>
      </c>
      <c r="G1098">
        <v>35906.800000000003</v>
      </c>
      <c r="H1098">
        <v>7.2685829959514203</v>
      </c>
    </row>
    <row r="1099" spans="1:8" x14ac:dyDescent="0.2">
      <c r="A1099" t="s">
        <v>8</v>
      </c>
      <c r="B1099" t="s">
        <v>76</v>
      </c>
      <c r="C1099" t="s">
        <v>87</v>
      </c>
      <c r="D1099" t="s">
        <v>11</v>
      </c>
      <c r="E1099" t="s">
        <v>960</v>
      </c>
      <c r="F1099">
        <v>1</v>
      </c>
      <c r="G1099">
        <v>-2563</v>
      </c>
      <c r="H1099">
        <v>-2563</v>
      </c>
    </row>
    <row r="1100" spans="1:8" x14ac:dyDescent="0.2">
      <c r="A1100" t="s">
        <v>8</v>
      </c>
      <c r="B1100" t="s">
        <v>76</v>
      </c>
      <c r="C1100" t="s">
        <v>87</v>
      </c>
      <c r="D1100" t="s">
        <v>11</v>
      </c>
      <c r="E1100" t="s">
        <v>961</v>
      </c>
      <c r="F1100">
        <v>1</v>
      </c>
      <c r="G1100">
        <v>-897</v>
      </c>
      <c r="H1100">
        <v>-897</v>
      </c>
    </row>
    <row r="1101" spans="1:8" x14ac:dyDescent="0.2">
      <c r="A1101" t="s">
        <v>8</v>
      </c>
      <c r="B1101" t="s">
        <v>76</v>
      </c>
      <c r="C1101" t="s">
        <v>87</v>
      </c>
      <c r="D1101" t="s">
        <v>11</v>
      </c>
      <c r="E1101" t="s">
        <v>962</v>
      </c>
      <c r="F1101">
        <v>1</v>
      </c>
      <c r="G1101">
        <v>-89</v>
      </c>
      <c r="H1101">
        <v>-89</v>
      </c>
    </row>
    <row r="1102" spans="1:8" x14ac:dyDescent="0.2">
      <c r="A1102" t="s">
        <v>8</v>
      </c>
      <c r="B1102" t="s">
        <v>76</v>
      </c>
      <c r="C1102" t="s">
        <v>77</v>
      </c>
      <c r="D1102" t="s">
        <v>11</v>
      </c>
      <c r="E1102" t="s">
        <v>963</v>
      </c>
      <c r="F1102">
        <v>1780</v>
      </c>
      <c r="G1102">
        <v>11994.89</v>
      </c>
      <c r="H1102">
        <v>6.7387022471910099</v>
      </c>
    </row>
    <row r="1103" spans="1:8" x14ac:dyDescent="0.2">
      <c r="A1103" t="s">
        <v>8</v>
      </c>
      <c r="B1103" t="s">
        <v>76</v>
      </c>
      <c r="C1103" t="s">
        <v>87</v>
      </c>
      <c r="D1103" t="s">
        <v>11</v>
      </c>
      <c r="E1103" t="s">
        <v>964</v>
      </c>
      <c r="F1103">
        <v>1</v>
      </c>
      <c r="G1103">
        <v>-1512</v>
      </c>
      <c r="H1103">
        <v>-1512</v>
      </c>
    </row>
    <row r="1104" spans="1:8" x14ac:dyDescent="0.2">
      <c r="A1104" t="s">
        <v>8</v>
      </c>
      <c r="B1104" t="s">
        <v>76</v>
      </c>
      <c r="C1104" t="s">
        <v>87</v>
      </c>
      <c r="D1104" t="s">
        <v>11</v>
      </c>
      <c r="E1104" t="s">
        <v>965</v>
      </c>
      <c r="F1104">
        <v>1</v>
      </c>
      <c r="G1104">
        <v>-7999</v>
      </c>
      <c r="H1104">
        <v>-7999</v>
      </c>
    </row>
    <row r="1105" spans="1:8" x14ac:dyDescent="0.2">
      <c r="A1105" t="s">
        <v>8</v>
      </c>
      <c r="B1105" t="s">
        <v>76</v>
      </c>
      <c r="C1105" t="s">
        <v>87</v>
      </c>
      <c r="D1105" t="s">
        <v>11</v>
      </c>
      <c r="E1105" t="s">
        <v>966</v>
      </c>
      <c r="F1105">
        <v>1</v>
      </c>
      <c r="G1105">
        <v>-568</v>
      </c>
      <c r="H1105">
        <v>-568</v>
      </c>
    </row>
    <row r="1106" spans="1:8" x14ac:dyDescent="0.2">
      <c r="A1106" t="s">
        <v>8</v>
      </c>
      <c r="B1106" t="s">
        <v>76</v>
      </c>
      <c r="C1106" t="s">
        <v>87</v>
      </c>
      <c r="D1106" t="s">
        <v>11</v>
      </c>
      <c r="E1106" t="s">
        <v>967</v>
      </c>
      <c r="F1106">
        <v>1</v>
      </c>
      <c r="G1106">
        <v>-2056</v>
      </c>
      <c r="H1106">
        <v>-2056</v>
      </c>
    </row>
    <row r="1107" spans="1:8" x14ac:dyDescent="0.2">
      <c r="A1107" t="s">
        <v>8</v>
      </c>
      <c r="B1107" t="s">
        <v>76</v>
      </c>
      <c r="C1107" t="s">
        <v>77</v>
      </c>
      <c r="D1107" t="s">
        <v>11</v>
      </c>
      <c r="E1107" t="s">
        <v>968</v>
      </c>
      <c r="F1107">
        <v>2665</v>
      </c>
      <c r="G1107">
        <v>3142.89</v>
      </c>
      <c r="H1107">
        <v>1.17932082551595</v>
      </c>
    </row>
    <row r="1108" spans="1:8" x14ac:dyDescent="0.2">
      <c r="A1108" t="s">
        <v>8</v>
      </c>
      <c r="B1108" t="s">
        <v>76</v>
      </c>
      <c r="C1108" t="s">
        <v>87</v>
      </c>
      <c r="D1108" t="s">
        <v>11</v>
      </c>
      <c r="E1108" t="s">
        <v>969</v>
      </c>
      <c r="F1108">
        <v>1</v>
      </c>
      <c r="G1108">
        <v>-2109</v>
      </c>
      <c r="H1108">
        <v>-2109</v>
      </c>
    </row>
    <row r="1109" spans="1:8" x14ac:dyDescent="0.2">
      <c r="A1109" t="s">
        <v>8</v>
      </c>
      <c r="B1109" t="s">
        <v>76</v>
      </c>
      <c r="C1109" t="s">
        <v>87</v>
      </c>
      <c r="D1109" t="s">
        <v>11</v>
      </c>
      <c r="E1109" t="s">
        <v>970</v>
      </c>
      <c r="F1109">
        <v>1</v>
      </c>
      <c r="G1109">
        <v>-756</v>
      </c>
      <c r="H1109">
        <v>-756</v>
      </c>
    </row>
    <row r="1110" spans="1:8" x14ac:dyDescent="0.2">
      <c r="A1110" t="s">
        <v>8</v>
      </c>
      <c r="B1110" t="s">
        <v>76</v>
      </c>
      <c r="C1110" t="s">
        <v>87</v>
      </c>
      <c r="D1110" t="s">
        <v>11</v>
      </c>
      <c r="E1110" t="s">
        <v>971</v>
      </c>
      <c r="F1110">
        <v>1</v>
      </c>
      <c r="G1110">
        <v>-187</v>
      </c>
      <c r="H1110">
        <v>-187</v>
      </c>
    </row>
    <row r="1111" spans="1:8" x14ac:dyDescent="0.2">
      <c r="A1111" t="s">
        <v>8</v>
      </c>
      <c r="B1111" t="s">
        <v>76</v>
      </c>
      <c r="C1111" t="s">
        <v>87</v>
      </c>
      <c r="D1111" t="s">
        <v>11</v>
      </c>
      <c r="E1111" t="s">
        <v>972</v>
      </c>
      <c r="F1111">
        <v>1</v>
      </c>
      <c r="G1111">
        <v>-15056</v>
      </c>
      <c r="H1111">
        <v>-15056</v>
      </c>
    </row>
    <row r="1112" spans="1:8" x14ac:dyDescent="0.2">
      <c r="A1112" t="s">
        <v>8</v>
      </c>
      <c r="B1112" t="s">
        <v>76</v>
      </c>
      <c r="C1112" t="s">
        <v>87</v>
      </c>
      <c r="D1112" t="s">
        <v>11</v>
      </c>
      <c r="E1112" t="s">
        <v>973</v>
      </c>
      <c r="F1112">
        <v>1</v>
      </c>
      <c r="G1112">
        <v>-8628</v>
      </c>
      <c r="H1112">
        <v>-8628</v>
      </c>
    </row>
    <row r="1113" spans="1:8" x14ac:dyDescent="0.2">
      <c r="A1113" t="s">
        <v>8</v>
      </c>
      <c r="B1113" t="s">
        <v>76</v>
      </c>
      <c r="C1113" t="s">
        <v>87</v>
      </c>
      <c r="D1113" t="s">
        <v>11</v>
      </c>
      <c r="E1113" t="s">
        <v>974</v>
      </c>
      <c r="F1113">
        <v>1</v>
      </c>
      <c r="G1113">
        <v>-1596</v>
      </c>
      <c r="H1113">
        <v>-1596</v>
      </c>
    </row>
    <row r="1114" spans="1:8" x14ac:dyDescent="0.2">
      <c r="A1114" t="s">
        <v>8</v>
      </c>
      <c r="B1114" t="s">
        <v>76</v>
      </c>
      <c r="C1114" t="s">
        <v>87</v>
      </c>
      <c r="D1114" t="s">
        <v>11</v>
      </c>
      <c r="E1114" t="s">
        <v>975</v>
      </c>
      <c r="F1114">
        <v>1</v>
      </c>
      <c r="G1114">
        <v>-3065</v>
      </c>
      <c r="H1114">
        <v>-3065</v>
      </c>
    </row>
    <row r="1115" spans="1:8" x14ac:dyDescent="0.2">
      <c r="A1115" t="s">
        <v>8</v>
      </c>
      <c r="B1115" t="s">
        <v>76</v>
      </c>
      <c r="C1115" t="s">
        <v>87</v>
      </c>
      <c r="D1115" t="s">
        <v>11</v>
      </c>
      <c r="E1115" t="s">
        <v>976</v>
      </c>
      <c r="F1115">
        <v>1</v>
      </c>
      <c r="G1115">
        <v>-4252</v>
      </c>
      <c r="H1115">
        <v>-4252</v>
      </c>
    </row>
    <row r="1116" spans="1:8" x14ac:dyDescent="0.2">
      <c r="A1116" t="s">
        <v>8</v>
      </c>
      <c r="B1116" t="s">
        <v>76</v>
      </c>
      <c r="C1116" t="s">
        <v>87</v>
      </c>
      <c r="D1116" t="s">
        <v>11</v>
      </c>
      <c r="E1116" t="s">
        <v>977</v>
      </c>
      <c r="F1116">
        <v>1</v>
      </c>
      <c r="G1116">
        <v>-1741</v>
      </c>
      <c r="H1116">
        <v>-1741</v>
      </c>
    </row>
    <row r="1117" spans="1:8" x14ac:dyDescent="0.2">
      <c r="A1117" t="s">
        <v>8</v>
      </c>
      <c r="B1117" t="s">
        <v>76</v>
      </c>
      <c r="C1117" t="s">
        <v>135</v>
      </c>
      <c r="D1117" t="s">
        <v>11</v>
      </c>
      <c r="E1117" t="s">
        <v>978</v>
      </c>
      <c r="F1117">
        <v>422</v>
      </c>
      <c r="G1117">
        <v>1231.79</v>
      </c>
      <c r="H1117">
        <v>2.9189336492890998</v>
      </c>
    </row>
    <row r="1118" spans="1:8" x14ac:dyDescent="0.2">
      <c r="A1118" t="s">
        <v>8</v>
      </c>
      <c r="B1118" t="s">
        <v>76</v>
      </c>
      <c r="C1118" t="s">
        <v>92</v>
      </c>
      <c r="D1118" t="s">
        <v>11</v>
      </c>
      <c r="E1118" t="s">
        <v>979</v>
      </c>
      <c r="F1118">
        <v>767</v>
      </c>
      <c r="G1118">
        <v>-14027.68</v>
      </c>
      <c r="H1118">
        <v>-18.2890221642764</v>
      </c>
    </row>
    <row r="1119" spans="1:8" x14ac:dyDescent="0.2">
      <c r="A1119" t="s">
        <v>8</v>
      </c>
      <c r="B1119" t="s">
        <v>76</v>
      </c>
      <c r="C1119" t="s">
        <v>87</v>
      </c>
      <c r="D1119" t="s">
        <v>11</v>
      </c>
      <c r="E1119" t="s">
        <v>980</v>
      </c>
      <c r="F1119">
        <v>1</v>
      </c>
      <c r="G1119">
        <v>-1035.52</v>
      </c>
      <c r="H1119">
        <v>-1035.52</v>
      </c>
    </row>
    <row r="1120" spans="1:8" x14ac:dyDescent="0.2">
      <c r="A1120" t="s">
        <v>8</v>
      </c>
      <c r="B1120" t="s">
        <v>76</v>
      </c>
      <c r="C1120" t="s">
        <v>87</v>
      </c>
      <c r="D1120" t="s">
        <v>11</v>
      </c>
      <c r="E1120" t="s">
        <v>981</v>
      </c>
      <c r="F1120">
        <v>1</v>
      </c>
      <c r="G1120">
        <v>-2287</v>
      </c>
      <c r="H1120">
        <v>-2287</v>
      </c>
    </row>
    <row r="1121" spans="1:8" x14ac:dyDescent="0.2">
      <c r="A1121" t="s">
        <v>8</v>
      </c>
      <c r="B1121" t="s">
        <v>76</v>
      </c>
      <c r="C1121" t="s">
        <v>87</v>
      </c>
      <c r="D1121" t="s">
        <v>11</v>
      </c>
      <c r="E1121" t="s">
        <v>982</v>
      </c>
      <c r="F1121">
        <v>1</v>
      </c>
      <c r="G1121">
        <v>-2102</v>
      </c>
      <c r="H1121">
        <v>-2102</v>
      </c>
    </row>
    <row r="1122" spans="1:8" x14ac:dyDescent="0.2">
      <c r="A1122" t="s">
        <v>8</v>
      </c>
      <c r="B1122" t="s">
        <v>76</v>
      </c>
      <c r="C1122" t="s">
        <v>77</v>
      </c>
      <c r="D1122" t="s">
        <v>11</v>
      </c>
      <c r="E1122" t="s">
        <v>66</v>
      </c>
      <c r="F1122">
        <v>230</v>
      </c>
      <c r="G1122">
        <v>4153.3100000000004</v>
      </c>
      <c r="H1122">
        <v>18.057869565217398</v>
      </c>
    </row>
    <row r="1123" spans="1:8" x14ac:dyDescent="0.2">
      <c r="A1123" t="s">
        <v>8</v>
      </c>
      <c r="B1123" t="s">
        <v>76</v>
      </c>
      <c r="C1123" t="s">
        <v>87</v>
      </c>
      <c r="D1123" t="s">
        <v>11</v>
      </c>
      <c r="E1123" t="s">
        <v>983</v>
      </c>
      <c r="F1123">
        <v>1</v>
      </c>
      <c r="G1123">
        <v>-13900</v>
      </c>
      <c r="H1123">
        <v>-13900</v>
      </c>
    </row>
    <row r="1124" spans="1:8" x14ac:dyDescent="0.2">
      <c r="A1124" t="s">
        <v>8</v>
      </c>
      <c r="B1124" t="s">
        <v>76</v>
      </c>
      <c r="C1124" t="s">
        <v>87</v>
      </c>
      <c r="D1124" t="s">
        <v>11</v>
      </c>
      <c r="E1124" t="s">
        <v>984</v>
      </c>
      <c r="F1124">
        <v>1</v>
      </c>
      <c r="G1124">
        <v>-12376</v>
      </c>
      <c r="H1124">
        <v>-12376</v>
      </c>
    </row>
    <row r="1125" spans="1:8" x14ac:dyDescent="0.2">
      <c r="A1125" t="s">
        <v>8</v>
      </c>
      <c r="B1125" t="s">
        <v>76</v>
      </c>
      <c r="C1125" t="s">
        <v>77</v>
      </c>
      <c r="D1125" t="s">
        <v>11</v>
      </c>
      <c r="E1125" t="s">
        <v>985</v>
      </c>
      <c r="F1125">
        <v>545</v>
      </c>
      <c r="G1125">
        <v>8962.9599999999991</v>
      </c>
      <c r="H1125">
        <v>16.4457981651376</v>
      </c>
    </row>
    <row r="1126" spans="1:8" x14ac:dyDescent="0.2">
      <c r="A1126" t="s">
        <v>8</v>
      </c>
      <c r="B1126" t="s">
        <v>76</v>
      </c>
      <c r="C1126" t="s">
        <v>77</v>
      </c>
      <c r="D1126" t="s">
        <v>11</v>
      </c>
      <c r="E1126" t="s">
        <v>986</v>
      </c>
      <c r="F1126">
        <v>1795</v>
      </c>
      <c r="G1126">
        <v>15260.63</v>
      </c>
      <c r="H1126">
        <v>8.5017437325905298</v>
      </c>
    </row>
    <row r="1127" spans="1:8" x14ac:dyDescent="0.2">
      <c r="A1127" t="s">
        <v>8</v>
      </c>
      <c r="B1127" t="s">
        <v>76</v>
      </c>
      <c r="C1127" t="s">
        <v>63</v>
      </c>
      <c r="D1127" t="s">
        <v>64</v>
      </c>
      <c r="E1127" t="s">
        <v>987</v>
      </c>
      <c r="F1127">
        <v>17</v>
      </c>
      <c r="G1127">
        <v>2834.62</v>
      </c>
      <c r="H1127">
        <v>166.74235294117599</v>
      </c>
    </row>
    <row r="1128" spans="1:8" x14ac:dyDescent="0.2">
      <c r="A1128" t="s">
        <v>8</v>
      </c>
      <c r="B1128" t="s">
        <v>76</v>
      </c>
      <c r="C1128" t="s">
        <v>87</v>
      </c>
      <c r="D1128" t="s">
        <v>11</v>
      </c>
      <c r="E1128" t="s">
        <v>988</v>
      </c>
      <c r="F1128">
        <v>1</v>
      </c>
      <c r="G1128">
        <v>-358</v>
      </c>
      <c r="H1128">
        <v>-358</v>
      </c>
    </row>
    <row r="1129" spans="1:8" x14ac:dyDescent="0.2">
      <c r="A1129" t="s">
        <v>8</v>
      </c>
      <c r="B1129" t="s">
        <v>76</v>
      </c>
      <c r="C1129" t="s">
        <v>77</v>
      </c>
      <c r="D1129" t="s">
        <v>11</v>
      </c>
      <c r="E1129" t="s">
        <v>989</v>
      </c>
      <c r="F1129">
        <v>100</v>
      </c>
      <c r="G1129">
        <v>2361.5700000000002</v>
      </c>
      <c r="H1129">
        <v>23.6157</v>
      </c>
    </row>
    <row r="1130" spans="1:8" x14ac:dyDescent="0.2">
      <c r="A1130" t="s">
        <v>8</v>
      </c>
      <c r="B1130" t="s">
        <v>76</v>
      </c>
      <c r="C1130" t="s">
        <v>77</v>
      </c>
      <c r="D1130" t="s">
        <v>11</v>
      </c>
      <c r="E1130" t="s">
        <v>990</v>
      </c>
      <c r="F1130">
        <v>1958</v>
      </c>
      <c r="G1130">
        <v>4752.6499999999996</v>
      </c>
      <c r="H1130">
        <v>2.4272982635342202</v>
      </c>
    </row>
    <row r="1131" spans="1:8" x14ac:dyDescent="0.2">
      <c r="A1131" t="s">
        <v>8</v>
      </c>
      <c r="B1131" t="s">
        <v>76</v>
      </c>
      <c r="C1131" t="s">
        <v>87</v>
      </c>
      <c r="D1131" t="s">
        <v>11</v>
      </c>
      <c r="E1131" t="s">
        <v>991</v>
      </c>
      <c r="F1131">
        <v>1</v>
      </c>
      <c r="G1131">
        <v>-688</v>
      </c>
      <c r="H1131">
        <v>-688</v>
      </c>
    </row>
    <row r="1132" spans="1:8" x14ac:dyDescent="0.2">
      <c r="A1132" t="s">
        <v>8</v>
      </c>
      <c r="B1132" t="s">
        <v>76</v>
      </c>
      <c r="C1132" t="s">
        <v>87</v>
      </c>
      <c r="D1132" t="s">
        <v>11</v>
      </c>
      <c r="E1132" t="s">
        <v>992</v>
      </c>
      <c r="F1132">
        <v>1</v>
      </c>
      <c r="G1132">
        <v>-3676</v>
      </c>
      <c r="H1132">
        <v>-3676</v>
      </c>
    </row>
    <row r="1133" spans="1:8" x14ac:dyDescent="0.2">
      <c r="A1133" t="s">
        <v>8</v>
      </c>
      <c r="B1133" t="s">
        <v>76</v>
      </c>
      <c r="C1133" t="s">
        <v>87</v>
      </c>
      <c r="D1133" t="s">
        <v>11</v>
      </c>
      <c r="E1133" t="s">
        <v>993</v>
      </c>
      <c r="F1133">
        <v>1</v>
      </c>
      <c r="G1133">
        <v>-8485</v>
      </c>
      <c r="H1133">
        <v>-8485</v>
      </c>
    </row>
    <row r="1134" spans="1:8" x14ac:dyDescent="0.2">
      <c r="A1134" t="s">
        <v>8</v>
      </c>
      <c r="B1134" t="s">
        <v>76</v>
      </c>
      <c r="C1134" t="s">
        <v>87</v>
      </c>
      <c r="D1134" t="s">
        <v>11</v>
      </c>
      <c r="E1134" t="s">
        <v>994</v>
      </c>
      <c r="F1134">
        <v>1</v>
      </c>
      <c r="G1134">
        <v>-1086</v>
      </c>
      <c r="H1134">
        <v>-1086</v>
      </c>
    </row>
    <row r="1135" spans="1:8" x14ac:dyDescent="0.2">
      <c r="A1135" t="s">
        <v>8</v>
      </c>
      <c r="B1135" t="s">
        <v>76</v>
      </c>
      <c r="C1135" t="s">
        <v>87</v>
      </c>
      <c r="D1135" t="s">
        <v>11</v>
      </c>
      <c r="E1135" t="s">
        <v>995</v>
      </c>
      <c r="F1135">
        <v>1</v>
      </c>
      <c r="G1135">
        <v>-187</v>
      </c>
      <c r="H1135">
        <v>-187</v>
      </c>
    </row>
    <row r="1136" spans="1:8" x14ac:dyDescent="0.2">
      <c r="A1136" t="s">
        <v>8</v>
      </c>
      <c r="B1136" t="s">
        <v>76</v>
      </c>
      <c r="C1136" t="s">
        <v>87</v>
      </c>
      <c r="D1136" t="s">
        <v>11</v>
      </c>
      <c r="E1136" t="s">
        <v>996</v>
      </c>
      <c r="F1136">
        <v>1</v>
      </c>
      <c r="G1136">
        <v>-1476</v>
      </c>
      <c r="H1136">
        <v>-1476</v>
      </c>
    </row>
    <row r="1137" spans="1:8" x14ac:dyDescent="0.2">
      <c r="A1137" t="s">
        <v>8</v>
      </c>
      <c r="B1137" t="s">
        <v>76</v>
      </c>
      <c r="C1137" t="s">
        <v>63</v>
      </c>
      <c r="D1137" t="s">
        <v>64</v>
      </c>
      <c r="E1137" t="s">
        <v>562</v>
      </c>
      <c r="F1137">
        <v>76</v>
      </c>
      <c r="G1137">
        <v>101271.87</v>
      </c>
      <c r="H1137">
        <v>1332.5246052631601</v>
      </c>
    </row>
    <row r="1138" spans="1:8" x14ac:dyDescent="0.2">
      <c r="A1138" t="s">
        <v>8</v>
      </c>
      <c r="B1138" t="s">
        <v>76</v>
      </c>
      <c r="C1138" t="s">
        <v>87</v>
      </c>
      <c r="D1138" t="s">
        <v>11</v>
      </c>
      <c r="E1138" t="s">
        <v>997</v>
      </c>
      <c r="F1138">
        <v>1</v>
      </c>
      <c r="G1138">
        <v>-28347</v>
      </c>
      <c r="H1138">
        <v>-28347</v>
      </c>
    </row>
    <row r="1139" spans="1:8" x14ac:dyDescent="0.2">
      <c r="A1139" t="s">
        <v>8</v>
      </c>
      <c r="B1139" t="s">
        <v>76</v>
      </c>
      <c r="C1139" t="s">
        <v>102</v>
      </c>
      <c r="D1139" t="s">
        <v>11</v>
      </c>
      <c r="E1139" t="s">
        <v>349</v>
      </c>
      <c r="F1139">
        <v>1369</v>
      </c>
      <c r="G1139">
        <v>257861.67</v>
      </c>
      <c r="H1139">
        <v>188.35768444119799</v>
      </c>
    </row>
    <row r="1140" spans="1:8" x14ac:dyDescent="0.2">
      <c r="A1140" t="s">
        <v>8</v>
      </c>
      <c r="B1140" t="s">
        <v>76</v>
      </c>
      <c r="C1140" t="s">
        <v>77</v>
      </c>
      <c r="D1140" t="s">
        <v>11</v>
      </c>
      <c r="E1140" t="s">
        <v>349</v>
      </c>
      <c r="F1140">
        <v>340</v>
      </c>
      <c r="G1140">
        <v>35344.53</v>
      </c>
      <c r="H1140">
        <v>103.9545</v>
      </c>
    </row>
    <row r="1141" spans="1:8" x14ac:dyDescent="0.2">
      <c r="A1141" t="s">
        <v>8</v>
      </c>
      <c r="B1141" t="s">
        <v>76</v>
      </c>
      <c r="C1141" t="s">
        <v>92</v>
      </c>
      <c r="D1141" t="s">
        <v>11</v>
      </c>
      <c r="E1141" t="s">
        <v>998</v>
      </c>
      <c r="F1141">
        <v>1743</v>
      </c>
      <c r="G1141">
        <v>114028.42</v>
      </c>
      <c r="H1141">
        <v>65.420780263912803</v>
      </c>
    </row>
    <row r="1142" spans="1:8" x14ac:dyDescent="0.2">
      <c r="A1142" t="s">
        <v>8</v>
      </c>
      <c r="B1142" t="s">
        <v>76</v>
      </c>
      <c r="C1142" t="s">
        <v>77</v>
      </c>
      <c r="D1142" t="s">
        <v>11</v>
      </c>
      <c r="E1142" t="s">
        <v>999</v>
      </c>
      <c r="F1142">
        <v>58</v>
      </c>
      <c r="G1142">
        <v>3754.47</v>
      </c>
      <c r="H1142">
        <v>64.732241379310295</v>
      </c>
    </row>
    <row r="1143" spans="1:8" x14ac:dyDescent="0.2">
      <c r="A1143" t="s">
        <v>8</v>
      </c>
      <c r="B1143" t="s">
        <v>76</v>
      </c>
      <c r="C1143" t="s">
        <v>87</v>
      </c>
      <c r="D1143" t="s">
        <v>11</v>
      </c>
      <c r="E1143" t="s">
        <v>1000</v>
      </c>
      <c r="F1143">
        <v>1</v>
      </c>
      <c r="G1143">
        <v>-1829</v>
      </c>
      <c r="H1143">
        <v>-1829</v>
      </c>
    </row>
    <row r="1144" spans="1:8" x14ac:dyDescent="0.2">
      <c r="A1144" t="s">
        <v>8</v>
      </c>
      <c r="B1144" t="s">
        <v>76</v>
      </c>
      <c r="C1144" t="s">
        <v>87</v>
      </c>
      <c r="D1144" t="s">
        <v>11</v>
      </c>
      <c r="E1144" t="s">
        <v>1001</v>
      </c>
      <c r="F1144">
        <v>1</v>
      </c>
      <c r="G1144">
        <v>-1031</v>
      </c>
      <c r="H1144">
        <v>-1031</v>
      </c>
    </row>
    <row r="1145" spans="1:8" x14ac:dyDescent="0.2">
      <c r="A1145" t="s">
        <v>8</v>
      </c>
      <c r="B1145" t="s">
        <v>76</v>
      </c>
      <c r="C1145" t="s">
        <v>87</v>
      </c>
      <c r="D1145" t="s">
        <v>11</v>
      </c>
      <c r="E1145" t="s">
        <v>1002</v>
      </c>
      <c r="F1145">
        <v>1</v>
      </c>
      <c r="G1145">
        <v>-1033</v>
      </c>
      <c r="H1145">
        <v>-1033</v>
      </c>
    </row>
    <row r="1146" spans="1:8" x14ac:dyDescent="0.2">
      <c r="A1146" t="s">
        <v>8</v>
      </c>
      <c r="B1146" t="s">
        <v>76</v>
      </c>
      <c r="C1146" t="s">
        <v>63</v>
      </c>
      <c r="D1146" t="s">
        <v>64</v>
      </c>
      <c r="E1146" t="s">
        <v>1003</v>
      </c>
      <c r="F1146">
        <v>11</v>
      </c>
      <c r="G1146">
        <v>61511.7</v>
      </c>
      <c r="H1146">
        <v>5591.9727272727296</v>
      </c>
    </row>
    <row r="1147" spans="1:8" x14ac:dyDescent="0.2">
      <c r="A1147" t="s">
        <v>8</v>
      </c>
      <c r="B1147" t="s">
        <v>76</v>
      </c>
      <c r="C1147" t="s">
        <v>63</v>
      </c>
      <c r="D1147" t="s">
        <v>64</v>
      </c>
      <c r="E1147" t="s">
        <v>265</v>
      </c>
      <c r="F1147">
        <v>25</v>
      </c>
      <c r="G1147">
        <v>4623.87</v>
      </c>
      <c r="H1147">
        <v>184.95480000000001</v>
      </c>
    </row>
    <row r="1148" spans="1:8" x14ac:dyDescent="0.2">
      <c r="A1148" t="s">
        <v>8</v>
      </c>
      <c r="B1148" t="s">
        <v>76</v>
      </c>
      <c r="C1148" t="s">
        <v>77</v>
      </c>
      <c r="D1148" t="s">
        <v>11</v>
      </c>
      <c r="E1148" t="s">
        <v>1004</v>
      </c>
      <c r="F1148">
        <v>2180</v>
      </c>
      <c r="G1148">
        <v>20798.34</v>
      </c>
      <c r="H1148">
        <v>9.5405229357798191</v>
      </c>
    </row>
    <row r="1149" spans="1:8" x14ac:dyDescent="0.2">
      <c r="A1149" t="s">
        <v>8</v>
      </c>
      <c r="B1149" t="s">
        <v>76</v>
      </c>
      <c r="C1149" t="s">
        <v>77</v>
      </c>
      <c r="D1149" t="s">
        <v>11</v>
      </c>
      <c r="E1149" t="s">
        <v>1005</v>
      </c>
      <c r="F1149">
        <v>645</v>
      </c>
      <c r="G1149">
        <v>5431.94</v>
      </c>
      <c r="H1149">
        <v>8.4216124031007809</v>
      </c>
    </row>
    <row r="1150" spans="1:8" x14ac:dyDescent="0.2">
      <c r="A1150" t="s">
        <v>8</v>
      </c>
      <c r="B1150" t="s">
        <v>76</v>
      </c>
      <c r="C1150" t="s">
        <v>77</v>
      </c>
      <c r="D1150" t="s">
        <v>11</v>
      </c>
      <c r="E1150" t="s">
        <v>1006</v>
      </c>
      <c r="F1150">
        <v>500</v>
      </c>
      <c r="G1150">
        <v>1675</v>
      </c>
      <c r="H1150">
        <v>3.35</v>
      </c>
    </row>
    <row r="1151" spans="1:8" x14ac:dyDescent="0.2">
      <c r="A1151" t="s">
        <v>8</v>
      </c>
      <c r="B1151" t="s">
        <v>76</v>
      </c>
      <c r="C1151" t="s">
        <v>77</v>
      </c>
      <c r="D1151" t="s">
        <v>11</v>
      </c>
      <c r="E1151" t="s">
        <v>1007</v>
      </c>
      <c r="F1151">
        <v>4000</v>
      </c>
      <c r="G1151">
        <v>66816.75</v>
      </c>
      <c r="H1151">
        <v>16.7041875</v>
      </c>
    </row>
    <row r="1152" spans="1:8" x14ac:dyDescent="0.2">
      <c r="A1152" t="s">
        <v>8</v>
      </c>
      <c r="B1152" t="s">
        <v>76</v>
      </c>
      <c r="C1152" t="s">
        <v>77</v>
      </c>
      <c r="D1152" t="s">
        <v>11</v>
      </c>
      <c r="E1152" t="s">
        <v>1008</v>
      </c>
      <c r="F1152">
        <v>655</v>
      </c>
      <c r="G1152">
        <v>5760.38</v>
      </c>
      <c r="H1152">
        <v>8.7944732824427501</v>
      </c>
    </row>
    <row r="1153" spans="1:8" x14ac:dyDescent="0.2">
      <c r="A1153" t="s">
        <v>8</v>
      </c>
      <c r="B1153" t="s">
        <v>76</v>
      </c>
      <c r="C1153" t="s">
        <v>77</v>
      </c>
      <c r="D1153" t="s">
        <v>11</v>
      </c>
      <c r="E1153" t="s">
        <v>1009</v>
      </c>
      <c r="F1153">
        <v>1391</v>
      </c>
      <c r="G1153">
        <v>8880</v>
      </c>
      <c r="H1153">
        <v>6.38389647735442</v>
      </c>
    </row>
    <row r="1154" spans="1:8" x14ac:dyDescent="0.2">
      <c r="A1154" t="s">
        <v>8</v>
      </c>
      <c r="B1154" t="s">
        <v>76</v>
      </c>
      <c r="C1154" t="s">
        <v>63</v>
      </c>
      <c r="D1154" t="s">
        <v>64</v>
      </c>
      <c r="E1154" t="s">
        <v>354</v>
      </c>
      <c r="F1154">
        <v>51</v>
      </c>
      <c r="G1154">
        <v>1273.8800000000001</v>
      </c>
      <c r="H1154">
        <v>24.978039215686302</v>
      </c>
    </row>
    <row r="1155" spans="1:8" x14ac:dyDescent="0.2">
      <c r="A1155" t="s">
        <v>8</v>
      </c>
      <c r="B1155" t="s">
        <v>76</v>
      </c>
      <c r="C1155" t="s">
        <v>87</v>
      </c>
      <c r="D1155" t="s">
        <v>11</v>
      </c>
      <c r="E1155" t="s">
        <v>1010</v>
      </c>
      <c r="F1155">
        <v>1</v>
      </c>
      <c r="G1155">
        <v>-5075.99</v>
      </c>
      <c r="H1155">
        <v>-5075.99</v>
      </c>
    </row>
    <row r="1156" spans="1:8" x14ac:dyDescent="0.2">
      <c r="A1156" t="s">
        <v>8</v>
      </c>
      <c r="B1156" t="s">
        <v>76</v>
      </c>
      <c r="C1156" t="s">
        <v>77</v>
      </c>
      <c r="D1156" t="s">
        <v>11</v>
      </c>
      <c r="E1156" t="s">
        <v>1011</v>
      </c>
      <c r="F1156">
        <v>366</v>
      </c>
      <c r="G1156">
        <v>3232.98</v>
      </c>
      <c r="H1156">
        <v>8.8332786885245902</v>
      </c>
    </row>
    <row r="1157" spans="1:8" x14ac:dyDescent="0.2">
      <c r="A1157" t="s">
        <v>8</v>
      </c>
      <c r="B1157" t="s">
        <v>76</v>
      </c>
      <c r="C1157" t="s">
        <v>92</v>
      </c>
      <c r="D1157" t="s">
        <v>11</v>
      </c>
      <c r="E1157" t="s">
        <v>1012</v>
      </c>
      <c r="F1157">
        <v>1766</v>
      </c>
      <c r="G1157">
        <v>44068.43</v>
      </c>
      <c r="H1157">
        <v>24.953810872027201</v>
      </c>
    </row>
    <row r="1158" spans="1:8" x14ac:dyDescent="0.2">
      <c r="A1158" t="s">
        <v>8</v>
      </c>
      <c r="B1158" t="s">
        <v>76</v>
      </c>
      <c r="C1158" t="s">
        <v>77</v>
      </c>
      <c r="D1158" t="s">
        <v>11</v>
      </c>
      <c r="E1158" t="s">
        <v>1013</v>
      </c>
      <c r="F1158">
        <v>1573</v>
      </c>
      <c r="G1158">
        <v>4914.49</v>
      </c>
      <c r="H1158">
        <v>3.1242784488239002</v>
      </c>
    </row>
    <row r="1159" spans="1:8" x14ac:dyDescent="0.2">
      <c r="A1159" t="s">
        <v>8</v>
      </c>
      <c r="B1159" t="s">
        <v>76</v>
      </c>
      <c r="C1159" t="s">
        <v>77</v>
      </c>
      <c r="D1159" t="s">
        <v>11</v>
      </c>
      <c r="E1159" t="s">
        <v>1014</v>
      </c>
      <c r="F1159">
        <v>0</v>
      </c>
      <c r="G1159">
        <v>1843.17</v>
      </c>
      <c r="H1159">
        <v>0</v>
      </c>
    </row>
    <row r="1160" spans="1:8" x14ac:dyDescent="0.2">
      <c r="A1160" t="s">
        <v>8</v>
      </c>
      <c r="B1160" t="s">
        <v>76</v>
      </c>
      <c r="C1160" t="s">
        <v>77</v>
      </c>
      <c r="D1160" t="s">
        <v>11</v>
      </c>
      <c r="E1160" t="s">
        <v>1015</v>
      </c>
      <c r="F1160">
        <v>910</v>
      </c>
      <c r="G1160">
        <v>6881.54</v>
      </c>
      <c r="H1160">
        <v>7.5621318681318703</v>
      </c>
    </row>
    <row r="1161" spans="1:8" x14ac:dyDescent="0.2">
      <c r="A1161" t="s">
        <v>8</v>
      </c>
      <c r="B1161" t="s">
        <v>76</v>
      </c>
      <c r="C1161" t="s">
        <v>77</v>
      </c>
      <c r="D1161" t="s">
        <v>11</v>
      </c>
      <c r="E1161" t="s">
        <v>1016</v>
      </c>
      <c r="F1161">
        <v>255</v>
      </c>
      <c r="G1161">
        <v>2185.23</v>
      </c>
      <c r="H1161">
        <v>8.5695294117647105</v>
      </c>
    </row>
    <row r="1162" spans="1:8" x14ac:dyDescent="0.2">
      <c r="A1162" t="s">
        <v>8</v>
      </c>
      <c r="B1162" t="s">
        <v>76</v>
      </c>
      <c r="C1162" t="s">
        <v>77</v>
      </c>
      <c r="D1162" t="s">
        <v>11</v>
      </c>
      <c r="E1162" t="s">
        <v>1017</v>
      </c>
      <c r="F1162">
        <v>1</v>
      </c>
      <c r="G1162">
        <v>3442.03</v>
      </c>
      <c r="H1162">
        <v>3442.03</v>
      </c>
    </row>
    <row r="1163" spans="1:8" x14ac:dyDescent="0.2">
      <c r="A1163" t="s">
        <v>8</v>
      </c>
      <c r="B1163" t="s">
        <v>76</v>
      </c>
      <c r="C1163" t="s">
        <v>77</v>
      </c>
      <c r="D1163" t="s">
        <v>11</v>
      </c>
      <c r="E1163" t="s">
        <v>265</v>
      </c>
      <c r="F1163">
        <v>-1</v>
      </c>
      <c r="G1163">
        <v>-5.14</v>
      </c>
      <c r="H1163">
        <v>5.14</v>
      </c>
    </row>
    <row r="1164" spans="1:8" x14ac:dyDescent="0.2">
      <c r="A1164" t="s">
        <v>8</v>
      </c>
      <c r="B1164" t="s">
        <v>76</v>
      </c>
      <c r="C1164" t="s">
        <v>77</v>
      </c>
      <c r="D1164" t="s">
        <v>11</v>
      </c>
      <c r="E1164" t="s">
        <v>308</v>
      </c>
      <c r="F1164">
        <v>-1</v>
      </c>
      <c r="G1164">
        <v>-5.14</v>
      </c>
      <c r="H1164">
        <v>5.14</v>
      </c>
    </row>
    <row r="1165" spans="1:8" x14ac:dyDescent="0.2">
      <c r="A1165" t="s">
        <v>8</v>
      </c>
      <c r="B1165" t="s">
        <v>76</v>
      </c>
      <c r="C1165" t="s">
        <v>77</v>
      </c>
      <c r="D1165" t="s">
        <v>11</v>
      </c>
      <c r="E1165" t="s">
        <v>1018</v>
      </c>
      <c r="F1165">
        <v>1665</v>
      </c>
      <c r="G1165">
        <v>12046.67</v>
      </c>
      <c r="H1165">
        <v>7.2352372372372402</v>
      </c>
    </row>
    <row r="1166" spans="1:8" x14ac:dyDescent="0.2">
      <c r="A1166" t="s">
        <v>8</v>
      </c>
      <c r="B1166" t="s">
        <v>76</v>
      </c>
      <c r="C1166" t="s">
        <v>77</v>
      </c>
      <c r="D1166" t="s">
        <v>11</v>
      </c>
      <c r="E1166" t="s">
        <v>1019</v>
      </c>
      <c r="F1166">
        <v>835</v>
      </c>
      <c r="G1166">
        <v>971.35</v>
      </c>
      <c r="H1166">
        <v>1.1632934131736501</v>
      </c>
    </row>
    <row r="1167" spans="1:8" x14ac:dyDescent="0.2">
      <c r="A1167" t="s">
        <v>8</v>
      </c>
      <c r="B1167" t="s">
        <v>76</v>
      </c>
      <c r="C1167" t="s">
        <v>87</v>
      </c>
      <c r="D1167" t="s">
        <v>11</v>
      </c>
      <c r="E1167" t="s">
        <v>1020</v>
      </c>
      <c r="F1167">
        <v>2</v>
      </c>
      <c r="G1167">
        <v>-2877</v>
      </c>
      <c r="H1167">
        <v>-1438.5</v>
      </c>
    </row>
    <row r="1168" spans="1:8" x14ac:dyDescent="0.2">
      <c r="A1168" t="s">
        <v>8</v>
      </c>
      <c r="B1168" t="s">
        <v>76</v>
      </c>
      <c r="C1168" t="s">
        <v>77</v>
      </c>
      <c r="D1168" t="s">
        <v>11</v>
      </c>
      <c r="E1168" t="s">
        <v>1021</v>
      </c>
      <c r="F1168">
        <v>2300</v>
      </c>
      <c r="G1168">
        <v>654.41999999999996</v>
      </c>
      <c r="H1168">
        <v>0.28453043478260898</v>
      </c>
    </row>
    <row r="1169" spans="1:8" x14ac:dyDescent="0.2">
      <c r="A1169" t="s">
        <v>8</v>
      </c>
      <c r="B1169" t="s">
        <v>76</v>
      </c>
      <c r="C1169" t="s">
        <v>77</v>
      </c>
      <c r="D1169" t="s">
        <v>11</v>
      </c>
      <c r="E1169" t="s">
        <v>1022</v>
      </c>
      <c r="F1169">
        <v>275</v>
      </c>
      <c r="G1169">
        <v>2768.15</v>
      </c>
      <c r="H1169">
        <v>10.066000000000001</v>
      </c>
    </row>
    <row r="1170" spans="1:8" x14ac:dyDescent="0.2">
      <c r="A1170" t="s">
        <v>8</v>
      </c>
      <c r="B1170" t="s">
        <v>76</v>
      </c>
      <c r="C1170" t="s">
        <v>77</v>
      </c>
      <c r="D1170" t="s">
        <v>11</v>
      </c>
      <c r="E1170" t="s">
        <v>1023</v>
      </c>
      <c r="F1170">
        <v>425</v>
      </c>
      <c r="G1170">
        <v>5885.48</v>
      </c>
      <c r="H1170">
        <v>13.848188235294099</v>
      </c>
    </row>
    <row r="1171" spans="1:8" x14ac:dyDescent="0.2">
      <c r="A1171" t="s">
        <v>8</v>
      </c>
      <c r="B1171" t="s">
        <v>76</v>
      </c>
      <c r="C1171" t="s">
        <v>77</v>
      </c>
      <c r="D1171" t="s">
        <v>11</v>
      </c>
      <c r="E1171" t="s">
        <v>841</v>
      </c>
      <c r="F1171">
        <v>-197</v>
      </c>
      <c r="G1171">
        <v>56099.6</v>
      </c>
      <c r="H1171">
        <v>-284.76954314720803</v>
      </c>
    </row>
    <row r="1172" spans="1:8" x14ac:dyDescent="0.2">
      <c r="A1172" t="s">
        <v>8</v>
      </c>
      <c r="B1172" t="s">
        <v>76</v>
      </c>
      <c r="C1172" t="s">
        <v>77</v>
      </c>
      <c r="D1172" t="s">
        <v>11</v>
      </c>
      <c r="E1172" t="s">
        <v>356</v>
      </c>
      <c r="F1172">
        <v>-3</v>
      </c>
      <c r="G1172">
        <v>-13.33</v>
      </c>
      <c r="H1172">
        <v>4.4433333333333298</v>
      </c>
    </row>
    <row r="1173" spans="1:8" x14ac:dyDescent="0.2">
      <c r="A1173" t="s">
        <v>8</v>
      </c>
      <c r="B1173" t="s">
        <v>76</v>
      </c>
      <c r="C1173" t="s">
        <v>77</v>
      </c>
      <c r="D1173" t="s">
        <v>11</v>
      </c>
      <c r="E1173" t="s">
        <v>1024</v>
      </c>
      <c r="F1173">
        <v>3045</v>
      </c>
      <c r="G1173">
        <v>9631.26</v>
      </c>
      <c r="H1173">
        <v>3.1629753694581302</v>
      </c>
    </row>
    <row r="1174" spans="1:8" x14ac:dyDescent="0.2">
      <c r="A1174" t="s">
        <v>8</v>
      </c>
      <c r="B1174" t="s">
        <v>76</v>
      </c>
      <c r="C1174" t="s">
        <v>87</v>
      </c>
      <c r="D1174" t="s">
        <v>11</v>
      </c>
      <c r="E1174" t="s">
        <v>1025</v>
      </c>
      <c r="F1174">
        <v>1</v>
      </c>
      <c r="G1174">
        <v>-8851.0499999999993</v>
      </c>
      <c r="H1174">
        <v>-8851.0499999999993</v>
      </c>
    </row>
    <row r="1175" spans="1:8" x14ac:dyDescent="0.2">
      <c r="A1175" t="s">
        <v>8</v>
      </c>
      <c r="B1175" t="s">
        <v>76</v>
      </c>
      <c r="C1175" t="s">
        <v>77</v>
      </c>
      <c r="D1175" t="s">
        <v>11</v>
      </c>
      <c r="E1175" t="s">
        <v>1026</v>
      </c>
      <c r="F1175">
        <v>310</v>
      </c>
      <c r="G1175">
        <v>2629.5</v>
      </c>
      <c r="H1175">
        <v>8.4822580645161292</v>
      </c>
    </row>
    <row r="1176" spans="1:8" x14ac:dyDescent="0.2">
      <c r="A1176" t="s">
        <v>8</v>
      </c>
      <c r="B1176" t="s">
        <v>76</v>
      </c>
      <c r="C1176" t="s">
        <v>87</v>
      </c>
      <c r="D1176" t="s">
        <v>11</v>
      </c>
      <c r="E1176" t="s">
        <v>1027</v>
      </c>
      <c r="F1176">
        <v>1</v>
      </c>
      <c r="G1176">
        <v>-9792</v>
      </c>
      <c r="H1176">
        <v>-9792</v>
      </c>
    </row>
    <row r="1177" spans="1:8" x14ac:dyDescent="0.2">
      <c r="A1177" t="s">
        <v>8</v>
      </c>
      <c r="B1177" t="s">
        <v>76</v>
      </c>
      <c r="C1177" t="s">
        <v>87</v>
      </c>
      <c r="D1177" t="s">
        <v>11</v>
      </c>
      <c r="E1177" t="s">
        <v>1028</v>
      </c>
      <c r="F1177">
        <v>1</v>
      </c>
      <c r="G1177">
        <v>-9205</v>
      </c>
      <c r="H1177">
        <v>-9205</v>
      </c>
    </row>
    <row r="1178" spans="1:8" x14ac:dyDescent="0.2">
      <c r="A1178" t="s">
        <v>8</v>
      </c>
      <c r="B1178" t="s">
        <v>76</v>
      </c>
      <c r="C1178" t="s">
        <v>87</v>
      </c>
      <c r="D1178" t="s">
        <v>11</v>
      </c>
      <c r="E1178" t="s">
        <v>1029</v>
      </c>
      <c r="F1178">
        <v>1</v>
      </c>
      <c r="G1178">
        <v>-7635</v>
      </c>
      <c r="H1178">
        <v>-7635</v>
      </c>
    </row>
    <row r="1179" spans="1:8" x14ac:dyDescent="0.2">
      <c r="A1179" t="s">
        <v>8</v>
      </c>
      <c r="B1179" t="s">
        <v>76</v>
      </c>
      <c r="C1179" t="s">
        <v>77</v>
      </c>
      <c r="D1179" t="s">
        <v>11</v>
      </c>
      <c r="E1179" t="s">
        <v>1030</v>
      </c>
      <c r="F1179">
        <v>800</v>
      </c>
      <c r="G1179">
        <v>6445.88</v>
      </c>
      <c r="H1179">
        <v>8.0573499999999996</v>
      </c>
    </row>
    <row r="1180" spans="1:8" x14ac:dyDescent="0.2">
      <c r="A1180" t="s">
        <v>8</v>
      </c>
      <c r="B1180" t="s">
        <v>76</v>
      </c>
      <c r="C1180" t="s">
        <v>87</v>
      </c>
      <c r="D1180" t="s">
        <v>11</v>
      </c>
      <c r="E1180" t="s">
        <v>1031</v>
      </c>
      <c r="F1180">
        <v>1</v>
      </c>
      <c r="G1180">
        <v>-24538</v>
      </c>
      <c r="H1180">
        <v>-24538</v>
      </c>
    </row>
    <row r="1181" spans="1:8" x14ac:dyDescent="0.2">
      <c r="A1181" t="s">
        <v>8</v>
      </c>
      <c r="B1181" t="s">
        <v>76</v>
      </c>
      <c r="C1181" t="s">
        <v>87</v>
      </c>
      <c r="D1181" t="s">
        <v>11</v>
      </c>
      <c r="E1181" t="s">
        <v>1032</v>
      </c>
      <c r="F1181">
        <v>1</v>
      </c>
      <c r="G1181">
        <v>-744</v>
      </c>
      <c r="H1181">
        <v>-744</v>
      </c>
    </row>
    <row r="1182" spans="1:8" x14ac:dyDescent="0.2">
      <c r="A1182" t="s">
        <v>8</v>
      </c>
      <c r="B1182" t="s">
        <v>76</v>
      </c>
      <c r="C1182" t="s">
        <v>87</v>
      </c>
      <c r="D1182" t="s">
        <v>11</v>
      </c>
      <c r="E1182" t="s">
        <v>1033</v>
      </c>
      <c r="F1182">
        <v>1</v>
      </c>
      <c r="G1182">
        <v>-570</v>
      </c>
      <c r="H1182">
        <v>-570</v>
      </c>
    </row>
    <row r="1183" spans="1:8" x14ac:dyDescent="0.2">
      <c r="A1183" t="s">
        <v>8</v>
      </c>
      <c r="B1183" t="s">
        <v>76</v>
      </c>
      <c r="C1183" t="s">
        <v>92</v>
      </c>
      <c r="D1183" t="s">
        <v>11</v>
      </c>
      <c r="E1183" t="s">
        <v>1034</v>
      </c>
      <c r="F1183">
        <v>330</v>
      </c>
      <c r="G1183">
        <v>23888.45</v>
      </c>
      <c r="H1183">
        <v>72.389242424242397</v>
      </c>
    </row>
    <row r="1184" spans="1:8" x14ac:dyDescent="0.2">
      <c r="A1184" t="s">
        <v>8</v>
      </c>
      <c r="B1184" t="s">
        <v>290</v>
      </c>
      <c r="C1184" t="s">
        <v>291</v>
      </c>
      <c r="D1184" t="s">
        <v>11</v>
      </c>
      <c r="E1184" t="s">
        <v>13</v>
      </c>
      <c r="F1184">
        <v>-810</v>
      </c>
      <c r="G1184">
        <v>-1396819.73</v>
      </c>
      <c r="H1184">
        <v>1724.46880246914</v>
      </c>
    </row>
    <row r="1185" spans="1:8" x14ac:dyDescent="0.2">
      <c r="A1185" t="s">
        <v>8</v>
      </c>
      <c r="B1185" t="s">
        <v>290</v>
      </c>
      <c r="C1185" t="s">
        <v>309</v>
      </c>
      <c r="D1185" t="s">
        <v>11</v>
      </c>
      <c r="E1185" t="s">
        <v>295</v>
      </c>
      <c r="F1185">
        <v>9</v>
      </c>
      <c r="G1185">
        <v>1872.3</v>
      </c>
      <c r="H1185">
        <v>208.03333333333299</v>
      </c>
    </row>
    <row r="1186" spans="1:8" x14ac:dyDescent="0.2">
      <c r="A1186" t="s">
        <v>8</v>
      </c>
      <c r="B1186" t="s">
        <v>290</v>
      </c>
      <c r="C1186" t="s">
        <v>291</v>
      </c>
      <c r="D1186" t="s">
        <v>11</v>
      </c>
      <c r="E1186" t="s">
        <v>1035</v>
      </c>
      <c r="F1186">
        <v>10</v>
      </c>
      <c r="G1186">
        <v>51784.7</v>
      </c>
      <c r="H1186">
        <v>5178.47</v>
      </c>
    </row>
    <row r="1187" spans="1:8" x14ac:dyDescent="0.2">
      <c r="A1187" t="s">
        <v>8</v>
      </c>
      <c r="B1187" t="s">
        <v>290</v>
      </c>
      <c r="C1187" t="s">
        <v>309</v>
      </c>
      <c r="D1187" t="s">
        <v>11</v>
      </c>
      <c r="E1187" t="s">
        <v>1036</v>
      </c>
      <c r="F1187">
        <v>4</v>
      </c>
      <c r="G1187">
        <v>1649.71</v>
      </c>
      <c r="H1187">
        <v>412.42750000000001</v>
      </c>
    </row>
    <row r="1188" spans="1:8" x14ac:dyDescent="0.2">
      <c r="A1188" t="s">
        <v>8</v>
      </c>
      <c r="B1188" t="s">
        <v>290</v>
      </c>
      <c r="C1188" t="s">
        <v>302</v>
      </c>
      <c r="D1188" t="s">
        <v>11</v>
      </c>
      <c r="E1188" t="s">
        <v>1037</v>
      </c>
      <c r="F1188">
        <v>2000</v>
      </c>
      <c r="G1188">
        <v>132914.6</v>
      </c>
      <c r="H1188">
        <v>66.457300000000004</v>
      </c>
    </row>
    <row r="1189" spans="1:8" x14ac:dyDescent="0.2">
      <c r="A1189" t="s">
        <v>8</v>
      </c>
      <c r="B1189" t="s">
        <v>290</v>
      </c>
      <c r="C1189" t="s">
        <v>302</v>
      </c>
      <c r="D1189" t="s">
        <v>11</v>
      </c>
      <c r="E1189" t="s">
        <v>1038</v>
      </c>
      <c r="F1189">
        <v>3500</v>
      </c>
      <c r="G1189">
        <v>152093.5</v>
      </c>
      <c r="H1189">
        <v>43.455285714285701</v>
      </c>
    </row>
    <row r="1190" spans="1:8" x14ac:dyDescent="0.2">
      <c r="A1190" t="s">
        <v>8</v>
      </c>
      <c r="B1190" t="s">
        <v>290</v>
      </c>
      <c r="C1190" t="s">
        <v>293</v>
      </c>
      <c r="D1190" t="s">
        <v>11</v>
      </c>
      <c r="E1190" t="s">
        <v>20</v>
      </c>
      <c r="F1190">
        <v>4962</v>
      </c>
      <c r="G1190">
        <v>725013.49</v>
      </c>
      <c r="H1190">
        <v>146.11315800080601</v>
      </c>
    </row>
    <row r="1191" spans="1:8" x14ac:dyDescent="0.2">
      <c r="A1191" t="s">
        <v>8</v>
      </c>
      <c r="B1191" t="s">
        <v>290</v>
      </c>
      <c r="C1191" t="s">
        <v>296</v>
      </c>
      <c r="D1191" t="s">
        <v>11</v>
      </c>
      <c r="E1191" t="s">
        <v>20</v>
      </c>
      <c r="F1191">
        <v>1310</v>
      </c>
      <c r="G1191">
        <v>588839.34</v>
      </c>
      <c r="H1191">
        <v>449.49567938931301</v>
      </c>
    </row>
    <row r="1192" spans="1:8" x14ac:dyDescent="0.2">
      <c r="A1192" t="s">
        <v>8</v>
      </c>
      <c r="B1192" t="s">
        <v>290</v>
      </c>
      <c r="C1192" t="s">
        <v>309</v>
      </c>
      <c r="D1192" t="s">
        <v>11</v>
      </c>
      <c r="E1192" t="s">
        <v>20</v>
      </c>
      <c r="F1192">
        <v>619</v>
      </c>
      <c r="G1192">
        <v>456396.63</v>
      </c>
      <c r="H1192">
        <v>737.31281098546003</v>
      </c>
    </row>
    <row r="1193" spans="1:8" x14ac:dyDescent="0.2">
      <c r="A1193" t="s">
        <v>8</v>
      </c>
      <c r="B1193" t="s">
        <v>290</v>
      </c>
      <c r="C1193" t="s">
        <v>63</v>
      </c>
      <c r="D1193" t="s">
        <v>64</v>
      </c>
      <c r="E1193" t="s">
        <v>1039</v>
      </c>
      <c r="F1193">
        <v>46</v>
      </c>
      <c r="G1193">
        <v>18882.5</v>
      </c>
      <c r="H1193">
        <v>410.48913043478302</v>
      </c>
    </row>
    <row r="1194" spans="1:8" x14ac:dyDescent="0.2">
      <c r="A1194" t="s">
        <v>8</v>
      </c>
      <c r="B1194" t="s">
        <v>290</v>
      </c>
      <c r="C1194" t="s">
        <v>293</v>
      </c>
      <c r="D1194" t="s">
        <v>11</v>
      </c>
      <c r="E1194" t="s">
        <v>310</v>
      </c>
      <c r="F1194">
        <v>2</v>
      </c>
      <c r="G1194">
        <v>416.96</v>
      </c>
      <c r="H1194">
        <v>208.48</v>
      </c>
    </row>
    <row r="1195" spans="1:8" x14ac:dyDescent="0.2">
      <c r="A1195" t="s">
        <v>8</v>
      </c>
      <c r="B1195" t="s">
        <v>290</v>
      </c>
      <c r="C1195" t="s">
        <v>291</v>
      </c>
      <c r="D1195" t="s">
        <v>11</v>
      </c>
      <c r="E1195" t="s">
        <v>1040</v>
      </c>
      <c r="F1195">
        <v>3</v>
      </c>
      <c r="G1195">
        <v>23199.08</v>
      </c>
      <c r="H1195">
        <v>7733.0266666666703</v>
      </c>
    </row>
    <row r="1196" spans="1:8" x14ac:dyDescent="0.2">
      <c r="A1196" t="s">
        <v>8</v>
      </c>
      <c r="B1196" t="s">
        <v>290</v>
      </c>
      <c r="C1196" t="s">
        <v>63</v>
      </c>
      <c r="D1196" t="s">
        <v>64</v>
      </c>
      <c r="E1196" t="s">
        <v>1041</v>
      </c>
      <c r="F1196">
        <v>14</v>
      </c>
      <c r="G1196">
        <v>7273.69</v>
      </c>
      <c r="H1196">
        <v>519.54928571428604</v>
      </c>
    </row>
    <row r="1197" spans="1:8" x14ac:dyDescent="0.2">
      <c r="A1197" t="s">
        <v>8</v>
      </c>
      <c r="B1197" t="s">
        <v>290</v>
      </c>
      <c r="C1197" t="s">
        <v>291</v>
      </c>
      <c r="D1197" t="s">
        <v>11</v>
      </c>
      <c r="E1197" t="s">
        <v>62</v>
      </c>
      <c r="F1197">
        <v>810</v>
      </c>
      <c r="G1197">
        <v>1396819.73</v>
      </c>
      <c r="H1197">
        <v>1724.46880246914</v>
      </c>
    </row>
    <row r="1198" spans="1:8" x14ac:dyDescent="0.2">
      <c r="A1198" t="s">
        <v>8</v>
      </c>
      <c r="B1198" t="s">
        <v>290</v>
      </c>
      <c r="C1198" t="s">
        <v>291</v>
      </c>
      <c r="D1198" t="s">
        <v>11</v>
      </c>
      <c r="E1198" t="s">
        <v>313</v>
      </c>
      <c r="F1198">
        <v>-36</v>
      </c>
      <c r="G1198">
        <v>-26371.32</v>
      </c>
      <c r="H1198">
        <v>732.53666666666697</v>
      </c>
    </row>
    <row r="1199" spans="1:8" x14ac:dyDescent="0.2">
      <c r="A1199" t="s">
        <v>8</v>
      </c>
      <c r="B1199" t="s">
        <v>9</v>
      </c>
      <c r="C1199" t="s">
        <v>322</v>
      </c>
      <c r="D1199" t="s">
        <v>11</v>
      </c>
      <c r="E1199" t="s">
        <v>13</v>
      </c>
      <c r="F1199">
        <v>-726654</v>
      </c>
      <c r="G1199">
        <v>-1500696.61</v>
      </c>
      <c r="H1199">
        <v>2.0652148202583298</v>
      </c>
    </row>
    <row r="1200" spans="1:8" x14ac:dyDescent="0.2">
      <c r="A1200" t="s">
        <v>8</v>
      </c>
      <c r="B1200" t="s">
        <v>9</v>
      </c>
      <c r="C1200" t="s">
        <v>46</v>
      </c>
      <c r="D1200" t="s">
        <v>11</v>
      </c>
      <c r="E1200" t="s">
        <v>196</v>
      </c>
      <c r="F1200">
        <v>29</v>
      </c>
      <c r="G1200">
        <v>86557.89</v>
      </c>
      <c r="H1200">
        <v>2984.75482758621</v>
      </c>
    </row>
    <row r="1201" spans="1:8" x14ac:dyDescent="0.2">
      <c r="A1201" t="s">
        <v>8</v>
      </c>
      <c r="B1201" t="s">
        <v>9</v>
      </c>
      <c r="C1201" t="s">
        <v>16</v>
      </c>
      <c r="D1201" t="s">
        <v>11</v>
      </c>
      <c r="E1201" t="s">
        <v>394</v>
      </c>
      <c r="F1201">
        <v>9</v>
      </c>
      <c r="G1201">
        <v>62270.68</v>
      </c>
      <c r="H1201">
        <v>6918.9644444444402</v>
      </c>
    </row>
    <row r="1202" spans="1:8" x14ac:dyDescent="0.2">
      <c r="A1202" t="s">
        <v>8</v>
      </c>
      <c r="B1202" t="s">
        <v>9</v>
      </c>
      <c r="C1202" t="s">
        <v>10</v>
      </c>
      <c r="D1202" t="s">
        <v>11</v>
      </c>
      <c r="E1202" t="s">
        <v>588</v>
      </c>
      <c r="F1202">
        <v>-215</v>
      </c>
      <c r="G1202">
        <v>-1018.66</v>
      </c>
      <c r="H1202">
        <v>4.7379534883720904</v>
      </c>
    </row>
    <row r="1203" spans="1:8" x14ac:dyDescent="0.2">
      <c r="A1203" t="s">
        <v>8</v>
      </c>
      <c r="B1203" t="s">
        <v>9</v>
      </c>
      <c r="C1203" t="s">
        <v>10</v>
      </c>
      <c r="D1203" t="s">
        <v>11</v>
      </c>
      <c r="E1203" t="s">
        <v>1042</v>
      </c>
      <c r="F1203">
        <v>-284</v>
      </c>
      <c r="G1203">
        <v>-1191.24</v>
      </c>
      <c r="H1203">
        <v>4.1945070422535196</v>
      </c>
    </row>
    <row r="1204" spans="1:8" x14ac:dyDescent="0.2">
      <c r="A1204" t="s">
        <v>8</v>
      </c>
      <c r="B1204" t="s">
        <v>9</v>
      </c>
      <c r="C1204" t="s">
        <v>41</v>
      </c>
      <c r="D1204" t="s">
        <v>11</v>
      </c>
      <c r="E1204" t="s">
        <v>31</v>
      </c>
      <c r="F1204">
        <v>-319</v>
      </c>
      <c r="G1204">
        <v>-833.83</v>
      </c>
      <c r="H1204">
        <v>2.6138871473354199</v>
      </c>
    </row>
    <row r="1205" spans="1:8" x14ac:dyDescent="0.2">
      <c r="A1205" t="s">
        <v>8</v>
      </c>
      <c r="B1205" t="s">
        <v>9</v>
      </c>
      <c r="C1205" t="s">
        <v>10</v>
      </c>
      <c r="D1205" t="s">
        <v>11</v>
      </c>
      <c r="E1205" t="s">
        <v>950</v>
      </c>
      <c r="F1205">
        <v>-103</v>
      </c>
      <c r="G1205">
        <v>-402.05</v>
      </c>
      <c r="H1205">
        <v>3.9033980582524301</v>
      </c>
    </row>
    <row r="1206" spans="1:8" x14ac:dyDescent="0.2">
      <c r="A1206" t="s">
        <v>8</v>
      </c>
      <c r="B1206" t="s">
        <v>9</v>
      </c>
      <c r="C1206" t="s">
        <v>41</v>
      </c>
      <c r="D1206" t="s">
        <v>11</v>
      </c>
      <c r="E1206" t="s">
        <v>1043</v>
      </c>
      <c r="F1206">
        <v>-648</v>
      </c>
      <c r="G1206">
        <v>-1757.92</v>
      </c>
      <c r="H1206">
        <v>2.7128395061728399</v>
      </c>
    </row>
    <row r="1207" spans="1:8" x14ac:dyDescent="0.2">
      <c r="A1207" t="s">
        <v>8</v>
      </c>
      <c r="B1207" t="s">
        <v>9</v>
      </c>
      <c r="C1207" t="s">
        <v>41</v>
      </c>
      <c r="D1207" t="s">
        <v>11</v>
      </c>
      <c r="E1207" t="s">
        <v>855</v>
      </c>
      <c r="F1207">
        <v>-494</v>
      </c>
      <c r="G1207">
        <v>-4567.5200000000004</v>
      </c>
      <c r="H1207">
        <v>9.2459919028340103</v>
      </c>
    </row>
    <row r="1208" spans="1:8" x14ac:dyDescent="0.2">
      <c r="A1208" t="s">
        <v>8</v>
      </c>
      <c r="B1208" t="s">
        <v>9</v>
      </c>
      <c r="C1208" t="s">
        <v>10</v>
      </c>
      <c r="D1208" t="s">
        <v>11</v>
      </c>
      <c r="E1208" t="s">
        <v>634</v>
      </c>
      <c r="F1208">
        <v>8</v>
      </c>
      <c r="G1208">
        <v>9899.32</v>
      </c>
      <c r="H1208">
        <v>1237.415</v>
      </c>
    </row>
    <row r="1209" spans="1:8" x14ac:dyDescent="0.2">
      <c r="A1209" t="s">
        <v>8</v>
      </c>
      <c r="B1209" t="s">
        <v>9</v>
      </c>
      <c r="C1209" t="s">
        <v>10</v>
      </c>
      <c r="D1209" t="s">
        <v>11</v>
      </c>
      <c r="E1209" t="s">
        <v>1044</v>
      </c>
      <c r="F1209">
        <v>667</v>
      </c>
      <c r="G1209">
        <v>34300.839999999997</v>
      </c>
      <c r="H1209">
        <v>51.425547226386797</v>
      </c>
    </row>
    <row r="1210" spans="1:8" x14ac:dyDescent="0.2">
      <c r="A1210" t="s">
        <v>8</v>
      </c>
      <c r="B1210" t="s">
        <v>9</v>
      </c>
      <c r="C1210" t="s">
        <v>14</v>
      </c>
      <c r="D1210" t="s">
        <v>11</v>
      </c>
      <c r="E1210" t="s">
        <v>1045</v>
      </c>
      <c r="F1210">
        <v>1</v>
      </c>
      <c r="G1210">
        <v>1554.94</v>
      </c>
      <c r="H1210">
        <v>1554.94</v>
      </c>
    </row>
    <row r="1211" spans="1:8" x14ac:dyDescent="0.2">
      <c r="A1211" t="s">
        <v>8</v>
      </c>
      <c r="B1211" t="s">
        <v>9</v>
      </c>
      <c r="C1211" t="s">
        <v>41</v>
      </c>
      <c r="D1211" t="s">
        <v>11</v>
      </c>
      <c r="E1211" t="s">
        <v>1046</v>
      </c>
      <c r="F1211">
        <v>100</v>
      </c>
      <c r="G1211">
        <v>3.55</v>
      </c>
      <c r="H1211">
        <v>3.5499999999999997E-2</v>
      </c>
    </row>
    <row r="1212" spans="1:8" x14ac:dyDescent="0.2">
      <c r="A1212" t="s">
        <v>8</v>
      </c>
      <c r="B1212" t="s">
        <v>9</v>
      </c>
      <c r="C1212" t="s">
        <v>36</v>
      </c>
      <c r="D1212" t="s">
        <v>11</v>
      </c>
      <c r="E1212" t="s">
        <v>20</v>
      </c>
      <c r="F1212">
        <v>12271</v>
      </c>
      <c r="G1212">
        <v>54025.23</v>
      </c>
      <c r="H1212">
        <v>4.4026754135767296</v>
      </c>
    </row>
    <row r="1213" spans="1:8" x14ac:dyDescent="0.2">
      <c r="A1213" t="s">
        <v>8</v>
      </c>
      <c r="B1213" t="s">
        <v>9</v>
      </c>
      <c r="C1213" t="s">
        <v>19</v>
      </c>
      <c r="D1213" t="s">
        <v>11</v>
      </c>
      <c r="E1213" t="s">
        <v>326</v>
      </c>
      <c r="F1213">
        <v>5</v>
      </c>
      <c r="G1213">
        <v>65638.240000000005</v>
      </c>
      <c r="H1213">
        <v>13127.647999999999</v>
      </c>
    </row>
    <row r="1214" spans="1:8" x14ac:dyDescent="0.2">
      <c r="A1214" t="s">
        <v>8</v>
      </c>
      <c r="B1214" t="s">
        <v>9</v>
      </c>
      <c r="C1214" t="s">
        <v>41</v>
      </c>
      <c r="D1214" t="s">
        <v>11</v>
      </c>
      <c r="E1214" t="s">
        <v>1047</v>
      </c>
      <c r="F1214">
        <v>1</v>
      </c>
      <c r="G1214">
        <v>6.63</v>
      </c>
      <c r="H1214">
        <v>6.63</v>
      </c>
    </row>
    <row r="1215" spans="1:8" x14ac:dyDescent="0.2">
      <c r="A1215" t="s">
        <v>8</v>
      </c>
      <c r="B1215" t="s">
        <v>9</v>
      </c>
      <c r="C1215" t="s">
        <v>14</v>
      </c>
      <c r="D1215" t="s">
        <v>11</v>
      </c>
      <c r="E1215" t="s">
        <v>676</v>
      </c>
      <c r="F1215">
        <v>-3000</v>
      </c>
      <c r="G1215">
        <v>-29141.33</v>
      </c>
      <c r="H1215">
        <v>9.7137766666666696</v>
      </c>
    </row>
    <row r="1216" spans="1:8" x14ac:dyDescent="0.2">
      <c r="A1216" t="s">
        <v>8</v>
      </c>
      <c r="B1216" t="s">
        <v>9</v>
      </c>
      <c r="C1216" t="s">
        <v>14</v>
      </c>
      <c r="D1216" t="s">
        <v>11</v>
      </c>
      <c r="E1216" t="s">
        <v>1048</v>
      </c>
      <c r="F1216">
        <v>7001</v>
      </c>
      <c r="G1216">
        <v>67976.22</v>
      </c>
      <c r="H1216">
        <v>9.7095014997857394</v>
      </c>
    </row>
    <row r="1217" spans="1:8" x14ac:dyDescent="0.2">
      <c r="A1217" t="s">
        <v>8</v>
      </c>
      <c r="B1217" t="s">
        <v>9</v>
      </c>
      <c r="C1217" t="s">
        <v>10</v>
      </c>
      <c r="D1217" t="s">
        <v>11</v>
      </c>
      <c r="E1217" t="s">
        <v>150</v>
      </c>
      <c r="F1217">
        <v>1</v>
      </c>
      <c r="G1217">
        <v>7227.67</v>
      </c>
      <c r="H1217">
        <v>7227.67</v>
      </c>
    </row>
    <row r="1218" spans="1:8" x14ac:dyDescent="0.2">
      <c r="A1218" t="s">
        <v>8</v>
      </c>
      <c r="B1218" t="s">
        <v>9</v>
      </c>
      <c r="C1218" t="s">
        <v>14</v>
      </c>
      <c r="D1218" t="s">
        <v>11</v>
      </c>
      <c r="E1218" t="s">
        <v>1049</v>
      </c>
      <c r="F1218">
        <v>35</v>
      </c>
      <c r="G1218">
        <v>27060.9</v>
      </c>
      <c r="H1218">
        <v>773.168571428571</v>
      </c>
    </row>
    <row r="1219" spans="1:8" x14ac:dyDescent="0.2">
      <c r="A1219" t="s">
        <v>8</v>
      </c>
      <c r="B1219" t="s">
        <v>9</v>
      </c>
      <c r="C1219" t="s">
        <v>10</v>
      </c>
      <c r="D1219" t="s">
        <v>11</v>
      </c>
      <c r="E1219" t="s">
        <v>1050</v>
      </c>
      <c r="F1219">
        <v>-3200</v>
      </c>
      <c r="G1219">
        <v>-18838.060000000001</v>
      </c>
      <c r="H1219">
        <v>5.8868937499999996</v>
      </c>
    </row>
    <row r="1220" spans="1:8" x14ac:dyDescent="0.2">
      <c r="A1220" t="s">
        <v>8</v>
      </c>
      <c r="B1220" t="s">
        <v>9</v>
      </c>
      <c r="C1220" t="s">
        <v>16</v>
      </c>
      <c r="D1220" t="s">
        <v>11</v>
      </c>
      <c r="E1220" t="s">
        <v>823</v>
      </c>
      <c r="F1220">
        <v>-4</v>
      </c>
      <c r="G1220">
        <v>-7330.29</v>
      </c>
      <c r="H1220">
        <v>1832.5725</v>
      </c>
    </row>
    <row r="1221" spans="1:8" x14ac:dyDescent="0.2">
      <c r="A1221" t="s">
        <v>8</v>
      </c>
      <c r="B1221" t="s">
        <v>9</v>
      </c>
      <c r="C1221" t="s">
        <v>10</v>
      </c>
      <c r="D1221" t="s">
        <v>11</v>
      </c>
      <c r="E1221" t="s">
        <v>1051</v>
      </c>
      <c r="F1221">
        <v>-49</v>
      </c>
      <c r="G1221">
        <v>7544.68</v>
      </c>
      <c r="H1221">
        <v>-153.97306122449001</v>
      </c>
    </row>
    <row r="1222" spans="1:8" x14ac:dyDescent="0.2">
      <c r="A1222" t="s">
        <v>8</v>
      </c>
      <c r="B1222" t="s">
        <v>9</v>
      </c>
      <c r="C1222" t="s">
        <v>10</v>
      </c>
      <c r="D1222" t="s">
        <v>11</v>
      </c>
      <c r="E1222" t="s">
        <v>58</v>
      </c>
      <c r="F1222">
        <v>-665</v>
      </c>
      <c r="G1222">
        <v>-2511.73</v>
      </c>
      <c r="H1222">
        <v>3.7770375939849599</v>
      </c>
    </row>
    <row r="1223" spans="1:8" x14ac:dyDescent="0.2">
      <c r="A1223" t="s">
        <v>8</v>
      </c>
      <c r="B1223" t="s">
        <v>9</v>
      </c>
      <c r="C1223" t="s">
        <v>10</v>
      </c>
      <c r="D1223" t="s">
        <v>11</v>
      </c>
      <c r="E1223" t="s">
        <v>34</v>
      </c>
      <c r="F1223">
        <v>6</v>
      </c>
      <c r="G1223">
        <v>2254.5</v>
      </c>
      <c r="H1223">
        <v>375.75</v>
      </c>
    </row>
    <row r="1224" spans="1:8" x14ac:dyDescent="0.2">
      <c r="A1224" t="s">
        <v>8</v>
      </c>
      <c r="B1224" t="s">
        <v>9</v>
      </c>
      <c r="C1224" t="s">
        <v>16</v>
      </c>
      <c r="D1224" t="s">
        <v>11</v>
      </c>
      <c r="E1224" t="s">
        <v>34</v>
      </c>
      <c r="F1224">
        <v>4</v>
      </c>
      <c r="G1224">
        <v>140917.35</v>
      </c>
      <c r="H1224">
        <v>35229.337500000001</v>
      </c>
    </row>
    <row r="1225" spans="1:8" x14ac:dyDescent="0.2">
      <c r="A1225" t="s">
        <v>8</v>
      </c>
      <c r="B1225" t="s">
        <v>9</v>
      </c>
      <c r="C1225" t="s">
        <v>10</v>
      </c>
      <c r="D1225" t="s">
        <v>11</v>
      </c>
      <c r="E1225" t="s">
        <v>1052</v>
      </c>
      <c r="F1225">
        <v>-98</v>
      </c>
      <c r="G1225">
        <v>23705.66</v>
      </c>
      <c r="H1225">
        <v>-241.89448979591799</v>
      </c>
    </row>
    <row r="1226" spans="1:8" x14ac:dyDescent="0.2">
      <c r="A1226" t="s">
        <v>8</v>
      </c>
      <c r="B1226" t="s">
        <v>9</v>
      </c>
      <c r="C1226" t="s">
        <v>16</v>
      </c>
      <c r="D1226" t="s">
        <v>11</v>
      </c>
      <c r="E1226" t="s">
        <v>334</v>
      </c>
      <c r="F1226">
        <v>8</v>
      </c>
      <c r="G1226">
        <v>5922.79</v>
      </c>
      <c r="H1226">
        <v>740.34875</v>
      </c>
    </row>
    <row r="1227" spans="1:8" x14ac:dyDescent="0.2">
      <c r="A1227" t="s">
        <v>8</v>
      </c>
      <c r="B1227" t="s">
        <v>9</v>
      </c>
      <c r="C1227" t="s">
        <v>36</v>
      </c>
      <c r="D1227" t="s">
        <v>11</v>
      </c>
      <c r="E1227" t="s">
        <v>1053</v>
      </c>
      <c r="F1227">
        <v>150</v>
      </c>
      <c r="G1227">
        <v>176843</v>
      </c>
      <c r="H1227">
        <v>1178.95333333333</v>
      </c>
    </row>
    <row r="1228" spans="1:8" x14ac:dyDescent="0.2">
      <c r="A1228" t="s">
        <v>8</v>
      </c>
      <c r="B1228" t="s">
        <v>9</v>
      </c>
      <c r="C1228" t="s">
        <v>16</v>
      </c>
      <c r="D1228" t="s">
        <v>11</v>
      </c>
      <c r="E1228" t="s">
        <v>54</v>
      </c>
      <c r="F1228">
        <v>11</v>
      </c>
      <c r="G1228">
        <v>11649.41</v>
      </c>
      <c r="H1228">
        <v>1059.03727272727</v>
      </c>
    </row>
    <row r="1229" spans="1:8" x14ac:dyDescent="0.2">
      <c r="A1229" t="s">
        <v>8</v>
      </c>
      <c r="B1229" t="s">
        <v>9</v>
      </c>
      <c r="C1229" t="s">
        <v>48</v>
      </c>
      <c r="D1229" t="s">
        <v>11</v>
      </c>
      <c r="E1229" t="s">
        <v>23</v>
      </c>
      <c r="F1229">
        <v>-550</v>
      </c>
      <c r="G1229">
        <v>-642.07000000000005</v>
      </c>
      <c r="H1229">
        <v>1.1674</v>
      </c>
    </row>
    <row r="1230" spans="1:8" x14ac:dyDescent="0.2">
      <c r="A1230" t="s">
        <v>8</v>
      </c>
      <c r="B1230" t="s">
        <v>9</v>
      </c>
      <c r="C1230" t="s">
        <v>41</v>
      </c>
      <c r="D1230" t="s">
        <v>11</v>
      </c>
      <c r="E1230" t="s">
        <v>324</v>
      </c>
      <c r="F1230">
        <v>26</v>
      </c>
      <c r="G1230">
        <v>8054.02</v>
      </c>
      <c r="H1230">
        <v>309.77</v>
      </c>
    </row>
    <row r="1231" spans="1:8" x14ac:dyDescent="0.2">
      <c r="A1231" t="s">
        <v>8</v>
      </c>
      <c r="B1231" t="s">
        <v>9</v>
      </c>
      <c r="C1231" t="s">
        <v>10</v>
      </c>
      <c r="D1231" t="s">
        <v>11</v>
      </c>
      <c r="E1231" t="s">
        <v>1054</v>
      </c>
      <c r="F1231">
        <v>1</v>
      </c>
      <c r="G1231">
        <v>3851.07</v>
      </c>
      <c r="H1231">
        <v>3851.07</v>
      </c>
    </row>
    <row r="1232" spans="1:8" x14ac:dyDescent="0.2">
      <c r="A1232" t="s">
        <v>8</v>
      </c>
      <c r="B1232" t="s">
        <v>9</v>
      </c>
      <c r="C1232" t="s">
        <v>14</v>
      </c>
      <c r="D1232" t="s">
        <v>11</v>
      </c>
      <c r="E1232" t="s">
        <v>1055</v>
      </c>
      <c r="F1232">
        <v>1</v>
      </c>
      <c r="G1232">
        <v>956.47</v>
      </c>
      <c r="H1232">
        <v>956.47</v>
      </c>
    </row>
    <row r="1233" spans="1:8" x14ac:dyDescent="0.2">
      <c r="A1233" t="s">
        <v>8</v>
      </c>
      <c r="B1233" t="s">
        <v>9</v>
      </c>
      <c r="C1233" t="s">
        <v>41</v>
      </c>
      <c r="D1233" t="s">
        <v>11</v>
      </c>
      <c r="E1233" t="s">
        <v>1056</v>
      </c>
      <c r="F1233">
        <v>100</v>
      </c>
      <c r="G1233">
        <v>535.91</v>
      </c>
      <c r="H1233">
        <v>5.3590999999999998</v>
      </c>
    </row>
    <row r="1234" spans="1:8" x14ac:dyDescent="0.2">
      <c r="A1234" t="s">
        <v>8</v>
      </c>
      <c r="B1234" t="s">
        <v>9</v>
      </c>
      <c r="C1234" t="s">
        <v>14</v>
      </c>
      <c r="D1234" t="s">
        <v>11</v>
      </c>
      <c r="E1234" t="s">
        <v>1057</v>
      </c>
      <c r="F1234">
        <v>2453</v>
      </c>
      <c r="G1234">
        <v>103336.27</v>
      </c>
      <c r="H1234">
        <v>42.126485935589102</v>
      </c>
    </row>
    <row r="1235" spans="1:8" x14ac:dyDescent="0.2">
      <c r="A1235" t="s">
        <v>8</v>
      </c>
      <c r="B1235" t="s">
        <v>9</v>
      </c>
      <c r="C1235" t="s">
        <v>1058</v>
      </c>
      <c r="D1235" t="s">
        <v>11</v>
      </c>
      <c r="E1235" t="s">
        <v>13</v>
      </c>
      <c r="F1235">
        <v>-6</v>
      </c>
      <c r="G1235">
        <v>-22099.88</v>
      </c>
      <c r="H1235">
        <v>3683.3133333333299</v>
      </c>
    </row>
    <row r="1236" spans="1:8" x14ac:dyDescent="0.2">
      <c r="A1236" t="s">
        <v>8</v>
      </c>
      <c r="B1236" t="s">
        <v>9</v>
      </c>
      <c r="C1236" t="s">
        <v>16</v>
      </c>
      <c r="D1236" t="s">
        <v>11</v>
      </c>
      <c r="E1236" t="s">
        <v>832</v>
      </c>
      <c r="F1236">
        <v>6</v>
      </c>
      <c r="G1236">
        <v>1194.72</v>
      </c>
      <c r="H1236">
        <v>199.12</v>
      </c>
    </row>
    <row r="1237" spans="1:8" x14ac:dyDescent="0.2">
      <c r="A1237" t="s">
        <v>8</v>
      </c>
      <c r="B1237" t="s">
        <v>9</v>
      </c>
      <c r="C1237" t="s">
        <v>19</v>
      </c>
      <c r="D1237" t="s">
        <v>11</v>
      </c>
      <c r="E1237" t="s">
        <v>832</v>
      </c>
      <c r="F1237">
        <v>3</v>
      </c>
      <c r="G1237">
        <v>3622.07</v>
      </c>
      <c r="H1237">
        <v>1207.35666666667</v>
      </c>
    </row>
    <row r="1238" spans="1:8" x14ac:dyDescent="0.2">
      <c r="A1238" t="s">
        <v>8</v>
      </c>
      <c r="B1238" t="s">
        <v>9</v>
      </c>
      <c r="C1238" t="s">
        <v>16</v>
      </c>
      <c r="D1238" t="s">
        <v>11</v>
      </c>
      <c r="E1238" t="s">
        <v>339</v>
      </c>
      <c r="F1238">
        <v>3</v>
      </c>
      <c r="G1238">
        <v>479.47</v>
      </c>
      <c r="H1238">
        <v>159.82333333333301</v>
      </c>
    </row>
    <row r="1239" spans="1:8" x14ac:dyDescent="0.2">
      <c r="A1239" t="s">
        <v>8</v>
      </c>
      <c r="B1239" t="s">
        <v>9</v>
      </c>
      <c r="C1239" t="s">
        <v>41</v>
      </c>
      <c r="D1239" t="s">
        <v>11</v>
      </c>
      <c r="E1239" t="s">
        <v>45</v>
      </c>
      <c r="F1239">
        <v>15</v>
      </c>
      <c r="G1239">
        <v>5729.43</v>
      </c>
      <c r="H1239">
        <v>381.96199999999999</v>
      </c>
    </row>
    <row r="1240" spans="1:8" x14ac:dyDescent="0.2">
      <c r="A1240" t="s">
        <v>8</v>
      </c>
      <c r="B1240" t="s">
        <v>9</v>
      </c>
      <c r="C1240" t="s">
        <v>21</v>
      </c>
      <c r="D1240" t="s">
        <v>11</v>
      </c>
      <c r="E1240" t="s">
        <v>451</v>
      </c>
      <c r="F1240">
        <v>1</v>
      </c>
      <c r="G1240">
        <v>35.51</v>
      </c>
      <c r="H1240">
        <v>35.51</v>
      </c>
    </row>
    <row r="1241" spans="1:8" x14ac:dyDescent="0.2">
      <c r="A1241" t="s">
        <v>8</v>
      </c>
      <c r="B1241" t="s">
        <v>9</v>
      </c>
      <c r="C1241" t="s">
        <v>41</v>
      </c>
      <c r="D1241" t="s">
        <v>11</v>
      </c>
      <c r="E1241" t="s">
        <v>1059</v>
      </c>
      <c r="F1241">
        <v>47</v>
      </c>
      <c r="G1241">
        <v>2121.91</v>
      </c>
      <c r="H1241">
        <v>45.147021276595702</v>
      </c>
    </row>
    <row r="1242" spans="1:8" x14ac:dyDescent="0.2">
      <c r="A1242" t="s">
        <v>8</v>
      </c>
      <c r="B1242" t="s">
        <v>9</v>
      </c>
      <c r="C1242" t="s">
        <v>10</v>
      </c>
      <c r="D1242" t="s">
        <v>11</v>
      </c>
      <c r="E1242" t="s">
        <v>451</v>
      </c>
      <c r="F1242">
        <v>1</v>
      </c>
      <c r="G1242">
        <v>35.51</v>
      </c>
      <c r="H1242">
        <v>35.51</v>
      </c>
    </row>
    <row r="1243" spans="1:8" x14ac:dyDescent="0.2">
      <c r="A1243" t="s">
        <v>8</v>
      </c>
      <c r="B1243" t="s">
        <v>9</v>
      </c>
      <c r="C1243" t="s">
        <v>10</v>
      </c>
      <c r="D1243" t="s">
        <v>11</v>
      </c>
      <c r="E1243" t="s">
        <v>1060</v>
      </c>
      <c r="F1243">
        <v>1</v>
      </c>
      <c r="G1243">
        <v>-7817.78</v>
      </c>
      <c r="H1243">
        <v>-7817.78</v>
      </c>
    </row>
    <row r="1244" spans="1:8" x14ac:dyDescent="0.2">
      <c r="A1244" t="s">
        <v>8</v>
      </c>
      <c r="B1244" t="s">
        <v>9</v>
      </c>
      <c r="C1244" t="s">
        <v>21</v>
      </c>
      <c r="D1244" t="s">
        <v>11</v>
      </c>
      <c r="E1244" t="s">
        <v>1061</v>
      </c>
      <c r="F1244">
        <v>127</v>
      </c>
      <c r="G1244">
        <v>-137.16999999999999</v>
      </c>
      <c r="H1244">
        <v>-1.0800787401574801</v>
      </c>
    </row>
    <row r="1245" spans="1:8" x14ac:dyDescent="0.2">
      <c r="A1245" t="s">
        <v>8</v>
      </c>
      <c r="B1245" t="s">
        <v>9</v>
      </c>
      <c r="C1245" t="s">
        <v>322</v>
      </c>
      <c r="D1245" t="s">
        <v>11</v>
      </c>
      <c r="E1245" t="s">
        <v>712</v>
      </c>
      <c r="F1245">
        <v>-1237</v>
      </c>
      <c r="G1245">
        <v>-1092.17</v>
      </c>
      <c r="H1245">
        <v>0.88291835084882797</v>
      </c>
    </row>
    <row r="1246" spans="1:8" x14ac:dyDescent="0.2">
      <c r="A1246" t="s">
        <v>8</v>
      </c>
      <c r="B1246" t="s">
        <v>9</v>
      </c>
      <c r="C1246" t="s">
        <v>18</v>
      </c>
      <c r="D1246" t="s">
        <v>11</v>
      </c>
      <c r="E1246" t="s">
        <v>1062</v>
      </c>
      <c r="F1246">
        <v>1</v>
      </c>
      <c r="G1246">
        <v>32974.269999999997</v>
      </c>
      <c r="H1246">
        <v>32974.269999999997</v>
      </c>
    </row>
    <row r="1247" spans="1:8" x14ac:dyDescent="0.2">
      <c r="A1247" t="s">
        <v>8</v>
      </c>
      <c r="B1247" t="s">
        <v>9</v>
      </c>
      <c r="C1247" t="s">
        <v>322</v>
      </c>
      <c r="D1247" t="s">
        <v>11</v>
      </c>
      <c r="E1247" t="s">
        <v>33</v>
      </c>
      <c r="F1247">
        <v>-4</v>
      </c>
      <c r="G1247">
        <v>-9</v>
      </c>
      <c r="H1247">
        <v>2.25</v>
      </c>
    </row>
    <row r="1248" spans="1:8" x14ac:dyDescent="0.2">
      <c r="A1248" t="s">
        <v>8</v>
      </c>
      <c r="B1248" t="s">
        <v>9</v>
      </c>
      <c r="C1248" t="s">
        <v>48</v>
      </c>
      <c r="D1248" t="s">
        <v>11</v>
      </c>
      <c r="E1248" t="s">
        <v>1042</v>
      </c>
      <c r="F1248">
        <v>-404</v>
      </c>
      <c r="G1248">
        <v>-496.56</v>
      </c>
      <c r="H1248">
        <v>1.22910891089109</v>
      </c>
    </row>
    <row r="1249" spans="1:8" x14ac:dyDescent="0.2">
      <c r="A1249" t="s">
        <v>8</v>
      </c>
      <c r="B1249" t="s">
        <v>9</v>
      </c>
      <c r="C1249" t="s">
        <v>41</v>
      </c>
      <c r="D1249" t="s">
        <v>11</v>
      </c>
      <c r="E1249" t="s">
        <v>331</v>
      </c>
      <c r="F1249">
        <v>-312</v>
      </c>
      <c r="G1249">
        <v>-684.16</v>
      </c>
      <c r="H1249">
        <v>2.1928205128205098</v>
      </c>
    </row>
    <row r="1250" spans="1:8" x14ac:dyDescent="0.2">
      <c r="A1250" t="s">
        <v>8</v>
      </c>
      <c r="B1250" t="s">
        <v>9</v>
      </c>
      <c r="C1250" t="s">
        <v>41</v>
      </c>
      <c r="D1250" t="s">
        <v>11</v>
      </c>
      <c r="E1250" t="s">
        <v>744</v>
      </c>
      <c r="F1250">
        <v>126</v>
      </c>
      <c r="G1250">
        <v>3818.27</v>
      </c>
      <c r="H1250">
        <v>30.3037301587302</v>
      </c>
    </row>
    <row r="1251" spans="1:8" x14ac:dyDescent="0.2">
      <c r="A1251" t="s">
        <v>8</v>
      </c>
      <c r="B1251" t="s">
        <v>9</v>
      </c>
      <c r="C1251" t="s">
        <v>63</v>
      </c>
      <c r="D1251" t="s">
        <v>64</v>
      </c>
      <c r="E1251" t="s">
        <v>1063</v>
      </c>
      <c r="F1251">
        <v>5</v>
      </c>
      <c r="G1251">
        <v>161205.12</v>
      </c>
      <c r="H1251">
        <v>32241.024000000001</v>
      </c>
    </row>
    <row r="1252" spans="1:8" x14ac:dyDescent="0.2">
      <c r="A1252" t="s">
        <v>8</v>
      </c>
      <c r="B1252" t="s">
        <v>9</v>
      </c>
      <c r="C1252" t="s">
        <v>63</v>
      </c>
      <c r="D1252" t="s">
        <v>64</v>
      </c>
      <c r="E1252" t="s">
        <v>1064</v>
      </c>
      <c r="F1252">
        <v>1</v>
      </c>
      <c r="G1252">
        <v>3854.67</v>
      </c>
      <c r="H1252">
        <v>3854.67</v>
      </c>
    </row>
    <row r="1253" spans="1:8" x14ac:dyDescent="0.2">
      <c r="A1253" t="s">
        <v>8</v>
      </c>
      <c r="B1253" t="s">
        <v>9</v>
      </c>
      <c r="C1253" t="s">
        <v>63</v>
      </c>
      <c r="D1253" t="s">
        <v>64</v>
      </c>
      <c r="E1253" t="s">
        <v>74</v>
      </c>
      <c r="F1253">
        <v>1</v>
      </c>
      <c r="G1253">
        <v>2175.12</v>
      </c>
      <c r="H1253">
        <v>2175.12</v>
      </c>
    </row>
    <row r="1254" spans="1:8" x14ac:dyDescent="0.2">
      <c r="A1254" t="s">
        <v>8</v>
      </c>
      <c r="B1254" t="s">
        <v>9</v>
      </c>
      <c r="C1254" t="s">
        <v>63</v>
      </c>
      <c r="D1254" t="s">
        <v>64</v>
      </c>
      <c r="E1254" t="s">
        <v>773</v>
      </c>
      <c r="F1254">
        <v>100</v>
      </c>
      <c r="G1254">
        <v>61430.1</v>
      </c>
      <c r="H1254">
        <v>614.30100000000004</v>
      </c>
    </row>
    <row r="1255" spans="1:8" x14ac:dyDescent="0.2">
      <c r="A1255" t="s">
        <v>8</v>
      </c>
      <c r="B1255" t="s">
        <v>9</v>
      </c>
      <c r="C1255" t="s">
        <v>63</v>
      </c>
      <c r="D1255" t="s">
        <v>64</v>
      </c>
      <c r="E1255" t="s">
        <v>987</v>
      </c>
      <c r="F1255">
        <v>50</v>
      </c>
      <c r="G1255">
        <v>20653.560000000001</v>
      </c>
      <c r="H1255">
        <v>413.07119999999998</v>
      </c>
    </row>
    <row r="1256" spans="1:8" x14ac:dyDescent="0.2">
      <c r="A1256" t="s">
        <v>8</v>
      </c>
      <c r="B1256" t="s">
        <v>9</v>
      </c>
      <c r="C1256" t="s">
        <v>322</v>
      </c>
      <c r="D1256" t="s">
        <v>11</v>
      </c>
      <c r="E1256" t="s">
        <v>62</v>
      </c>
      <c r="F1256">
        <v>726654</v>
      </c>
      <c r="G1256">
        <v>1500696.61</v>
      </c>
      <c r="H1256">
        <v>2.0652148202583298</v>
      </c>
    </row>
    <row r="1257" spans="1:8" x14ac:dyDescent="0.2">
      <c r="A1257" t="s">
        <v>8</v>
      </c>
      <c r="B1257" t="s">
        <v>9</v>
      </c>
      <c r="C1257" t="s">
        <v>10</v>
      </c>
      <c r="D1257" t="s">
        <v>11</v>
      </c>
      <c r="E1257" t="s">
        <v>1065</v>
      </c>
      <c r="F1257">
        <v>-30</v>
      </c>
      <c r="G1257">
        <v>-213.98</v>
      </c>
      <c r="H1257">
        <v>7.1326666666666698</v>
      </c>
    </row>
    <row r="1258" spans="1:8" x14ac:dyDescent="0.2">
      <c r="A1258" t="s">
        <v>8</v>
      </c>
      <c r="B1258" t="s">
        <v>9</v>
      </c>
      <c r="C1258" t="s">
        <v>41</v>
      </c>
      <c r="D1258" t="s">
        <v>11</v>
      </c>
      <c r="E1258" t="s">
        <v>347</v>
      </c>
      <c r="F1258">
        <v>-205</v>
      </c>
      <c r="G1258">
        <v>-533.53</v>
      </c>
      <c r="H1258">
        <v>2.6025853658536602</v>
      </c>
    </row>
    <row r="1259" spans="1:8" x14ac:dyDescent="0.2">
      <c r="A1259" t="s">
        <v>8</v>
      </c>
      <c r="B1259" t="s">
        <v>9</v>
      </c>
      <c r="C1259" t="s">
        <v>41</v>
      </c>
      <c r="D1259" t="s">
        <v>11</v>
      </c>
      <c r="E1259" t="s">
        <v>1066</v>
      </c>
      <c r="F1259">
        <v>-3</v>
      </c>
      <c r="G1259">
        <v>-6.47</v>
      </c>
      <c r="H1259">
        <v>2.1566666666666698</v>
      </c>
    </row>
    <row r="1260" spans="1:8" x14ac:dyDescent="0.2">
      <c r="A1260" t="s">
        <v>8</v>
      </c>
      <c r="B1260" t="s">
        <v>9</v>
      </c>
      <c r="C1260" t="s">
        <v>10</v>
      </c>
      <c r="D1260" t="s">
        <v>11</v>
      </c>
      <c r="E1260" t="s">
        <v>1067</v>
      </c>
      <c r="F1260">
        <v>287</v>
      </c>
      <c r="G1260">
        <v>-5405.26</v>
      </c>
      <c r="H1260">
        <v>-18.8336585365854</v>
      </c>
    </row>
    <row r="1261" spans="1:8" x14ac:dyDescent="0.2">
      <c r="A1261" t="s">
        <v>8</v>
      </c>
      <c r="B1261" t="s">
        <v>9</v>
      </c>
      <c r="C1261" t="s">
        <v>10</v>
      </c>
      <c r="D1261" t="s">
        <v>11</v>
      </c>
      <c r="E1261" t="s">
        <v>1068</v>
      </c>
      <c r="F1261">
        <v>1050</v>
      </c>
      <c r="G1261">
        <v>1892.64</v>
      </c>
      <c r="H1261">
        <v>1.80251428571429</v>
      </c>
    </row>
    <row r="1262" spans="1:8" x14ac:dyDescent="0.2">
      <c r="A1262" t="s">
        <v>8</v>
      </c>
      <c r="B1262" t="s">
        <v>9</v>
      </c>
      <c r="C1262" t="s">
        <v>14</v>
      </c>
      <c r="D1262" t="s">
        <v>11</v>
      </c>
      <c r="E1262" t="s">
        <v>73</v>
      </c>
      <c r="F1262">
        <v>-782</v>
      </c>
      <c r="G1262">
        <v>-32942.910000000003</v>
      </c>
      <c r="H1262">
        <v>42.126483375959097</v>
      </c>
    </row>
    <row r="1263" spans="1:8" x14ac:dyDescent="0.2">
      <c r="A1263" t="s">
        <v>8</v>
      </c>
      <c r="B1263" t="s">
        <v>9</v>
      </c>
      <c r="C1263" t="s">
        <v>10</v>
      </c>
      <c r="D1263" t="s">
        <v>11</v>
      </c>
      <c r="E1263" t="s">
        <v>562</v>
      </c>
      <c r="F1263">
        <v>-443</v>
      </c>
      <c r="G1263">
        <v>-2152.61</v>
      </c>
      <c r="H1263">
        <v>4.85916478555305</v>
      </c>
    </row>
    <row r="1264" spans="1:8" x14ac:dyDescent="0.2">
      <c r="A1264" t="s">
        <v>8</v>
      </c>
      <c r="B1264" t="s">
        <v>9</v>
      </c>
      <c r="C1264" t="s">
        <v>41</v>
      </c>
      <c r="D1264" t="s">
        <v>11</v>
      </c>
      <c r="E1264" t="s">
        <v>349</v>
      </c>
      <c r="F1264">
        <v>-345</v>
      </c>
      <c r="G1264">
        <v>-1330.74</v>
      </c>
      <c r="H1264">
        <v>3.8572173913043502</v>
      </c>
    </row>
    <row r="1265" spans="1:8" x14ac:dyDescent="0.2">
      <c r="A1265" t="s">
        <v>8</v>
      </c>
      <c r="B1265" t="s">
        <v>9</v>
      </c>
      <c r="C1265" t="s">
        <v>41</v>
      </c>
      <c r="D1265" t="s">
        <v>11</v>
      </c>
      <c r="E1265" t="s">
        <v>241</v>
      </c>
      <c r="F1265">
        <v>-1</v>
      </c>
      <c r="G1265">
        <v>-4.2699999999999996</v>
      </c>
      <c r="H1265">
        <v>4.2699999999999996</v>
      </c>
    </row>
    <row r="1266" spans="1:8" x14ac:dyDescent="0.2">
      <c r="A1266" t="s">
        <v>8</v>
      </c>
      <c r="B1266" t="s">
        <v>9</v>
      </c>
      <c r="C1266" t="s">
        <v>19</v>
      </c>
      <c r="D1266" t="s">
        <v>11</v>
      </c>
      <c r="E1266" t="s">
        <v>62</v>
      </c>
      <c r="F1266">
        <v>607</v>
      </c>
      <c r="G1266">
        <v>3722828.1</v>
      </c>
      <c r="H1266">
        <v>6133.1599670510705</v>
      </c>
    </row>
    <row r="1267" spans="1:8" x14ac:dyDescent="0.2">
      <c r="A1267" t="s">
        <v>8</v>
      </c>
      <c r="B1267" t="s">
        <v>9</v>
      </c>
      <c r="C1267" t="s">
        <v>48</v>
      </c>
      <c r="D1267" t="s">
        <v>11</v>
      </c>
      <c r="E1267" t="s">
        <v>244</v>
      </c>
      <c r="F1267">
        <v>-779</v>
      </c>
      <c r="G1267">
        <v>-1320.66</v>
      </c>
      <c r="H1267">
        <v>1.6953273427471101</v>
      </c>
    </row>
    <row r="1268" spans="1:8" x14ac:dyDescent="0.2">
      <c r="A1268" t="s">
        <v>8</v>
      </c>
      <c r="B1268" t="s">
        <v>9</v>
      </c>
      <c r="C1268" t="s">
        <v>48</v>
      </c>
      <c r="D1268" t="s">
        <v>11</v>
      </c>
      <c r="E1268" t="s">
        <v>1069</v>
      </c>
      <c r="F1268">
        <v>-52</v>
      </c>
      <c r="G1268">
        <v>-81.93</v>
      </c>
      <c r="H1268">
        <v>1.5755769230769201</v>
      </c>
    </row>
    <row r="1269" spans="1:8" x14ac:dyDescent="0.2">
      <c r="A1269" t="s">
        <v>8</v>
      </c>
      <c r="B1269" t="s">
        <v>9</v>
      </c>
      <c r="C1269" t="s">
        <v>16</v>
      </c>
      <c r="D1269" t="s">
        <v>11</v>
      </c>
      <c r="E1269" t="s">
        <v>1070</v>
      </c>
      <c r="F1269">
        <v>-2</v>
      </c>
      <c r="G1269">
        <v>-4220.37</v>
      </c>
      <c r="H1269">
        <v>2110.1849999999999</v>
      </c>
    </row>
    <row r="1270" spans="1:8" x14ac:dyDescent="0.2">
      <c r="A1270" t="s">
        <v>8</v>
      </c>
      <c r="B1270" t="s">
        <v>76</v>
      </c>
      <c r="C1270" t="s">
        <v>135</v>
      </c>
      <c r="D1270" t="s">
        <v>11</v>
      </c>
      <c r="E1270" t="s">
        <v>1071</v>
      </c>
      <c r="F1270">
        <v>2800</v>
      </c>
      <c r="G1270">
        <v>13901.37</v>
      </c>
      <c r="H1270">
        <v>4.9647750000000004</v>
      </c>
    </row>
    <row r="1271" spans="1:8" x14ac:dyDescent="0.2">
      <c r="A1271" t="s">
        <v>8</v>
      </c>
      <c r="B1271" t="s">
        <v>76</v>
      </c>
      <c r="C1271" t="s">
        <v>135</v>
      </c>
      <c r="D1271" t="s">
        <v>11</v>
      </c>
      <c r="E1271" t="s">
        <v>1072</v>
      </c>
      <c r="F1271">
        <v>1050</v>
      </c>
      <c r="G1271">
        <v>2747.01</v>
      </c>
      <c r="H1271">
        <v>2.6162000000000001</v>
      </c>
    </row>
    <row r="1272" spans="1:8" x14ac:dyDescent="0.2">
      <c r="A1272" t="s">
        <v>8</v>
      </c>
      <c r="B1272" t="s">
        <v>76</v>
      </c>
      <c r="C1272" t="s">
        <v>77</v>
      </c>
      <c r="D1272" t="s">
        <v>11</v>
      </c>
      <c r="E1272" t="s">
        <v>1073</v>
      </c>
      <c r="F1272">
        <v>1429</v>
      </c>
      <c r="G1272">
        <v>352394.06</v>
      </c>
      <c r="H1272">
        <v>246.60186144156799</v>
      </c>
    </row>
    <row r="1273" spans="1:8" x14ac:dyDescent="0.2">
      <c r="A1273" t="s">
        <v>8</v>
      </c>
      <c r="B1273" t="s">
        <v>76</v>
      </c>
      <c r="C1273" t="s">
        <v>77</v>
      </c>
      <c r="D1273" t="s">
        <v>11</v>
      </c>
      <c r="E1273" t="s">
        <v>1074</v>
      </c>
      <c r="F1273">
        <v>6465</v>
      </c>
      <c r="G1273">
        <v>16979.39</v>
      </c>
      <c r="H1273">
        <v>2.6263557617942799</v>
      </c>
    </row>
    <row r="1274" spans="1:8" x14ac:dyDescent="0.2">
      <c r="A1274" t="s">
        <v>8</v>
      </c>
      <c r="B1274" t="s">
        <v>76</v>
      </c>
      <c r="C1274" t="s">
        <v>92</v>
      </c>
      <c r="D1274" t="s">
        <v>11</v>
      </c>
      <c r="E1274" t="s">
        <v>1075</v>
      </c>
      <c r="F1274">
        <v>4550</v>
      </c>
      <c r="G1274">
        <v>29546.99</v>
      </c>
      <c r="H1274">
        <v>6.4938439560439596</v>
      </c>
    </row>
    <row r="1275" spans="1:8" x14ac:dyDescent="0.2">
      <c r="A1275" t="s">
        <v>8</v>
      </c>
      <c r="B1275" t="s">
        <v>76</v>
      </c>
      <c r="C1275" t="s">
        <v>77</v>
      </c>
      <c r="D1275" t="s">
        <v>11</v>
      </c>
      <c r="E1275" t="s">
        <v>1076</v>
      </c>
      <c r="F1275">
        <v>15520</v>
      </c>
      <c r="G1275">
        <v>30097.93</v>
      </c>
      <c r="H1275">
        <v>1.9392996134020599</v>
      </c>
    </row>
    <row r="1276" spans="1:8" x14ac:dyDescent="0.2">
      <c r="A1276" t="s">
        <v>8</v>
      </c>
      <c r="B1276" t="s">
        <v>76</v>
      </c>
      <c r="C1276" t="s">
        <v>77</v>
      </c>
      <c r="D1276" t="s">
        <v>11</v>
      </c>
      <c r="E1276" t="s">
        <v>1077</v>
      </c>
      <c r="F1276">
        <v>3692</v>
      </c>
      <c r="G1276">
        <v>10645.21</v>
      </c>
      <c r="H1276">
        <v>2.88331798483207</v>
      </c>
    </row>
    <row r="1277" spans="1:8" x14ac:dyDescent="0.2">
      <c r="A1277" t="s">
        <v>8</v>
      </c>
      <c r="B1277" t="s">
        <v>76</v>
      </c>
      <c r="C1277" t="s">
        <v>77</v>
      </c>
      <c r="D1277" t="s">
        <v>11</v>
      </c>
      <c r="E1277" t="s">
        <v>1078</v>
      </c>
      <c r="F1277">
        <v>2139</v>
      </c>
      <c r="G1277">
        <v>10141.06</v>
      </c>
      <c r="H1277">
        <v>4.7410285179990597</v>
      </c>
    </row>
    <row r="1278" spans="1:8" x14ac:dyDescent="0.2">
      <c r="A1278" t="s">
        <v>8</v>
      </c>
      <c r="B1278" t="s">
        <v>76</v>
      </c>
      <c r="C1278" t="s">
        <v>77</v>
      </c>
      <c r="D1278" t="s">
        <v>11</v>
      </c>
      <c r="E1278" t="s">
        <v>1079</v>
      </c>
      <c r="F1278">
        <v>914</v>
      </c>
      <c r="G1278">
        <v>3543.36</v>
      </c>
      <c r="H1278">
        <v>3.8767614879649899</v>
      </c>
    </row>
    <row r="1279" spans="1:8" x14ac:dyDescent="0.2">
      <c r="A1279" t="s">
        <v>8</v>
      </c>
      <c r="B1279" t="s">
        <v>76</v>
      </c>
      <c r="C1279" t="s">
        <v>77</v>
      </c>
      <c r="D1279" t="s">
        <v>11</v>
      </c>
      <c r="E1279" t="s">
        <v>1043</v>
      </c>
      <c r="F1279">
        <v>667</v>
      </c>
      <c r="G1279">
        <v>46572.08</v>
      </c>
      <c r="H1279">
        <v>69.823208395802098</v>
      </c>
    </row>
    <row r="1280" spans="1:8" x14ac:dyDescent="0.2">
      <c r="A1280" t="s">
        <v>8</v>
      </c>
      <c r="B1280" t="s">
        <v>76</v>
      </c>
      <c r="C1280" t="s">
        <v>92</v>
      </c>
      <c r="D1280" t="s">
        <v>11</v>
      </c>
      <c r="E1280" t="s">
        <v>1080</v>
      </c>
      <c r="F1280">
        <v>200</v>
      </c>
      <c r="G1280">
        <v>12137.17</v>
      </c>
      <c r="H1280">
        <v>60.685850000000002</v>
      </c>
    </row>
    <row r="1281" spans="1:8" x14ac:dyDescent="0.2">
      <c r="A1281" t="s">
        <v>8</v>
      </c>
      <c r="B1281" t="s">
        <v>76</v>
      </c>
      <c r="C1281" t="s">
        <v>77</v>
      </c>
      <c r="D1281" t="s">
        <v>11</v>
      </c>
      <c r="E1281" t="s">
        <v>331</v>
      </c>
      <c r="F1281">
        <v>350</v>
      </c>
      <c r="G1281">
        <v>13443.03</v>
      </c>
      <c r="H1281">
        <v>38.408657142857102</v>
      </c>
    </row>
    <row r="1282" spans="1:8" x14ac:dyDescent="0.2">
      <c r="A1282" t="s">
        <v>8</v>
      </c>
      <c r="B1282" t="s">
        <v>76</v>
      </c>
      <c r="C1282" t="s">
        <v>77</v>
      </c>
      <c r="D1282" t="s">
        <v>11</v>
      </c>
      <c r="E1282" t="s">
        <v>1081</v>
      </c>
      <c r="F1282">
        <v>1585</v>
      </c>
      <c r="G1282">
        <v>4108.6400000000003</v>
      </c>
      <c r="H1282">
        <v>2.5922018927444799</v>
      </c>
    </row>
    <row r="1283" spans="1:8" x14ac:dyDescent="0.2">
      <c r="A1283" t="s">
        <v>8</v>
      </c>
      <c r="B1283" t="s">
        <v>76</v>
      </c>
      <c r="C1283" t="s">
        <v>92</v>
      </c>
      <c r="D1283" t="s">
        <v>11</v>
      </c>
      <c r="E1283" t="s">
        <v>858</v>
      </c>
      <c r="F1283">
        <v>376</v>
      </c>
      <c r="G1283">
        <v>14785.1</v>
      </c>
      <c r="H1283">
        <v>39.322074468085098</v>
      </c>
    </row>
    <row r="1284" spans="1:8" x14ac:dyDescent="0.2">
      <c r="A1284" t="s">
        <v>8</v>
      </c>
      <c r="B1284" t="s">
        <v>76</v>
      </c>
      <c r="C1284" t="s">
        <v>77</v>
      </c>
      <c r="D1284" t="s">
        <v>11</v>
      </c>
      <c r="E1284" t="s">
        <v>1082</v>
      </c>
      <c r="F1284">
        <v>5</v>
      </c>
      <c r="G1284">
        <v>2480.19</v>
      </c>
      <c r="H1284">
        <v>496.03800000000001</v>
      </c>
    </row>
    <row r="1285" spans="1:8" x14ac:dyDescent="0.2">
      <c r="A1285" t="s">
        <v>8</v>
      </c>
      <c r="B1285" t="s">
        <v>76</v>
      </c>
      <c r="C1285" t="s">
        <v>102</v>
      </c>
      <c r="D1285" t="s">
        <v>11</v>
      </c>
      <c r="E1285" t="s">
        <v>1083</v>
      </c>
      <c r="F1285">
        <v>150</v>
      </c>
      <c r="G1285">
        <v>63517.88</v>
      </c>
      <c r="H1285">
        <v>423.45253333333301</v>
      </c>
    </row>
    <row r="1286" spans="1:8" x14ac:dyDescent="0.2">
      <c r="A1286" t="s">
        <v>8</v>
      </c>
      <c r="B1286" t="s">
        <v>76</v>
      </c>
      <c r="C1286" t="s">
        <v>102</v>
      </c>
      <c r="D1286" t="s">
        <v>11</v>
      </c>
      <c r="E1286" t="s">
        <v>358</v>
      </c>
      <c r="F1286">
        <v>950</v>
      </c>
      <c r="G1286">
        <v>129396.68</v>
      </c>
      <c r="H1286">
        <v>136.20703157894701</v>
      </c>
    </row>
    <row r="1287" spans="1:8" x14ac:dyDescent="0.2">
      <c r="A1287" t="s">
        <v>8</v>
      </c>
      <c r="B1287" t="s">
        <v>76</v>
      </c>
      <c r="C1287" t="s">
        <v>77</v>
      </c>
      <c r="D1287" t="s">
        <v>11</v>
      </c>
      <c r="E1287" t="s">
        <v>1084</v>
      </c>
      <c r="F1287">
        <v>150</v>
      </c>
      <c r="G1287">
        <v>907.35</v>
      </c>
      <c r="H1287">
        <v>6.0490000000000004</v>
      </c>
    </row>
    <row r="1288" spans="1:8" x14ac:dyDescent="0.2">
      <c r="A1288" t="s">
        <v>8</v>
      </c>
      <c r="B1288" t="s">
        <v>76</v>
      </c>
      <c r="C1288" t="s">
        <v>87</v>
      </c>
      <c r="D1288" t="s">
        <v>11</v>
      </c>
      <c r="E1288" t="s">
        <v>1085</v>
      </c>
      <c r="F1288">
        <v>1</v>
      </c>
      <c r="G1288">
        <v>-10359</v>
      </c>
      <c r="H1288">
        <v>-10359</v>
      </c>
    </row>
    <row r="1289" spans="1:8" x14ac:dyDescent="0.2">
      <c r="A1289" t="s">
        <v>8</v>
      </c>
      <c r="B1289" t="s">
        <v>76</v>
      </c>
      <c r="C1289" t="s">
        <v>87</v>
      </c>
      <c r="D1289" t="s">
        <v>11</v>
      </c>
      <c r="E1289" t="s">
        <v>1086</v>
      </c>
      <c r="F1289">
        <v>1</v>
      </c>
      <c r="G1289">
        <v>-1778</v>
      </c>
      <c r="H1289">
        <v>-1778</v>
      </c>
    </row>
    <row r="1290" spans="1:8" x14ac:dyDescent="0.2">
      <c r="A1290" t="s">
        <v>8</v>
      </c>
      <c r="B1290" t="s">
        <v>76</v>
      </c>
      <c r="C1290" t="s">
        <v>77</v>
      </c>
      <c r="D1290" t="s">
        <v>11</v>
      </c>
      <c r="E1290" t="s">
        <v>1087</v>
      </c>
      <c r="F1290">
        <v>1451</v>
      </c>
      <c r="G1290">
        <v>13348.61</v>
      </c>
      <c r="H1290">
        <v>9.1995933838731894</v>
      </c>
    </row>
    <row r="1291" spans="1:8" x14ac:dyDescent="0.2">
      <c r="A1291" t="s">
        <v>8</v>
      </c>
      <c r="B1291" t="s">
        <v>76</v>
      </c>
      <c r="C1291" t="s">
        <v>87</v>
      </c>
      <c r="D1291" t="s">
        <v>11</v>
      </c>
      <c r="E1291" t="s">
        <v>1088</v>
      </c>
      <c r="F1291">
        <v>1</v>
      </c>
      <c r="G1291">
        <v>-23620.1</v>
      </c>
      <c r="H1291">
        <v>-23620.1</v>
      </c>
    </row>
    <row r="1292" spans="1:8" x14ac:dyDescent="0.2">
      <c r="A1292" t="s">
        <v>8</v>
      </c>
      <c r="B1292" t="s">
        <v>76</v>
      </c>
      <c r="C1292" t="s">
        <v>87</v>
      </c>
      <c r="D1292" t="s">
        <v>11</v>
      </c>
      <c r="E1292" t="s">
        <v>1089</v>
      </c>
      <c r="F1292">
        <v>1</v>
      </c>
      <c r="G1292">
        <v>-7271</v>
      </c>
      <c r="H1292">
        <v>-7271</v>
      </c>
    </row>
    <row r="1293" spans="1:8" x14ac:dyDescent="0.2">
      <c r="A1293" t="s">
        <v>8</v>
      </c>
      <c r="B1293" t="s">
        <v>76</v>
      </c>
      <c r="C1293" t="s">
        <v>87</v>
      </c>
      <c r="D1293" t="s">
        <v>11</v>
      </c>
      <c r="E1293" t="s">
        <v>1090</v>
      </c>
      <c r="F1293">
        <v>1</v>
      </c>
      <c r="G1293">
        <v>-1123</v>
      </c>
      <c r="H1293">
        <v>-1123</v>
      </c>
    </row>
    <row r="1294" spans="1:8" x14ac:dyDescent="0.2">
      <c r="A1294" t="s">
        <v>8</v>
      </c>
      <c r="B1294" t="s">
        <v>76</v>
      </c>
      <c r="C1294" t="s">
        <v>87</v>
      </c>
      <c r="D1294" t="s">
        <v>11</v>
      </c>
      <c r="E1294" t="s">
        <v>1091</v>
      </c>
      <c r="F1294">
        <v>1</v>
      </c>
      <c r="G1294">
        <v>-5240</v>
      </c>
      <c r="H1294">
        <v>-5240</v>
      </c>
    </row>
    <row r="1295" spans="1:8" x14ac:dyDescent="0.2">
      <c r="A1295" t="s">
        <v>8</v>
      </c>
      <c r="B1295" t="s">
        <v>76</v>
      </c>
      <c r="C1295" t="s">
        <v>87</v>
      </c>
      <c r="D1295" t="s">
        <v>11</v>
      </c>
      <c r="E1295" t="s">
        <v>1092</v>
      </c>
      <c r="F1295">
        <v>1</v>
      </c>
      <c r="G1295">
        <v>-1023</v>
      </c>
      <c r="H1295">
        <v>-1023</v>
      </c>
    </row>
    <row r="1296" spans="1:8" x14ac:dyDescent="0.2">
      <c r="A1296" t="s">
        <v>8</v>
      </c>
      <c r="B1296" t="s">
        <v>76</v>
      </c>
      <c r="C1296" t="s">
        <v>77</v>
      </c>
      <c r="D1296" t="s">
        <v>11</v>
      </c>
      <c r="E1296" t="s">
        <v>31</v>
      </c>
      <c r="F1296">
        <v>1168</v>
      </c>
      <c r="G1296">
        <v>22624.78</v>
      </c>
      <c r="H1296">
        <v>19.3705308219178</v>
      </c>
    </row>
    <row r="1297" spans="1:8" x14ac:dyDescent="0.2">
      <c r="A1297" t="s">
        <v>8</v>
      </c>
      <c r="B1297" t="s">
        <v>76</v>
      </c>
      <c r="C1297" t="s">
        <v>77</v>
      </c>
      <c r="D1297" t="s">
        <v>11</v>
      </c>
      <c r="E1297" t="s">
        <v>1093</v>
      </c>
      <c r="F1297">
        <v>174</v>
      </c>
      <c r="G1297">
        <v>4513.79</v>
      </c>
      <c r="H1297">
        <v>25.941321839080501</v>
      </c>
    </row>
    <row r="1298" spans="1:8" x14ac:dyDescent="0.2">
      <c r="A1298" t="s">
        <v>8</v>
      </c>
      <c r="B1298" t="s">
        <v>76</v>
      </c>
      <c r="C1298" t="s">
        <v>77</v>
      </c>
      <c r="D1298" t="s">
        <v>11</v>
      </c>
      <c r="E1298" t="s">
        <v>1094</v>
      </c>
      <c r="F1298">
        <v>615</v>
      </c>
      <c r="G1298">
        <v>9890.02</v>
      </c>
      <c r="H1298">
        <v>16.081333333333301</v>
      </c>
    </row>
    <row r="1299" spans="1:8" x14ac:dyDescent="0.2">
      <c r="A1299" t="s">
        <v>8</v>
      </c>
      <c r="B1299" t="s">
        <v>76</v>
      </c>
      <c r="C1299" t="s">
        <v>77</v>
      </c>
      <c r="D1299" t="s">
        <v>11</v>
      </c>
      <c r="E1299" t="s">
        <v>326</v>
      </c>
      <c r="F1299">
        <v>6</v>
      </c>
      <c r="G1299">
        <v>2086.23</v>
      </c>
      <c r="H1299">
        <v>347.70499999999998</v>
      </c>
    </row>
    <row r="1300" spans="1:8" x14ac:dyDescent="0.2">
      <c r="A1300" t="s">
        <v>8</v>
      </c>
      <c r="B1300" t="s">
        <v>76</v>
      </c>
      <c r="C1300" t="s">
        <v>77</v>
      </c>
      <c r="D1300" t="s">
        <v>11</v>
      </c>
      <c r="E1300" t="s">
        <v>1095</v>
      </c>
      <c r="F1300">
        <v>305</v>
      </c>
      <c r="G1300">
        <v>1820.54</v>
      </c>
      <c r="H1300">
        <v>5.96898360655738</v>
      </c>
    </row>
    <row r="1301" spans="1:8" x14ac:dyDescent="0.2">
      <c r="A1301" t="s">
        <v>8</v>
      </c>
      <c r="B1301" t="s">
        <v>76</v>
      </c>
      <c r="C1301" t="s">
        <v>92</v>
      </c>
      <c r="D1301" t="s">
        <v>11</v>
      </c>
      <c r="E1301" t="s">
        <v>1096</v>
      </c>
      <c r="F1301">
        <v>2020</v>
      </c>
      <c r="G1301">
        <v>23000.27</v>
      </c>
      <c r="H1301">
        <v>11.3862722772277</v>
      </c>
    </row>
    <row r="1302" spans="1:8" x14ac:dyDescent="0.2">
      <c r="A1302" t="s">
        <v>8</v>
      </c>
      <c r="B1302" t="s">
        <v>76</v>
      </c>
      <c r="C1302" t="s">
        <v>92</v>
      </c>
      <c r="D1302" t="s">
        <v>11</v>
      </c>
      <c r="E1302" t="s">
        <v>1097</v>
      </c>
      <c r="F1302">
        <v>1416</v>
      </c>
      <c r="G1302">
        <v>150753.41</v>
      </c>
      <c r="H1302">
        <v>106.46427259887</v>
      </c>
    </row>
    <row r="1303" spans="1:8" x14ac:dyDescent="0.2">
      <c r="A1303" t="s">
        <v>8</v>
      </c>
      <c r="B1303" t="s">
        <v>76</v>
      </c>
      <c r="C1303" t="s">
        <v>135</v>
      </c>
      <c r="D1303" t="s">
        <v>11</v>
      </c>
      <c r="E1303" t="s">
        <v>1098</v>
      </c>
      <c r="F1303">
        <v>5</v>
      </c>
      <c r="G1303">
        <v>2629.73</v>
      </c>
      <c r="H1303">
        <v>525.94600000000003</v>
      </c>
    </row>
    <row r="1304" spans="1:8" x14ac:dyDescent="0.2">
      <c r="A1304" t="s">
        <v>8</v>
      </c>
      <c r="B1304" t="s">
        <v>76</v>
      </c>
      <c r="C1304" t="s">
        <v>77</v>
      </c>
      <c r="D1304" t="s">
        <v>11</v>
      </c>
      <c r="E1304" t="s">
        <v>1099</v>
      </c>
      <c r="F1304">
        <v>1344</v>
      </c>
      <c r="G1304">
        <v>12723.65</v>
      </c>
      <c r="H1304">
        <v>9.4670014880952404</v>
      </c>
    </row>
    <row r="1305" spans="1:8" x14ac:dyDescent="0.2">
      <c r="A1305" t="s">
        <v>8</v>
      </c>
      <c r="B1305" t="s">
        <v>76</v>
      </c>
      <c r="C1305" t="s">
        <v>77</v>
      </c>
      <c r="D1305" t="s">
        <v>11</v>
      </c>
      <c r="E1305" t="s">
        <v>1100</v>
      </c>
      <c r="F1305">
        <v>179</v>
      </c>
      <c r="G1305">
        <v>2701.91</v>
      </c>
      <c r="H1305">
        <v>15.094469273743</v>
      </c>
    </row>
    <row r="1306" spans="1:8" x14ac:dyDescent="0.2">
      <c r="A1306" t="s">
        <v>8</v>
      </c>
      <c r="B1306" t="s">
        <v>76</v>
      </c>
      <c r="C1306" t="s">
        <v>77</v>
      </c>
      <c r="D1306" t="s">
        <v>11</v>
      </c>
      <c r="E1306" t="s">
        <v>1101</v>
      </c>
      <c r="F1306">
        <v>960</v>
      </c>
      <c r="G1306">
        <v>2833.86</v>
      </c>
      <c r="H1306">
        <v>2.9519375000000001</v>
      </c>
    </row>
    <row r="1307" spans="1:8" x14ac:dyDescent="0.2">
      <c r="A1307" t="s">
        <v>8</v>
      </c>
      <c r="B1307" t="s">
        <v>76</v>
      </c>
      <c r="C1307" t="s">
        <v>77</v>
      </c>
      <c r="D1307" t="s">
        <v>11</v>
      </c>
      <c r="E1307" t="s">
        <v>1102</v>
      </c>
      <c r="F1307">
        <v>4113</v>
      </c>
      <c r="G1307">
        <v>10097.44</v>
      </c>
      <c r="H1307">
        <v>2.45500607828835</v>
      </c>
    </row>
    <row r="1308" spans="1:8" x14ac:dyDescent="0.2">
      <c r="A1308" t="s">
        <v>8</v>
      </c>
      <c r="B1308" t="s">
        <v>76</v>
      </c>
      <c r="C1308" t="s">
        <v>77</v>
      </c>
      <c r="D1308" t="s">
        <v>11</v>
      </c>
      <c r="E1308" t="s">
        <v>1103</v>
      </c>
      <c r="F1308">
        <v>400</v>
      </c>
      <c r="G1308">
        <v>3048.38</v>
      </c>
      <c r="H1308">
        <v>7.6209499999999997</v>
      </c>
    </row>
    <row r="1309" spans="1:8" x14ac:dyDescent="0.2">
      <c r="A1309" t="s">
        <v>8</v>
      </c>
      <c r="B1309" t="s">
        <v>76</v>
      </c>
      <c r="C1309" t="s">
        <v>77</v>
      </c>
      <c r="D1309" t="s">
        <v>11</v>
      </c>
      <c r="E1309" t="s">
        <v>1104</v>
      </c>
      <c r="F1309">
        <v>1640</v>
      </c>
      <c r="G1309">
        <v>4774.59</v>
      </c>
      <c r="H1309">
        <v>2.91133536585366</v>
      </c>
    </row>
    <row r="1310" spans="1:8" x14ac:dyDescent="0.2">
      <c r="A1310" t="s">
        <v>8</v>
      </c>
      <c r="B1310" t="s">
        <v>76</v>
      </c>
      <c r="C1310" t="s">
        <v>135</v>
      </c>
      <c r="D1310" t="s">
        <v>11</v>
      </c>
      <c r="E1310" t="s">
        <v>1105</v>
      </c>
      <c r="F1310">
        <v>1000</v>
      </c>
      <c r="G1310">
        <v>6512.6</v>
      </c>
      <c r="H1310">
        <v>6.5125999999999999</v>
      </c>
    </row>
    <row r="1311" spans="1:8" x14ac:dyDescent="0.2">
      <c r="A1311" t="s">
        <v>8</v>
      </c>
      <c r="B1311" t="s">
        <v>76</v>
      </c>
      <c r="C1311" t="s">
        <v>77</v>
      </c>
      <c r="D1311" t="s">
        <v>11</v>
      </c>
      <c r="E1311" t="s">
        <v>1106</v>
      </c>
      <c r="F1311">
        <v>1686</v>
      </c>
      <c r="G1311">
        <v>3626.15</v>
      </c>
      <c r="H1311">
        <v>2.15074139976275</v>
      </c>
    </row>
    <row r="1312" spans="1:8" x14ac:dyDescent="0.2">
      <c r="A1312" t="s">
        <v>8</v>
      </c>
      <c r="B1312" t="s">
        <v>76</v>
      </c>
      <c r="C1312" t="s">
        <v>77</v>
      </c>
      <c r="D1312" t="s">
        <v>11</v>
      </c>
      <c r="E1312" t="s">
        <v>1107</v>
      </c>
      <c r="F1312">
        <v>800</v>
      </c>
      <c r="G1312">
        <v>2605.5300000000002</v>
      </c>
      <c r="H1312">
        <v>3.2569124999999999</v>
      </c>
    </row>
    <row r="1313" spans="1:8" x14ac:dyDescent="0.2">
      <c r="A1313" t="s">
        <v>8</v>
      </c>
      <c r="B1313" t="s">
        <v>76</v>
      </c>
      <c r="C1313" t="s">
        <v>77</v>
      </c>
      <c r="D1313" t="s">
        <v>11</v>
      </c>
      <c r="E1313" t="s">
        <v>547</v>
      </c>
      <c r="F1313">
        <v>112</v>
      </c>
      <c r="G1313">
        <v>77275.61</v>
      </c>
      <c r="H1313">
        <v>689.96080357142898</v>
      </c>
    </row>
    <row r="1314" spans="1:8" x14ac:dyDescent="0.2">
      <c r="A1314" t="s">
        <v>8</v>
      </c>
      <c r="B1314" t="s">
        <v>76</v>
      </c>
      <c r="C1314" t="s">
        <v>77</v>
      </c>
      <c r="D1314" t="s">
        <v>11</v>
      </c>
      <c r="E1314" t="s">
        <v>1108</v>
      </c>
      <c r="F1314">
        <v>1925</v>
      </c>
      <c r="G1314">
        <v>22666.41</v>
      </c>
      <c r="H1314">
        <v>11.774758441558401</v>
      </c>
    </row>
    <row r="1315" spans="1:8" x14ac:dyDescent="0.2">
      <c r="A1315" t="s">
        <v>8</v>
      </c>
      <c r="B1315" t="s">
        <v>76</v>
      </c>
      <c r="C1315" t="s">
        <v>77</v>
      </c>
      <c r="D1315" t="s">
        <v>11</v>
      </c>
      <c r="E1315" t="s">
        <v>1109</v>
      </c>
      <c r="F1315">
        <v>1065</v>
      </c>
      <c r="G1315">
        <v>2563.86</v>
      </c>
      <c r="H1315">
        <v>2.40738028169014</v>
      </c>
    </row>
    <row r="1316" spans="1:8" x14ac:dyDescent="0.2">
      <c r="A1316" t="s">
        <v>8</v>
      </c>
      <c r="B1316" t="s">
        <v>76</v>
      </c>
      <c r="C1316" t="s">
        <v>77</v>
      </c>
      <c r="D1316" t="s">
        <v>11</v>
      </c>
      <c r="E1316" t="s">
        <v>318</v>
      </c>
      <c r="F1316">
        <v>293</v>
      </c>
      <c r="G1316">
        <v>88021.74</v>
      </c>
      <c r="H1316">
        <v>300.41549488054602</v>
      </c>
    </row>
    <row r="1317" spans="1:8" x14ac:dyDescent="0.2">
      <c r="A1317" t="s">
        <v>8</v>
      </c>
      <c r="B1317" t="s">
        <v>76</v>
      </c>
      <c r="C1317" t="s">
        <v>77</v>
      </c>
      <c r="D1317" t="s">
        <v>11</v>
      </c>
      <c r="E1317" t="s">
        <v>1110</v>
      </c>
      <c r="F1317">
        <v>1545</v>
      </c>
      <c r="G1317">
        <v>2741.68</v>
      </c>
      <c r="H1317">
        <v>1.7745501618123001</v>
      </c>
    </row>
    <row r="1318" spans="1:8" x14ac:dyDescent="0.2">
      <c r="A1318" t="s">
        <v>8</v>
      </c>
      <c r="B1318" t="s">
        <v>76</v>
      </c>
      <c r="C1318" t="s">
        <v>77</v>
      </c>
      <c r="D1318" t="s">
        <v>11</v>
      </c>
      <c r="E1318" t="s">
        <v>1111</v>
      </c>
      <c r="F1318">
        <v>485</v>
      </c>
      <c r="G1318">
        <v>2920.28</v>
      </c>
      <c r="H1318">
        <v>6.0211958762886599</v>
      </c>
    </row>
    <row r="1319" spans="1:8" x14ac:dyDescent="0.2">
      <c r="A1319" t="s">
        <v>8</v>
      </c>
      <c r="B1319" t="s">
        <v>76</v>
      </c>
      <c r="C1319" t="s">
        <v>77</v>
      </c>
      <c r="D1319" t="s">
        <v>11</v>
      </c>
      <c r="E1319" t="s">
        <v>1112</v>
      </c>
      <c r="F1319">
        <v>460</v>
      </c>
      <c r="G1319">
        <v>390.1</v>
      </c>
      <c r="H1319">
        <v>0.84804347826087001</v>
      </c>
    </row>
    <row r="1320" spans="1:8" x14ac:dyDescent="0.2">
      <c r="A1320" t="s">
        <v>8</v>
      </c>
      <c r="B1320" t="s">
        <v>76</v>
      </c>
      <c r="C1320" t="s">
        <v>77</v>
      </c>
      <c r="D1320" t="s">
        <v>11</v>
      </c>
      <c r="E1320" t="s">
        <v>1113</v>
      </c>
      <c r="F1320">
        <v>366</v>
      </c>
      <c r="G1320">
        <v>3165.98</v>
      </c>
      <c r="H1320">
        <v>8.65021857923497</v>
      </c>
    </row>
    <row r="1321" spans="1:8" x14ac:dyDescent="0.2">
      <c r="A1321" t="s">
        <v>8</v>
      </c>
      <c r="B1321" t="s">
        <v>76</v>
      </c>
      <c r="C1321" t="s">
        <v>77</v>
      </c>
      <c r="D1321" t="s">
        <v>11</v>
      </c>
      <c r="E1321" t="s">
        <v>1114</v>
      </c>
      <c r="F1321">
        <v>250</v>
      </c>
      <c r="G1321">
        <v>277.85000000000002</v>
      </c>
      <c r="H1321">
        <v>1.1113999999999999</v>
      </c>
    </row>
    <row r="1322" spans="1:8" x14ac:dyDescent="0.2">
      <c r="A1322" t="s">
        <v>8</v>
      </c>
      <c r="B1322" t="s">
        <v>76</v>
      </c>
      <c r="C1322" t="s">
        <v>135</v>
      </c>
      <c r="D1322" t="s">
        <v>11</v>
      </c>
      <c r="E1322" t="s">
        <v>1115</v>
      </c>
      <c r="F1322">
        <v>206</v>
      </c>
      <c r="G1322">
        <v>881.12</v>
      </c>
      <c r="H1322">
        <v>4.2772815533980602</v>
      </c>
    </row>
    <row r="1323" spans="1:8" x14ac:dyDescent="0.2">
      <c r="A1323" t="s">
        <v>8</v>
      </c>
      <c r="B1323" t="s">
        <v>76</v>
      </c>
      <c r="C1323" t="s">
        <v>92</v>
      </c>
      <c r="D1323" t="s">
        <v>11</v>
      </c>
      <c r="E1323" t="s">
        <v>1116</v>
      </c>
      <c r="F1323">
        <v>271</v>
      </c>
      <c r="G1323">
        <v>15741.85</v>
      </c>
      <c r="H1323">
        <v>58.088007380073797</v>
      </c>
    </row>
    <row r="1324" spans="1:8" x14ac:dyDescent="0.2">
      <c r="A1324" t="s">
        <v>8</v>
      </c>
      <c r="B1324" t="s">
        <v>76</v>
      </c>
      <c r="C1324" t="s">
        <v>77</v>
      </c>
      <c r="D1324" t="s">
        <v>11</v>
      </c>
      <c r="E1324" t="s">
        <v>1117</v>
      </c>
      <c r="F1324">
        <v>915</v>
      </c>
      <c r="G1324">
        <v>19909.990000000002</v>
      </c>
      <c r="H1324">
        <v>21.759551912568298</v>
      </c>
    </row>
    <row r="1325" spans="1:8" x14ac:dyDescent="0.2">
      <c r="A1325" t="s">
        <v>8</v>
      </c>
      <c r="B1325" t="s">
        <v>76</v>
      </c>
      <c r="C1325" t="s">
        <v>92</v>
      </c>
      <c r="D1325" t="s">
        <v>11</v>
      </c>
      <c r="E1325" t="s">
        <v>1118</v>
      </c>
      <c r="F1325">
        <v>762</v>
      </c>
      <c r="G1325">
        <v>15880.37</v>
      </c>
      <c r="H1325">
        <v>20.840380577427801</v>
      </c>
    </row>
    <row r="1326" spans="1:8" x14ac:dyDescent="0.2">
      <c r="A1326" t="s">
        <v>8</v>
      </c>
      <c r="B1326" t="s">
        <v>76</v>
      </c>
      <c r="C1326" t="s">
        <v>77</v>
      </c>
      <c r="D1326" t="s">
        <v>11</v>
      </c>
      <c r="E1326" t="s">
        <v>1119</v>
      </c>
      <c r="F1326">
        <v>180</v>
      </c>
      <c r="G1326">
        <v>644.16</v>
      </c>
      <c r="H1326">
        <v>3.57866666666667</v>
      </c>
    </row>
    <row r="1327" spans="1:8" x14ac:dyDescent="0.2">
      <c r="A1327" t="s">
        <v>8</v>
      </c>
      <c r="B1327" t="s">
        <v>76</v>
      </c>
      <c r="C1327" t="s">
        <v>92</v>
      </c>
      <c r="D1327" t="s">
        <v>11</v>
      </c>
      <c r="E1327" t="s">
        <v>887</v>
      </c>
      <c r="F1327">
        <v>2716</v>
      </c>
      <c r="G1327">
        <v>15548.56</v>
      </c>
      <c r="H1327">
        <v>5.72480117820324</v>
      </c>
    </row>
    <row r="1328" spans="1:8" x14ac:dyDescent="0.2">
      <c r="A1328" t="s">
        <v>8</v>
      </c>
      <c r="B1328" t="s">
        <v>76</v>
      </c>
      <c r="C1328" t="s">
        <v>77</v>
      </c>
      <c r="D1328" t="s">
        <v>11</v>
      </c>
      <c r="E1328" t="s">
        <v>1042</v>
      </c>
      <c r="F1328">
        <v>650</v>
      </c>
      <c r="G1328">
        <v>15618.49</v>
      </c>
      <c r="H1328">
        <v>24.0284461538462</v>
      </c>
    </row>
    <row r="1329" spans="1:8" x14ac:dyDescent="0.2">
      <c r="A1329" t="s">
        <v>8</v>
      </c>
      <c r="B1329" t="s">
        <v>76</v>
      </c>
      <c r="C1329" t="s">
        <v>77</v>
      </c>
      <c r="D1329" t="s">
        <v>11</v>
      </c>
      <c r="E1329" t="s">
        <v>1120</v>
      </c>
      <c r="F1329">
        <v>436</v>
      </c>
      <c r="G1329">
        <v>20601.3</v>
      </c>
      <c r="H1329">
        <v>47.2506880733945</v>
      </c>
    </row>
    <row r="1330" spans="1:8" x14ac:dyDescent="0.2">
      <c r="A1330" t="s">
        <v>8</v>
      </c>
      <c r="B1330" t="s">
        <v>76</v>
      </c>
      <c r="C1330" t="s">
        <v>92</v>
      </c>
      <c r="D1330" t="s">
        <v>11</v>
      </c>
      <c r="E1330" t="s">
        <v>872</v>
      </c>
      <c r="F1330">
        <v>1805</v>
      </c>
      <c r="G1330">
        <v>22585.57</v>
      </c>
      <c r="H1330">
        <v>12.5127811634349</v>
      </c>
    </row>
    <row r="1331" spans="1:8" x14ac:dyDescent="0.2">
      <c r="A1331" t="s">
        <v>8</v>
      </c>
      <c r="B1331" t="s">
        <v>76</v>
      </c>
      <c r="C1331" t="s">
        <v>77</v>
      </c>
      <c r="D1331" t="s">
        <v>11</v>
      </c>
      <c r="E1331" t="s">
        <v>1121</v>
      </c>
      <c r="F1331">
        <v>1</v>
      </c>
      <c r="G1331">
        <v>506.31</v>
      </c>
      <c r="H1331">
        <v>506.31</v>
      </c>
    </row>
    <row r="1332" spans="1:8" x14ac:dyDescent="0.2">
      <c r="A1332" t="s">
        <v>8</v>
      </c>
      <c r="B1332" t="s">
        <v>76</v>
      </c>
      <c r="C1332" t="s">
        <v>77</v>
      </c>
      <c r="D1332" t="s">
        <v>11</v>
      </c>
      <c r="E1332" t="s">
        <v>824</v>
      </c>
      <c r="F1332">
        <v>818</v>
      </c>
      <c r="G1332">
        <v>111866.55</v>
      </c>
      <c r="H1332">
        <v>136.75617359413201</v>
      </c>
    </row>
    <row r="1333" spans="1:8" x14ac:dyDescent="0.2">
      <c r="A1333" t="s">
        <v>8</v>
      </c>
      <c r="B1333" t="s">
        <v>76</v>
      </c>
      <c r="C1333" t="s">
        <v>92</v>
      </c>
      <c r="D1333" t="s">
        <v>11</v>
      </c>
      <c r="E1333" t="s">
        <v>324</v>
      </c>
      <c r="F1333">
        <v>492</v>
      </c>
      <c r="G1333">
        <v>97304.77</v>
      </c>
      <c r="H1333">
        <v>197.77392276422799</v>
      </c>
    </row>
    <row r="1334" spans="1:8" x14ac:dyDescent="0.2">
      <c r="A1334" t="s">
        <v>8</v>
      </c>
      <c r="B1334" t="s">
        <v>76</v>
      </c>
      <c r="C1334" t="s">
        <v>92</v>
      </c>
      <c r="D1334" t="s">
        <v>11</v>
      </c>
      <c r="E1334" t="s">
        <v>110</v>
      </c>
      <c r="F1334">
        <v>319</v>
      </c>
      <c r="G1334">
        <v>57072.86</v>
      </c>
      <c r="H1334">
        <v>178.91178683385601</v>
      </c>
    </row>
    <row r="1335" spans="1:8" x14ac:dyDescent="0.2">
      <c r="A1335" t="s">
        <v>8</v>
      </c>
      <c r="B1335" t="s">
        <v>76</v>
      </c>
      <c r="C1335" t="s">
        <v>92</v>
      </c>
      <c r="D1335" t="s">
        <v>11</v>
      </c>
      <c r="E1335" t="s">
        <v>824</v>
      </c>
      <c r="F1335">
        <v>509</v>
      </c>
      <c r="G1335">
        <v>31266.67</v>
      </c>
      <c r="H1335">
        <v>61.427642436149299</v>
      </c>
    </row>
    <row r="1336" spans="1:8" x14ac:dyDescent="0.2">
      <c r="A1336" t="s">
        <v>8</v>
      </c>
      <c r="B1336" t="s">
        <v>76</v>
      </c>
      <c r="C1336" t="s">
        <v>92</v>
      </c>
      <c r="D1336" t="s">
        <v>11</v>
      </c>
      <c r="E1336" t="s">
        <v>1046</v>
      </c>
      <c r="F1336">
        <v>1300</v>
      </c>
      <c r="G1336">
        <v>17137.009999999998</v>
      </c>
      <c r="H1336">
        <v>13.1823153846154</v>
      </c>
    </row>
    <row r="1337" spans="1:8" x14ac:dyDescent="0.2">
      <c r="A1337" t="s">
        <v>8</v>
      </c>
      <c r="B1337" t="s">
        <v>76</v>
      </c>
      <c r="C1337" t="s">
        <v>77</v>
      </c>
      <c r="D1337" t="s">
        <v>11</v>
      </c>
      <c r="E1337" t="s">
        <v>1122</v>
      </c>
      <c r="F1337">
        <v>3280</v>
      </c>
      <c r="G1337">
        <v>96658.3</v>
      </c>
      <c r="H1337">
        <v>29.468993902438999</v>
      </c>
    </row>
    <row r="1338" spans="1:8" x14ac:dyDescent="0.2">
      <c r="A1338" t="s">
        <v>8</v>
      </c>
      <c r="B1338" t="s">
        <v>76</v>
      </c>
      <c r="C1338" t="s">
        <v>77</v>
      </c>
      <c r="D1338" t="s">
        <v>11</v>
      </c>
      <c r="E1338" t="s">
        <v>406</v>
      </c>
      <c r="F1338">
        <v>10</v>
      </c>
      <c r="G1338">
        <v>1369.22</v>
      </c>
      <c r="H1338">
        <v>136.922</v>
      </c>
    </row>
    <row r="1339" spans="1:8" x14ac:dyDescent="0.2">
      <c r="A1339" t="s">
        <v>8</v>
      </c>
      <c r="B1339" t="s">
        <v>76</v>
      </c>
      <c r="C1339" t="s">
        <v>77</v>
      </c>
      <c r="D1339" t="s">
        <v>11</v>
      </c>
      <c r="E1339" t="s">
        <v>1123</v>
      </c>
      <c r="F1339">
        <v>1413</v>
      </c>
      <c r="G1339">
        <v>8474.58</v>
      </c>
      <c r="H1339">
        <v>5.9975796178343899</v>
      </c>
    </row>
    <row r="1340" spans="1:8" x14ac:dyDescent="0.2">
      <c r="A1340" t="s">
        <v>8</v>
      </c>
      <c r="B1340" t="s">
        <v>76</v>
      </c>
      <c r="C1340" t="s">
        <v>77</v>
      </c>
      <c r="D1340" t="s">
        <v>11</v>
      </c>
      <c r="E1340" t="s">
        <v>1124</v>
      </c>
      <c r="F1340">
        <v>380</v>
      </c>
      <c r="G1340">
        <v>1584.35</v>
      </c>
      <c r="H1340">
        <v>4.1693421052631603</v>
      </c>
    </row>
    <row r="1341" spans="1:8" x14ac:dyDescent="0.2">
      <c r="A1341" t="s">
        <v>8</v>
      </c>
      <c r="B1341" t="s">
        <v>76</v>
      </c>
      <c r="C1341" t="s">
        <v>77</v>
      </c>
      <c r="D1341" t="s">
        <v>11</v>
      </c>
      <c r="E1341" t="s">
        <v>1125</v>
      </c>
      <c r="F1341">
        <v>3171</v>
      </c>
      <c r="G1341">
        <v>8725.92</v>
      </c>
      <c r="H1341">
        <v>2.7517880794702001</v>
      </c>
    </row>
    <row r="1342" spans="1:8" x14ac:dyDescent="0.2">
      <c r="A1342" t="s">
        <v>8</v>
      </c>
      <c r="B1342" t="s">
        <v>76</v>
      </c>
      <c r="C1342" t="s">
        <v>77</v>
      </c>
      <c r="D1342" t="s">
        <v>11</v>
      </c>
      <c r="E1342" t="s">
        <v>26</v>
      </c>
      <c r="F1342">
        <v>2087</v>
      </c>
      <c r="G1342">
        <v>19408.7</v>
      </c>
      <c r="H1342">
        <v>9.2998083373263096</v>
      </c>
    </row>
    <row r="1343" spans="1:8" x14ac:dyDescent="0.2">
      <c r="A1343" t="s">
        <v>8</v>
      </c>
      <c r="B1343" t="s">
        <v>76</v>
      </c>
      <c r="C1343" t="s">
        <v>77</v>
      </c>
      <c r="D1343" t="s">
        <v>11</v>
      </c>
      <c r="E1343" t="s">
        <v>1126</v>
      </c>
      <c r="F1343">
        <v>534</v>
      </c>
      <c r="G1343">
        <v>19217.14</v>
      </c>
      <c r="H1343">
        <v>35.987153558052398</v>
      </c>
    </row>
    <row r="1344" spans="1:8" x14ac:dyDescent="0.2">
      <c r="A1344" t="s">
        <v>8</v>
      </c>
      <c r="B1344" t="s">
        <v>76</v>
      </c>
      <c r="C1344" t="s">
        <v>92</v>
      </c>
      <c r="D1344" t="s">
        <v>11</v>
      </c>
      <c r="E1344" t="s">
        <v>32</v>
      </c>
      <c r="F1344">
        <v>166</v>
      </c>
      <c r="G1344">
        <v>365.04</v>
      </c>
      <c r="H1344">
        <v>2.1990361445783102</v>
      </c>
    </row>
    <row r="1345" spans="1:8" x14ac:dyDescent="0.2">
      <c r="A1345" t="s">
        <v>8</v>
      </c>
      <c r="B1345" t="s">
        <v>76</v>
      </c>
      <c r="C1345" t="s">
        <v>77</v>
      </c>
      <c r="D1345" t="s">
        <v>11</v>
      </c>
      <c r="E1345" t="s">
        <v>1127</v>
      </c>
      <c r="F1345">
        <v>1000</v>
      </c>
      <c r="G1345">
        <v>2824.07</v>
      </c>
      <c r="H1345">
        <v>2.8240699999999999</v>
      </c>
    </row>
    <row r="1346" spans="1:8" x14ac:dyDescent="0.2">
      <c r="A1346" t="s">
        <v>8</v>
      </c>
      <c r="B1346" t="s">
        <v>76</v>
      </c>
      <c r="C1346" t="s">
        <v>77</v>
      </c>
      <c r="D1346" t="s">
        <v>11</v>
      </c>
      <c r="E1346" t="s">
        <v>1128</v>
      </c>
      <c r="F1346">
        <v>130</v>
      </c>
      <c r="G1346">
        <v>1025.77</v>
      </c>
      <c r="H1346">
        <v>7.8905384615384602</v>
      </c>
    </row>
    <row r="1347" spans="1:8" x14ac:dyDescent="0.2">
      <c r="A1347" t="s">
        <v>8</v>
      </c>
      <c r="B1347" t="s">
        <v>76</v>
      </c>
      <c r="C1347" t="s">
        <v>77</v>
      </c>
      <c r="D1347" t="s">
        <v>11</v>
      </c>
      <c r="E1347" t="s">
        <v>1129</v>
      </c>
      <c r="F1347">
        <v>375</v>
      </c>
      <c r="G1347">
        <v>2612.73</v>
      </c>
      <c r="H1347">
        <v>6.9672799999999997</v>
      </c>
    </row>
    <row r="1348" spans="1:8" x14ac:dyDescent="0.2">
      <c r="A1348" t="s">
        <v>8</v>
      </c>
      <c r="B1348" t="s">
        <v>76</v>
      </c>
      <c r="C1348" t="s">
        <v>77</v>
      </c>
      <c r="D1348" t="s">
        <v>11</v>
      </c>
      <c r="E1348" t="s">
        <v>1130</v>
      </c>
      <c r="F1348">
        <v>255</v>
      </c>
      <c r="G1348">
        <v>3166.08</v>
      </c>
      <c r="H1348">
        <v>12.416</v>
      </c>
    </row>
    <row r="1349" spans="1:8" x14ac:dyDescent="0.2">
      <c r="A1349" t="s">
        <v>8</v>
      </c>
      <c r="B1349" t="s">
        <v>76</v>
      </c>
      <c r="C1349" t="s">
        <v>92</v>
      </c>
      <c r="D1349" t="s">
        <v>11</v>
      </c>
      <c r="E1349" t="s">
        <v>1131</v>
      </c>
      <c r="F1349">
        <v>310</v>
      </c>
      <c r="G1349">
        <v>13458.11</v>
      </c>
      <c r="H1349">
        <v>43.4132580645161</v>
      </c>
    </row>
    <row r="1350" spans="1:8" x14ac:dyDescent="0.2">
      <c r="A1350" t="s">
        <v>8</v>
      </c>
      <c r="B1350" t="s">
        <v>76</v>
      </c>
      <c r="C1350" t="s">
        <v>77</v>
      </c>
      <c r="D1350" t="s">
        <v>11</v>
      </c>
      <c r="E1350" t="s">
        <v>1132</v>
      </c>
      <c r="F1350">
        <v>290</v>
      </c>
      <c r="G1350">
        <v>1371.79</v>
      </c>
      <c r="H1350">
        <v>4.7303103448275898</v>
      </c>
    </row>
    <row r="1351" spans="1:8" x14ac:dyDescent="0.2">
      <c r="A1351" t="s">
        <v>8</v>
      </c>
      <c r="B1351" t="s">
        <v>76</v>
      </c>
      <c r="C1351" t="s">
        <v>92</v>
      </c>
      <c r="D1351" t="s">
        <v>11</v>
      </c>
      <c r="E1351" t="s">
        <v>1133</v>
      </c>
      <c r="F1351">
        <v>1913</v>
      </c>
      <c r="G1351">
        <v>11065.81</v>
      </c>
      <c r="H1351">
        <v>5.7845321484579202</v>
      </c>
    </row>
    <row r="1352" spans="1:8" x14ac:dyDescent="0.2">
      <c r="A1352" t="s">
        <v>8</v>
      </c>
      <c r="B1352" t="s">
        <v>76</v>
      </c>
      <c r="C1352" t="s">
        <v>77</v>
      </c>
      <c r="D1352" t="s">
        <v>11</v>
      </c>
      <c r="E1352" t="s">
        <v>1134</v>
      </c>
      <c r="F1352">
        <v>100</v>
      </c>
      <c r="G1352">
        <v>1090.6500000000001</v>
      </c>
      <c r="H1352">
        <v>10.906499999999999</v>
      </c>
    </row>
    <row r="1353" spans="1:8" x14ac:dyDescent="0.2">
      <c r="A1353" t="s">
        <v>8</v>
      </c>
      <c r="B1353" t="s">
        <v>76</v>
      </c>
      <c r="C1353" t="s">
        <v>92</v>
      </c>
      <c r="D1353" t="s">
        <v>11</v>
      </c>
      <c r="E1353" t="s">
        <v>1135</v>
      </c>
      <c r="F1353">
        <v>1500</v>
      </c>
      <c r="G1353">
        <v>10920.83</v>
      </c>
      <c r="H1353">
        <v>7.2805533333333301</v>
      </c>
    </row>
    <row r="1354" spans="1:8" x14ac:dyDescent="0.2">
      <c r="A1354" t="s">
        <v>8</v>
      </c>
      <c r="B1354" t="s">
        <v>76</v>
      </c>
      <c r="C1354" t="s">
        <v>77</v>
      </c>
      <c r="D1354" t="s">
        <v>11</v>
      </c>
      <c r="E1354" t="s">
        <v>1136</v>
      </c>
      <c r="F1354">
        <v>630</v>
      </c>
      <c r="G1354">
        <v>1879.71</v>
      </c>
      <c r="H1354">
        <v>2.9836666666666698</v>
      </c>
    </row>
    <row r="1355" spans="1:8" x14ac:dyDescent="0.2">
      <c r="A1355" t="s">
        <v>8</v>
      </c>
      <c r="B1355" t="s">
        <v>76</v>
      </c>
      <c r="C1355" t="s">
        <v>648</v>
      </c>
      <c r="D1355" t="s">
        <v>11</v>
      </c>
      <c r="E1355" t="s">
        <v>1136</v>
      </c>
      <c r="F1355">
        <v>200</v>
      </c>
      <c r="G1355">
        <v>1716.5</v>
      </c>
      <c r="H1355">
        <v>8.5824999999999996</v>
      </c>
    </row>
    <row r="1356" spans="1:8" x14ac:dyDescent="0.2">
      <c r="A1356" t="s">
        <v>8</v>
      </c>
      <c r="B1356" t="s">
        <v>76</v>
      </c>
      <c r="C1356" t="s">
        <v>77</v>
      </c>
      <c r="D1356" t="s">
        <v>11</v>
      </c>
      <c r="E1356" t="s">
        <v>1045</v>
      </c>
      <c r="F1356">
        <v>1</v>
      </c>
      <c r="G1356">
        <v>4727.1099999999997</v>
      </c>
      <c r="H1356">
        <v>4727.1099999999997</v>
      </c>
    </row>
    <row r="1357" spans="1:8" x14ac:dyDescent="0.2">
      <c r="A1357" t="s">
        <v>8</v>
      </c>
      <c r="B1357" t="s">
        <v>76</v>
      </c>
      <c r="C1357" t="s">
        <v>77</v>
      </c>
      <c r="D1357" t="s">
        <v>11</v>
      </c>
      <c r="E1357" t="s">
        <v>1137</v>
      </c>
      <c r="F1357">
        <v>140</v>
      </c>
      <c r="G1357">
        <v>3008.79</v>
      </c>
      <c r="H1357">
        <v>21.491357142857101</v>
      </c>
    </row>
    <row r="1358" spans="1:8" x14ac:dyDescent="0.2">
      <c r="A1358" t="s">
        <v>8</v>
      </c>
      <c r="B1358" t="s">
        <v>76</v>
      </c>
      <c r="C1358" t="s">
        <v>77</v>
      </c>
      <c r="D1358" t="s">
        <v>11</v>
      </c>
      <c r="E1358" t="s">
        <v>1138</v>
      </c>
      <c r="F1358">
        <v>1277</v>
      </c>
      <c r="G1358">
        <v>8755.85</v>
      </c>
      <c r="H1358">
        <v>6.8565779169929497</v>
      </c>
    </row>
    <row r="1359" spans="1:8" x14ac:dyDescent="0.2">
      <c r="A1359" t="s">
        <v>8</v>
      </c>
      <c r="B1359" t="s">
        <v>76</v>
      </c>
      <c r="C1359" t="s">
        <v>77</v>
      </c>
      <c r="D1359" t="s">
        <v>11</v>
      </c>
      <c r="E1359" t="s">
        <v>1139</v>
      </c>
      <c r="F1359">
        <v>250</v>
      </c>
      <c r="G1359">
        <v>3905.27</v>
      </c>
      <c r="H1359">
        <v>15.621079999999999</v>
      </c>
    </row>
    <row r="1360" spans="1:8" x14ac:dyDescent="0.2">
      <c r="A1360" t="s">
        <v>8</v>
      </c>
      <c r="B1360" t="s">
        <v>76</v>
      </c>
      <c r="C1360" t="s">
        <v>77</v>
      </c>
      <c r="D1360" t="s">
        <v>11</v>
      </c>
      <c r="E1360" t="s">
        <v>1140</v>
      </c>
      <c r="F1360">
        <v>1500</v>
      </c>
      <c r="G1360">
        <v>3398.54</v>
      </c>
      <c r="H1360">
        <v>2.26569333333333</v>
      </c>
    </row>
    <row r="1361" spans="1:8" x14ac:dyDescent="0.2">
      <c r="A1361" t="s">
        <v>8</v>
      </c>
      <c r="B1361" t="s">
        <v>76</v>
      </c>
      <c r="C1361" t="s">
        <v>77</v>
      </c>
      <c r="D1361" t="s">
        <v>11</v>
      </c>
      <c r="E1361" t="s">
        <v>1141</v>
      </c>
      <c r="F1361">
        <v>5063</v>
      </c>
      <c r="G1361">
        <v>18349.48</v>
      </c>
      <c r="H1361">
        <v>3.62423069326486</v>
      </c>
    </row>
    <row r="1362" spans="1:8" x14ac:dyDescent="0.2">
      <c r="A1362" t="s">
        <v>8</v>
      </c>
      <c r="B1362" t="s">
        <v>76</v>
      </c>
      <c r="C1362" t="s">
        <v>77</v>
      </c>
      <c r="D1362" t="s">
        <v>11</v>
      </c>
      <c r="E1362" t="s">
        <v>1142</v>
      </c>
      <c r="F1362">
        <v>540</v>
      </c>
      <c r="G1362">
        <v>2440.84</v>
      </c>
      <c r="H1362">
        <v>4.5200740740740697</v>
      </c>
    </row>
    <row r="1363" spans="1:8" x14ac:dyDescent="0.2">
      <c r="A1363" t="s">
        <v>8</v>
      </c>
      <c r="B1363" t="s">
        <v>76</v>
      </c>
      <c r="C1363" t="s">
        <v>92</v>
      </c>
      <c r="D1363" t="s">
        <v>11</v>
      </c>
      <c r="E1363" t="s">
        <v>1143</v>
      </c>
      <c r="F1363">
        <v>999</v>
      </c>
      <c r="G1363">
        <v>31242.83</v>
      </c>
      <c r="H1363">
        <v>31.274104104104101</v>
      </c>
    </row>
    <row r="1364" spans="1:8" x14ac:dyDescent="0.2">
      <c r="A1364" t="s">
        <v>8</v>
      </c>
      <c r="B1364" t="s">
        <v>76</v>
      </c>
      <c r="C1364" t="s">
        <v>77</v>
      </c>
      <c r="D1364" t="s">
        <v>11</v>
      </c>
      <c r="E1364" t="s">
        <v>1144</v>
      </c>
      <c r="F1364">
        <v>830</v>
      </c>
      <c r="G1364">
        <v>3136.58</v>
      </c>
      <c r="H1364">
        <v>3.77901204819277</v>
      </c>
    </row>
    <row r="1365" spans="1:8" x14ac:dyDescent="0.2">
      <c r="A1365" t="s">
        <v>8</v>
      </c>
      <c r="B1365" t="s">
        <v>76</v>
      </c>
      <c r="C1365" t="s">
        <v>77</v>
      </c>
      <c r="D1365" t="s">
        <v>11</v>
      </c>
      <c r="E1365" t="s">
        <v>1145</v>
      </c>
      <c r="F1365">
        <v>435</v>
      </c>
      <c r="G1365">
        <v>-3190.29</v>
      </c>
      <c r="H1365">
        <v>-7.3339999999999996</v>
      </c>
    </row>
    <row r="1366" spans="1:8" x14ac:dyDescent="0.2">
      <c r="A1366" t="s">
        <v>8</v>
      </c>
      <c r="B1366" t="s">
        <v>76</v>
      </c>
      <c r="C1366" t="s">
        <v>92</v>
      </c>
      <c r="D1366" t="s">
        <v>11</v>
      </c>
      <c r="E1366" t="s">
        <v>1146</v>
      </c>
      <c r="F1366">
        <v>1100</v>
      </c>
      <c r="G1366">
        <v>4692.51</v>
      </c>
      <c r="H1366">
        <v>4.2659181818181802</v>
      </c>
    </row>
    <row r="1367" spans="1:8" x14ac:dyDescent="0.2">
      <c r="A1367" t="s">
        <v>8</v>
      </c>
      <c r="B1367" t="s">
        <v>76</v>
      </c>
      <c r="C1367" t="s">
        <v>92</v>
      </c>
      <c r="D1367" t="s">
        <v>11</v>
      </c>
      <c r="E1367" t="s">
        <v>1147</v>
      </c>
      <c r="F1367">
        <v>2946</v>
      </c>
      <c r="G1367">
        <v>1964.21</v>
      </c>
      <c r="H1367">
        <v>0.66673794976238998</v>
      </c>
    </row>
    <row r="1368" spans="1:8" x14ac:dyDescent="0.2">
      <c r="A1368" t="s">
        <v>8</v>
      </c>
      <c r="B1368" t="s">
        <v>76</v>
      </c>
      <c r="C1368" t="s">
        <v>92</v>
      </c>
      <c r="D1368" t="s">
        <v>11</v>
      </c>
      <c r="E1368" t="s">
        <v>829</v>
      </c>
      <c r="F1368">
        <v>10165</v>
      </c>
      <c r="G1368">
        <v>30330.2</v>
      </c>
      <c r="H1368">
        <v>2.9837875061485502</v>
      </c>
    </row>
    <row r="1369" spans="1:8" x14ac:dyDescent="0.2">
      <c r="A1369" t="s">
        <v>8</v>
      </c>
      <c r="B1369" t="s">
        <v>76</v>
      </c>
      <c r="C1369" t="s">
        <v>77</v>
      </c>
      <c r="D1369" t="s">
        <v>11</v>
      </c>
      <c r="E1369" t="s">
        <v>1148</v>
      </c>
      <c r="F1369">
        <v>1866</v>
      </c>
      <c r="G1369">
        <v>2925.98</v>
      </c>
      <c r="H1369">
        <v>1.5680493033226199</v>
      </c>
    </row>
    <row r="1370" spans="1:8" x14ac:dyDescent="0.2">
      <c r="A1370" t="s">
        <v>8</v>
      </c>
      <c r="B1370" t="s">
        <v>76</v>
      </c>
      <c r="C1370" t="s">
        <v>77</v>
      </c>
      <c r="D1370" t="s">
        <v>11</v>
      </c>
      <c r="E1370" t="s">
        <v>1149</v>
      </c>
      <c r="F1370">
        <v>243</v>
      </c>
      <c r="G1370">
        <v>26424.31</v>
      </c>
      <c r="H1370">
        <v>108.74201646090501</v>
      </c>
    </row>
    <row r="1371" spans="1:8" x14ac:dyDescent="0.2">
      <c r="A1371" t="s">
        <v>8</v>
      </c>
      <c r="B1371" t="s">
        <v>76</v>
      </c>
      <c r="C1371" t="s">
        <v>92</v>
      </c>
      <c r="D1371" t="s">
        <v>11</v>
      </c>
      <c r="E1371" t="s">
        <v>1150</v>
      </c>
      <c r="F1371">
        <v>100</v>
      </c>
      <c r="G1371">
        <v>1453.56</v>
      </c>
      <c r="H1371">
        <v>14.535600000000001</v>
      </c>
    </row>
    <row r="1372" spans="1:8" x14ac:dyDescent="0.2">
      <c r="A1372" t="s">
        <v>8</v>
      </c>
      <c r="B1372" t="s">
        <v>76</v>
      </c>
      <c r="C1372" t="s">
        <v>77</v>
      </c>
      <c r="D1372" t="s">
        <v>11</v>
      </c>
      <c r="E1372" t="s">
        <v>1151</v>
      </c>
      <c r="F1372">
        <v>3901</v>
      </c>
      <c r="G1372">
        <v>1297.8699999999999</v>
      </c>
      <c r="H1372">
        <v>0.33270187131504703</v>
      </c>
    </row>
    <row r="1373" spans="1:8" x14ac:dyDescent="0.2">
      <c r="A1373" t="s">
        <v>8</v>
      </c>
      <c r="B1373" t="s">
        <v>76</v>
      </c>
      <c r="C1373" t="s">
        <v>77</v>
      </c>
      <c r="D1373" t="s">
        <v>11</v>
      </c>
      <c r="E1373" t="s">
        <v>1056</v>
      </c>
      <c r="F1373">
        <v>2990</v>
      </c>
      <c r="G1373">
        <v>4797.91</v>
      </c>
      <c r="H1373">
        <v>1.6046521739130399</v>
      </c>
    </row>
    <row r="1374" spans="1:8" x14ac:dyDescent="0.2">
      <c r="A1374" t="s">
        <v>8</v>
      </c>
      <c r="B1374" t="s">
        <v>76</v>
      </c>
      <c r="C1374" t="s">
        <v>92</v>
      </c>
      <c r="D1374" t="s">
        <v>11</v>
      </c>
      <c r="E1374" t="s">
        <v>1152</v>
      </c>
      <c r="F1374">
        <v>1280</v>
      </c>
      <c r="G1374">
        <v>89455.52</v>
      </c>
      <c r="H1374">
        <v>69.887124999999997</v>
      </c>
    </row>
    <row r="1375" spans="1:8" x14ac:dyDescent="0.2">
      <c r="A1375" t="s">
        <v>8</v>
      </c>
      <c r="B1375" t="s">
        <v>76</v>
      </c>
      <c r="C1375" t="s">
        <v>77</v>
      </c>
      <c r="D1375" t="s">
        <v>11</v>
      </c>
      <c r="E1375" t="s">
        <v>1153</v>
      </c>
      <c r="F1375">
        <v>260</v>
      </c>
      <c r="G1375">
        <v>20007.22</v>
      </c>
      <c r="H1375">
        <v>76.9508461538462</v>
      </c>
    </row>
    <row r="1376" spans="1:8" x14ac:dyDescent="0.2">
      <c r="A1376" t="s">
        <v>8</v>
      </c>
      <c r="B1376" t="s">
        <v>76</v>
      </c>
      <c r="C1376" t="s">
        <v>77</v>
      </c>
      <c r="D1376" t="s">
        <v>11</v>
      </c>
      <c r="E1376" t="s">
        <v>1154</v>
      </c>
      <c r="F1376">
        <v>120</v>
      </c>
      <c r="G1376">
        <v>1086.6400000000001</v>
      </c>
      <c r="H1376">
        <v>9.0553333333333299</v>
      </c>
    </row>
    <row r="1377" spans="1:8" x14ac:dyDescent="0.2">
      <c r="A1377" t="s">
        <v>8</v>
      </c>
      <c r="B1377" t="s">
        <v>76</v>
      </c>
      <c r="C1377" t="s">
        <v>135</v>
      </c>
      <c r="D1377" t="s">
        <v>11</v>
      </c>
      <c r="E1377" t="s">
        <v>1155</v>
      </c>
      <c r="F1377">
        <v>420</v>
      </c>
      <c r="G1377">
        <v>3215.17</v>
      </c>
      <c r="H1377">
        <v>7.6551666666666698</v>
      </c>
    </row>
    <row r="1378" spans="1:8" x14ac:dyDescent="0.2">
      <c r="A1378" t="s">
        <v>8</v>
      </c>
      <c r="B1378" t="s">
        <v>76</v>
      </c>
      <c r="C1378" t="s">
        <v>77</v>
      </c>
      <c r="D1378" t="s">
        <v>11</v>
      </c>
      <c r="E1378" t="s">
        <v>1156</v>
      </c>
      <c r="F1378">
        <v>207</v>
      </c>
      <c r="G1378">
        <v>1907.06</v>
      </c>
      <c r="H1378">
        <v>9.2128502415458904</v>
      </c>
    </row>
    <row r="1379" spans="1:8" x14ac:dyDescent="0.2">
      <c r="A1379" t="s">
        <v>8</v>
      </c>
      <c r="B1379" t="s">
        <v>76</v>
      </c>
      <c r="C1379" t="s">
        <v>77</v>
      </c>
      <c r="D1379" t="s">
        <v>11</v>
      </c>
      <c r="E1379" t="s">
        <v>1157</v>
      </c>
      <c r="F1379">
        <v>995</v>
      </c>
      <c r="G1379">
        <v>6530.77</v>
      </c>
      <c r="H1379">
        <v>6.5635879396984897</v>
      </c>
    </row>
    <row r="1380" spans="1:8" x14ac:dyDescent="0.2">
      <c r="A1380" t="s">
        <v>8</v>
      </c>
      <c r="B1380" t="s">
        <v>76</v>
      </c>
      <c r="C1380" t="s">
        <v>77</v>
      </c>
      <c r="D1380" t="s">
        <v>11</v>
      </c>
      <c r="E1380" t="s">
        <v>1158</v>
      </c>
      <c r="F1380">
        <v>1037</v>
      </c>
      <c r="G1380">
        <v>30822.55</v>
      </c>
      <c r="H1380">
        <v>29.722806171649001</v>
      </c>
    </row>
    <row r="1381" spans="1:8" x14ac:dyDescent="0.2">
      <c r="A1381" t="s">
        <v>8</v>
      </c>
      <c r="B1381" t="s">
        <v>76</v>
      </c>
      <c r="C1381" t="s">
        <v>77</v>
      </c>
      <c r="D1381" t="s">
        <v>11</v>
      </c>
      <c r="E1381" t="s">
        <v>1159</v>
      </c>
      <c r="F1381">
        <v>660</v>
      </c>
      <c r="G1381">
        <v>4600.63</v>
      </c>
      <c r="H1381">
        <v>6.9706515151515198</v>
      </c>
    </row>
    <row r="1382" spans="1:8" x14ac:dyDescent="0.2">
      <c r="A1382" t="s">
        <v>8</v>
      </c>
      <c r="B1382" t="s">
        <v>76</v>
      </c>
      <c r="C1382" t="s">
        <v>77</v>
      </c>
      <c r="D1382" t="s">
        <v>11</v>
      </c>
      <c r="E1382" t="s">
        <v>1160</v>
      </c>
      <c r="F1382">
        <v>1400</v>
      </c>
      <c r="G1382">
        <v>-475.85</v>
      </c>
      <c r="H1382">
        <v>-0.339892857142857</v>
      </c>
    </row>
    <row r="1383" spans="1:8" x14ac:dyDescent="0.2">
      <c r="A1383" t="s">
        <v>8</v>
      </c>
      <c r="B1383" t="s">
        <v>76</v>
      </c>
      <c r="C1383" t="s">
        <v>77</v>
      </c>
      <c r="D1383" t="s">
        <v>11</v>
      </c>
      <c r="E1383" t="s">
        <v>1161</v>
      </c>
      <c r="F1383">
        <v>526</v>
      </c>
      <c r="G1383">
        <v>13211.42</v>
      </c>
      <c r="H1383">
        <v>25.116768060836499</v>
      </c>
    </row>
    <row r="1384" spans="1:8" x14ac:dyDescent="0.2">
      <c r="A1384" t="s">
        <v>8</v>
      </c>
      <c r="B1384" t="s">
        <v>76</v>
      </c>
      <c r="C1384" t="s">
        <v>77</v>
      </c>
      <c r="D1384" t="s">
        <v>11</v>
      </c>
      <c r="E1384" t="s">
        <v>1162</v>
      </c>
      <c r="F1384">
        <v>718</v>
      </c>
      <c r="G1384">
        <v>2690.22</v>
      </c>
      <c r="H1384">
        <v>3.7468245125348201</v>
      </c>
    </row>
    <row r="1385" spans="1:8" x14ac:dyDescent="0.2">
      <c r="A1385" t="s">
        <v>8</v>
      </c>
      <c r="B1385" t="s">
        <v>76</v>
      </c>
      <c r="C1385" t="s">
        <v>77</v>
      </c>
      <c r="D1385" t="s">
        <v>11</v>
      </c>
      <c r="E1385" t="s">
        <v>1163</v>
      </c>
      <c r="F1385">
        <v>600</v>
      </c>
      <c r="G1385">
        <v>2510.92</v>
      </c>
      <c r="H1385">
        <v>4.1848666666666698</v>
      </c>
    </row>
    <row r="1386" spans="1:8" x14ac:dyDescent="0.2">
      <c r="A1386" t="s">
        <v>8</v>
      </c>
      <c r="B1386" t="s">
        <v>76</v>
      </c>
      <c r="C1386" t="s">
        <v>77</v>
      </c>
      <c r="D1386" t="s">
        <v>11</v>
      </c>
      <c r="E1386" t="s">
        <v>1164</v>
      </c>
      <c r="F1386">
        <v>1768</v>
      </c>
      <c r="G1386">
        <v>9717.6200000000008</v>
      </c>
      <c r="H1386">
        <v>5.4963914027149299</v>
      </c>
    </row>
    <row r="1387" spans="1:8" x14ac:dyDescent="0.2">
      <c r="A1387" t="s">
        <v>8</v>
      </c>
      <c r="B1387" t="s">
        <v>76</v>
      </c>
      <c r="C1387" t="s">
        <v>77</v>
      </c>
      <c r="D1387" t="s">
        <v>11</v>
      </c>
      <c r="E1387" t="s">
        <v>1165</v>
      </c>
      <c r="F1387">
        <v>405</v>
      </c>
      <c r="G1387">
        <v>2656.1</v>
      </c>
      <c r="H1387">
        <v>6.5582716049382697</v>
      </c>
    </row>
    <row r="1388" spans="1:8" x14ac:dyDescent="0.2">
      <c r="A1388" t="s">
        <v>8</v>
      </c>
      <c r="B1388" t="s">
        <v>76</v>
      </c>
      <c r="C1388" t="s">
        <v>92</v>
      </c>
      <c r="D1388" t="s">
        <v>11</v>
      </c>
      <c r="E1388" t="s">
        <v>1166</v>
      </c>
      <c r="F1388">
        <v>1371</v>
      </c>
      <c r="G1388">
        <v>1125.17</v>
      </c>
      <c r="H1388">
        <v>0.82069292487235601</v>
      </c>
    </row>
    <row r="1389" spans="1:8" x14ac:dyDescent="0.2">
      <c r="A1389" t="s">
        <v>8</v>
      </c>
      <c r="B1389" t="s">
        <v>76</v>
      </c>
      <c r="C1389" t="s">
        <v>77</v>
      </c>
      <c r="D1389" t="s">
        <v>11</v>
      </c>
      <c r="E1389" t="s">
        <v>50</v>
      </c>
      <c r="F1389">
        <v>35</v>
      </c>
      <c r="G1389">
        <v>23924</v>
      </c>
      <c r="H1389">
        <v>683.54285714285697</v>
      </c>
    </row>
    <row r="1390" spans="1:8" x14ac:dyDescent="0.2">
      <c r="A1390" t="s">
        <v>8</v>
      </c>
      <c r="B1390" t="s">
        <v>76</v>
      </c>
      <c r="C1390" t="s">
        <v>195</v>
      </c>
      <c r="D1390" t="s">
        <v>11</v>
      </c>
      <c r="E1390" t="s">
        <v>832</v>
      </c>
      <c r="F1390">
        <v>10</v>
      </c>
      <c r="G1390">
        <v>81.58</v>
      </c>
      <c r="H1390">
        <v>8.1579999999999995</v>
      </c>
    </row>
    <row r="1391" spans="1:8" x14ac:dyDescent="0.2">
      <c r="A1391" t="s">
        <v>8</v>
      </c>
      <c r="B1391" t="s">
        <v>76</v>
      </c>
      <c r="C1391" t="s">
        <v>77</v>
      </c>
      <c r="D1391" t="s">
        <v>11</v>
      </c>
      <c r="E1391" t="s">
        <v>339</v>
      </c>
      <c r="F1391">
        <v>10</v>
      </c>
      <c r="G1391">
        <v>1137.8599999999999</v>
      </c>
      <c r="H1391">
        <v>113.786</v>
      </c>
    </row>
    <row r="1392" spans="1:8" x14ac:dyDescent="0.2">
      <c r="A1392" t="s">
        <v>8</v>
      </c>
      <c r="B1392" t="s">
        <v>76</v>
      </c>
      <c r="C1392" t="s">
        <v>77</v>
      </c>
      <c r="D1392" t="s">
        <v>11</v>
      </c>
      <c r="E1392" t="s">
        <v>1167</v>
      </c>
      <c r="F1392">
        <v>44</v>
      </c>
      <c r="G1392">
        <v>247.53</v>
      </c>
      <c r="H1392">
        <v>5.6256818181818202</v>
      </c>
    </row>
    <row r="1393" spans="1:8" x14ac:dyDescent="0.2">
      <c r="A1393" t="s">
        <v>8</v>
      </c>
      <c r="B1393" t="s">
        <v>76</v>
      </c>
      <c r="C1393" t="s">
        <v>77</v>
      </c>
      <c r="D1393" t="s">
        <v>11</v>
      </c>
      <c r="E1393" t="s">
        <v>1168</v>
      </c>
      <c r="F1393">
        <v>200</v>
      </c>
      <c r="G1393">
        <v>880.11</v>
      </c>
      <c r="H1393">
        <v>4.40055</v>
      </c>
    </row>
    <row r="1394" spans="1:8" x14ac:dyDescent="0.2">
      <c r="A1394" t="s">
        <v>8</v>
      </c>
      <c r="B1394" t="s">
        <v>76</v>
      </c>
      <c r="C1394" t="s">
        <v>77</v>
      </c>
      <c r="D1394" t="s">
        <v>11</v>
      </c>
      <c r="E1394" t="s">
        <v>1169</v>
      </c>
      <c r="F1394">
        <v>1</v>
      </c>
      <c r="G1394">
        <v>-1758.86</v>
      </c>
      <c r="H1394">
        <v>-1758.86</v>
      </c>
    </row>
    <row r="1395" spans="1:8" x14ac:dyDescent="0.2">
      <c r="A1395" t="s">
        <v>8</v>
      </c>
      <c r="B1395" t="s">
        <v>76</v>
      </c>
      <c r="C1395" t="s">
        <v>77</v>
      </c>
      <c r="D1395" t="s">
        <v>11</v>
      </c>
      <c r="E1395" t="s">
        <v>1170</v>
      </c>
      <c r="F1395">
        <v>1535</v>
      </c>
      <c r="G1395">
        <v>2429.1999999999998</v>
      </c>
      <c r="H1395">
        <v>1.5825407166123799</v>
      </c>
    </row>
    <row r="1396" spans="1:8" x14ac:dyDescent="0.2">
      <c r="A1396" t="s">
        <v>8</v>
      </c>
      <c r="B1396" t="s">
        <v>76</v>
      </c>
      <c r="C1396" t="s">
        <v>77</v>
      </c>
      <c r="D1396" t="s">
        <v>11</v>
      </c>
      <c r="E1396" t="s">
        <v>1171</v>
      </c>
      <c r="F1396">
        <v>180</v>
      </c>
      <c r="G1396">
        <v>2069.9499999999998</v>
      </c>
      <c r="H1396">
        <v>11.4997222222222</v>
      </c>
    </row>
    <row r="1397" spans="1:8" x14ac:dyDescent="0.2">
      <c r="A1397" t="s">
        <v>8</v>
      </c>
      <c r="B1397" t="s">
        <v>76</v>
      </c>
      <c r="C1397" t="s">
        <v>77</v>
      </c>
      <c r="D1397" t="s">
        <v>11</v>
      </c>
      <c r="E1397" t="s">
        <v>1172</v>
      </c>
      <c r="F1397">
        <v>1</v>
      </c>
      <c r="G1397">
        <v>3835.17</v>
      </c>
      <c r="H1397">
        <v>3835.17</v>
      </c>
    </row>
    <row r="1398" spans="1:8" x14ac:dyDescent="0.2">
      <c r="A1398" t="s">
        <v>8</v>
      </c>
      <c r="B1398" t="s">
        <v>76</v>
      </c>
      <c r="C1398" t="s">
        <v>77</v>
      </c>
      <c r="D1398" t="s">
        <v>11</v>
      </c>
      <c r="E1398" t="s">
        <v>1173</v>
      </c>
      <c r="F1398">
        <v>350</v>
      </c>
      <c r="G1398">
        <v>8916.2000000000007</v>
      </c>
      <c r="H1398">
        <v>25.4748571428571</v>
      </c>
    </row>
    <row r="1399" spans="1:8" x14ac:dyDescent="0.2">
      <c r="A1399" t="s">
        <v>8</v>
      </c>
      <c r="B1399" t="s">
        <v>76</v>
      </c>
      <c r="C1399" t="s">
        <v>77</v>
      </c>
      <c r="D1399" t="s">
        <v>11</v>
      </c>
      <c r="E1399" t="s">
        <v>1174</v>
      </c>
      <c r="F1399">
        <v>335</v>
      </c>
      <c r="G1399">
        <v>1513.8</v>
      </c>
      <c r="H1399">
        <v>4.5188059701492502</v>
      </c>
    </row>
    <row r="1400" spans="1:8" x14ac:dyDescent="0.2">
      <c r="A1400" t="s">
        <v>8</v>
      </c>
      <c r="B1400" t="s">
        <v>76</v>
      </c>
      <c r="C1400" t="s">
        <v>77</v>
      </c>
      <c r="D1400" t="s">
        <v>11</v>
      </c>
      <c r="E1400" t="s">
        <v>1175</v>
      </c>
      <c r="F1400">
        <v>1509</v>
      </c>
      <c r="G1400">
        <v>5553.29</v>
      </c>
      <c r="H1400">
        <v>3.680112657389</v>
      </c>
    </row>
    <row r="1401" spans="1:8" x14ac:dyDescent="0.2">
      <c r="A1401" t="s">
        <v>8</v>
      </c>
      <c r="B1401" t="s">
        <v>76</v>
      </c>
      <c r="C1401" t="s">
        <v>77</v>
      </c>
      <c r="D1401" t="s">
        <v>11</v>
      </c>
      <c r="E1401" t="s">
        <v>1176</v>
      </c>
      <c r="F1401">
        <v>150</v>
      </c>
      <c r="G1401">
        <v>-423.08</v>
      </c>
      <c r="H1401">
        <v>-2.82053333333333</v>
      </c>
    </row>
    <row r="1402" spans="1:8" x14ac:dyDescent="0.2">
      <c r="A1402" t="s">
        <v>8</v>
      </c>
      <c r="B1402" t="s">
        <v>76</v>
      </c>
      <c r="C1402" t="s">
        <v>77</v>
      </c>
      <c r="D1402" t="s">
        <v>11</v>
      </c>
      <c r="E1402" t="s">
        <v>1177</v>
      </c>
      <c r="F1402">
        <v>780</v>
      </c>
      <c r="G1402">
        <v>5291.2</v>
      </c>
      <c r="H1402">
        <v>6.7835897435897401</v>
      </c>
    </row>
    <row r="1403" spans="1:8" x14ac:dyDescent="0.2">
      <c r="A1403" t="s">
        <v>8</v>
      </c>
      <c r="B1403" t="s">
        <v>76</v>
      </c>
      <c r="C1403" t="s">
        <v>77</v>
      </c>
      <c r="D1403" t="s">
        <v>11</v>
      </c>
      <c r="E1403" t="s">
        <v>1178</v>
      </c>
      <c r="F1403">
        <v>360</v>
      </c>
      <c r="G1403">
        <v>1121.1099999999999</v>
      </c>
      <c r="H1403">
        <v>3.1141944444444398</v>
      </c>
    </row>
    <row r="1404" spans="1:8" x14ac:dyDescent="0.2">
      <c r="A1404" t="s">
        <v>8</v>
      </c>
      <c r="B1404" t="s">
        <v>76</v>
      </c>
      <c r="C1404" t="s">
        <v>77</v>
      </c>
      <c r="D1404" t="s">
        <v>11</v>
      </c>
      <c r="E1404" t="s">
        <v>1179</v>
      </c>
      <c r="F1404">
        <v>210</v>
      </c>
      <c r="G1404">
        <v>231.15</v>
      </c>
      <c r="H1404">
        <v>1.10071428571429</v>
      </c>
    </row>
    <row r="1405" spans="1:8" x14ac:dyDescent="0.2">
      <c r="A1405" t="s">
        <v>8</v>
      </c>
      <c r="B1405" t="s">
        <v>76</v>
      </c>
      <c r="C1405" t="s">
        <v>77</v>
      </c>
      <c r="D1405" t="s">
        <v>11</v>
      </c>
      <c r="E1405" t="s">
        <v>1180</v>
      </c>
      <c r="F1405">
        <v>343</v>
      </c>
      <c r="G1405">
        <v>1713.07</v>
      </c>
      <c r="H1405">
        <v>4.9943731778425704</v>
      </c>
    </row>
    <row r="1406" spans="1:8" x14ac:dyDescent="0.2">
      <c r="A1406" t="s">
        <v>8</v>
      </c>
      <c r="B1406" t="s">
        <v>76</v>
      </c>
      <c r="C1406" t="s">
        <v>77</v>
      </c>
      <c r="D1406" t="s">
        <v>11</v>
      </c>
      <c r="E1406" t="s">
        <v>1181</v>
      </c>
      <c r="F1406">
        <v>200</v>
      </c>
      <c r="G1406">
        <v>4538.6899999999996</v>
      </c>
      <c r="H1406">
        <v>22.693449999999999</v>
      </c>
    </row>
    <row r="1407" spans="1:8" x14ac:dyDescent="0.2">
      <c r="A1407" t="s">
        <v>8</v>
      </c>
      <c r="B1407" t="s">
        <v>76</v>
      </c>
      <c r="C1407" t="s">
        <v>77</v>
      </c>
      <c r="D1407" t="s">
        <v>11</v>
      </c>
      <c r="E1407" t="s">
        <v>55</v>
      </c>
      <c r="F1407">
        <v>4974</v>
      </c>
      <c r="G1407">
        <v>13.39</v>
      </c>
      <c r="H1407">
        <v>2.6919983916365098E-3</v>
      </c>
    </row>
    <row r="1408" spans="1:8" x14ac:dyDescent="0.2">
      <c r="A1408" t="s">
        <v>8</v>
      </c>
      <c r="B1408" t="s">
        <v>76</v>
      </c>
      <c r="C1408" t="s">
        <v>195</v>
      </c>
      <c r="D1408" t="s">
        <v>11</v>
      </c>
      <c r="E1408" t="s">
        <v>44</v>
      </c>
      <c r="F1408">
        <v>85</v>
      </c>
      <c r="G1408">
        <v>1544.73</v>
      </c>
      <c r="H1408">
        <v>18.173294117647099</v>
      </c>
    </row>
    <row r="1409" spans="1:8" x14ac:dyDescent="0.2">
      <c r="A1409" t="s">
        <v>8</v>
      </c>
      <c r="B1409" t="s">
        <v>76</v>
      </c>
      <c r="C1409" t="s">
        <v>77</v>
      </c>
      <c r="D1409" t="s">
        <v>11</v>
      </c>
      <c r="E1409" t="s">
        <v>1182</v>
      </c>
      <c r="F1409">
        <v>300</v>
      </c>
      <c r="G1409">
        <v>1238.44</v>
      </c>
      <c r="H1409">
        <v>4.1281333333333299</v>
      </c>
    </row>
    <row r="1410" spans="1:8" x14ac:dyDescent="0.2">
      <c r="A1410" t="s">
        <v>8</v>
      </c>
      <c r="B1410" t="s">
        <v>76</v>
      </c>
      <c r="C1410" t="s">
        <v>77</v>
      </c>
      <c r="D1410" t="s">
        <v>11</v>
      </c>
      <c r="E1410" t="s">
        <v>1183</v>
      </c>
      <c r="F1410">
        <v>2381</v>
      </c>
      <c r="G1410">
        <v>9272.7199999999993</v>
      </c>
      <c r="H1410">
        <v>3.8944645107097902</v>
      </c>
    </row>
    <row r="1411" spans="1:8" x14ac:dyDescent="0.2">
      <c r="A1411" t="s">
        <v>8</v>
      </c>
      <c r="B1411" t="s">
        <v>76</v>
      </c>
      <c r="C1411" t="s">
        <v>77</v>
      </c>
      <c r="D1411" t="s">
        <v>11</v>
      </c>
      <c r="E1411" t="s">
        <v>1184</v>
      </c>
      <c r="F1411">
        <v>1</v>
      </c>
      <c r="G1411">
        <v>-577.17999999999995</v>
      </c>
      <c r="H1411">
        <v>-577.17999999999995</v>
      </c>
    </row>
    <row r="1412" spans="1:8" x14ac:dyDescent="0.2">
      <c r="A1412" t="s">
        <v>8</v>
      </c>
      <c r="B1412" t="s">
        <v>76</v>
      </c>
      <c r="C1412" t="s">
        <v>77</v>
      </c>
      <c r="D1412" t="s">
        <v>11</v>
      </c>
      <c r="E1412" t="s">
        <v>1185</v>
      </c>
      <c r="F1412">
        <v>2170</v>
      </c>
      <c r="G1412">
        <v>8693.99</v>
      </c>
      <c r="H1412">
        <v>4.0064470046082903</v>
      </c>
    </row>
    <row r="1413" spans="1:8" x14ac:dyDescent="0.2">
      <c r="A1413" t="s">
        <v>8</v>
      </c>
      <c r="B1413" t="s">
        <v>76</v>
      </c>
      <c r="C1413" t="s">
        <v>77</v>
      </c>
      <c r="D1413" t="s">
        <v>11</v>
      </c>
      <c r="E1413" t="s">
        <v>1186</v>
      </c>
      <c r="F1413">
        <v>1500</v>
      </c>
      <c r="G1413">
        <v>8971.9599999999991</v>
      </c>
      <c r="H1413">
        <v>5.9813066666666703</v>
      </c>
    </row>
    <row r="1414" spans="1:8" x14ac:dyDescent="0.2">
      <c r="A1414" t="s">
        <v>8</v>
      </c>
      <c r="B1414" t="s">
        <v>76</v>
      </c>
      <c r="C1414" t="s">
        <v>77</v>
      </c>
      <c r="D1414" t="s">
        <v>11</v>
      </c>
      <c r="E1414" t="s">
        <v>1187</v>
      </c>
      <c r="F1414">
        <v>1</v>
      </c>
      <c r="G1414">
        <v>-4.01</v>
      </c>
      <c r="H1414">
        <v>-4.01</v>
      </c>
    </row>
    <row r="1415" spans="1:8" x14ac:dyDescent="0.2">
      <c r="A1415" t="s">
        <v>8</v>
      </c>
      <c r="B1415" t="s">
        <v>76</v>
      </c>
      <c r="C1415" t="s">
        <v>77</v>
      </c>
      <c r="D1415" t="s">
        <v>11</v>
      </c>
      <c r="E1415" t="s">
        <v>1188</v>
      </c>
      <c r="F1415">
        <v>4933</v>
      </c>
      <c r="G1415">
        <v>11116.39</v>
      </c>
      <c r="H1415">
        <v>2.2534745590918299</v>
      </c>
    </row>
    <row r="1416" spans="1:8" x14ac:dyDescent="0.2">
      <c r="A1416" t="s">
        <v>8</v>
      </c>
      <c r="B1416" t="s">
        <v>76</v>
      </c>
      <c r="C1416" t="s">
        <v>77</v>
      </c>
      <c r="D1416" t="s">
        <v>11</v>
      </c>
      <c r="E1416" t="s">
        <v>1189</v>
      </c>
      <c r="F1416">
        <v>100</v>
      </c>
      <c r="G1416">
        <v>1055.6300000000001</v>
      </c>
      <c r="H1416">
        <v>10.5563</v>
      </c>
    </row>
    <row r="1417" spans="1:8" x14ac:dyDescent="0.2">
      <c r="A1417" t="s">
        <v>8</v>
      </c>
      <c r="B1417" t="s">
        <v>76</v>
      </c>
      <c r="C1417" t="s">
        <v>77</v>
      </c>
      <c r="D1417" t="s">
        <v>11</v>
      </c>
      <c r="E1417" t="s">
        <v>1190</v>
      </c>
      <c r="F1417">
        <v>3325</v>
      </c>
      <c r="G1417">
        <v>-1882.86</v>
      </c>
      <c r="H1417">
        <v>-0.56627368421052604</v>
      </c>
    </row>
    <row r="1418" spans="1:8" x14ac:dyDescent="0.2">
      <c r="A1418" t="s">
        <v>8</v>
      </c>
      <c r="B1418" t="s">
        <v>76</v>
      </c>
      <c r="C1418" t="s">
        <v>77</v>
      </c>
      <c r="D1418" t="s">
        <v>11</v>
      </c>
      <c r="E1418" t="s">
        <v>463</v>
      </c>
      <c r="F1418">
        <v>490</v>
      </c>
      <c r="G1418">
        <v>3316.41</v>
      </c>
      <c r="H1418">
        <v>6.7681836734693901</v>
      </c>
    </row>
    <row r="1419" spans="1:8" x14ac:dyDescent="0.2">
      <c r="A1419" t="s">
        <v>8</v>
      </c>
      <c r="B1419" t="s">
        <v>76</v>
      </c>
      <c r="C1419" t="s">
        <v>77</v>
      </c>
      <c r="D1419" t="s">
        <v>11</v>
      </c>
      <c r="E1419" t="s">
        <v>1191</v>
      </c>
      <c r="F1419">
        <v>85</v>
      </c>
      <c r="G1419">
        <v>816.61</v>
      </c>
      <c r="H1419">
        <v>9.6071764705882394</v>
      </c>
    </row>
    <row r="1420" spans="1:8" x14ac:dyDescent="0.2">
      <c r="A1420" t="s">
        <v>8</v>
      </c>
      <c r="B1420" t="s">
        <v>76</v>
      </c>
      <c r="C1420" t="s">
        <v>77</v>
      </c>
      <c r="D1420" t="s">
        <v>11</v>
      </c>
      <c r="E1420" t="s">
        <v>1192</v>
      </c>
      <c r="F1420">
        <v>362</v>
      </c>
      <c r="G1420">
        <v>1315.44</v>
      </c>
      <c r="H1420">
        <v>3.6338121546961299</v>
      </c>
    </row>
    <row r="1421" spans="1:8" x14ac:dyDescent="0.2">
      <c r="A1421" t="s">
        <v>8</v>
      </c>
      <c r="B1421" t="s">
        <v>76</v>
      </c>
      <c r="C1421" t="s">
        <v>77</v>
      </c>
      <c r="D1421" t="s">
        <v>11</v>
      </c>
      <c r="E1421" t="s">
        <v>1193</v>
      </c>
      <c r="F1421">
        <v>125</v>
      </c>
      <c r="G1421">
        <v>652.16999999999996</v>
      </c>
      <c r="H1421">
        <v>5.2173600000000002</v>
      </c>
    </row>
    <row r="1422" spans="1:8" x14ac:dyDescent="0.2">
      <c r="A1422" t="s">
        <v>8</v>
      </c>
      <c r="B1422" t="s">
        <v>76</v>
      </c>
      <c r="C1422" t="s">
        <v>92</v>
      </c>
      <c r="D1422" t="s">
        <v>11</v>
      </c>
      <c r="E1422" t="s">
        <v>1194</v>
      </c>
      <c r="F1422">
        <v>3400</v>
      </c>
      <c r="G1422">
        <v>3282.93</v>
      </c>
      <c r="H1422">
        <v>0.96556764705882403</v>
      </c>
    </row>
    <row r="1423" spans="1:8" x14ac:dyDescent="0.2">
      <c r="A1423" t="s">
        <v>8</v>
      </c>
      <c r="B1423" t="s">
        <v>76</v>
      </c>
      <c r="C1423" t="s">
        <v>92</v>
      </c>
      <c r="D1423" t="s">
        <v>11</v>
      </c>
      <c r="E1423" t="s">
        <v>1195</v>
      </c>
      <c r="F1423">
        <v>320</v>
      </c>
      <c r="G1423">
        <v>4967.6499999999996</v>
      </c>
      <c r="H1423">
        <v>15.52390625</v>
      </c>
    </row>
    <row r="1424" spans="1:8" x14ac:dyDescent="0.2">
      <c r="A1424" t="s">
        <v>8</v>
      </c>
      <c r="B1424" t="s">
        <v>76</v>
      </c>
      <c r="C1424" t="s">
        <v>77</v>
      </c>
      <c r="D1424" t="s">
        <v>11</v>
      </c>
      <c r="E1424" t="s">
        <v>1196</v>
      </c>
      <c r="F1424">
        <v>340</v>
      </c>
      <c r="G1424">
        <v>9326.82</v>
      </c>
      <c r="H1424">
        <v>27.431823529411801</v>
      </c>
    </row>
    <row r="1425" spans="1:8" x14ac:dyDescent="0.2">
      <c r="A1425" t="s">
        <v>8</v>
      </c>
      <c r="B1425" t="s">
        <v>76</v>
      </c>
      <c r="C1425" t="s">
        <v>77</v>
      </c>
      <c r="D1425" t="s">
        <v>11</v>
      </c>
      <c r="E1425" t="s">
        <v>1197</v>
      </c>
      <c r="F1425">
        <v>1295</v>
      </c>
      <c r="G1425">
        <v>13134.55</v>
      </c>
      <c r="H1425">
        <v>10.1425096525097</v>
      </c>
    </row>
    <row r="1426" spans="1:8" x14ac:dyDescent="0.2">
      <c r="A1426" t="s">
        <v>8</v>
      </c>
      <c r="B1426" t="s">
        <v>76</v>
      </c>
      <c r="C1426" t="s">
        <v>77</v>
      </c>
      <c r="D1426" t="s">
        <v>11</v>
      </c>
      <c r="E1426" t="s">
        <v>1198</v>
      </c>
      <c r="F1426">
        <v>2989</v>
      </c>
      <c r="G1426">
        <v>9895.61</v>
      </c>
      <c r="H1426">
        <v>3.3106758113081298</v>
      </c>
    </row>
    <row r="1427" spans="1:8" x14ac:dyDescent="0.2">
      <c r="A1427" t="s">
        <v>8</v>
      </c>
      <c r="B1427" t="s">
        <v>76</v>
      </c>
      <c r="C1427" t="s">
        <v>92</v>
      </c>
      <c r="D1427" t="s">
        <v>11</v>
      </c>
      <c r="E1427" t="s">
        <v>1199</v>
      </c>
      <c r="F1427">
        <v>487</v>
      </c>
      <c r="G1427">
        <v>8382.92</v>
      </c>
      <c r="H1427">
        <v>17.213388090349099</v>
      </c>
    </row>
    <row r="1428" spans="1:8" x14ac:dyDescent="0.2">
      <c r="A1428" t="s">
        <v>8</v>
      </c>
      <c r="B1428" t="s">
        <v>76</v>
      </c>
      <c r="C1428" t="s">
        <v>87</v>
      </c>
      <c r="D1428" t="s">
        <v>11</v>
      </c>
      <c r="E1428" t="s">
        <v>1200</v>
      </c>
      <c r="F1428">
        <v>1</v>
      </c>
      <c r="G1428">
        <v>-15437</v>
      </c>
      <c r="H1428">
        <v>-15437</v>
      </c>
    </row>
    <row r="1429" spans="1:8" x14ac:dyDescent="0.2">
      <c r="A1429" t="s">
        <v>8</v>
      </c>
      <c r="B1429" t="s">
        <v>76</v>
      </c>
      <c r="C1429" t="s">
        <v>77</v>
      </c>
      <c r="D1429" t="s">
        <v>11</v>
      </c>
      <c r="E1429" t="s">
        <v>1201</v>
      </c>
      <c r="F1429">
        <v>220</v>
      </c>
      <c r="G1429">
        <v>319.06</v>
      </c>
      <c r="H1429">
        <v>1.45027272727273</v>
      </c>
    </row>
    <row r="1430" spans="1:8" x14ac:dyDescent="0.2">
      <c r="A1430" t="s">
        <v>8</v>
      </c>
      <c r="B1430" t="s">
        <v>76</v>
      </c>
      <c r="C1430" t="s">
        <v>87</v>
      </c>
      <c r="D1430" t="s">
        <v>11</v>
      </c>
      <c r="E1430" t="s">
        <v>1202</v>
      </c>
      <c r="F1430">
        <v>1</v>
      </c>
      <c r="G1430">
        <v>-16047</v>
      </c>
      <c r="H1430">
        <v>-16047</v>
      </c>
    </row>
    <row r="1431" spans="1:8" x14ac:dyDescent="0.2">
      <c r="A1431" t="s">
        <v>8</v>
      </c>
      <c r="B1431" t="s">
        <v>76</v>
      </c>
      <c r="C1431" t="s">
        <v>87</v>
      </c>
      <c r="D1431" t="s">
        <v>11</v>
      </c>
      <c r="E1431" t="s">
        <v>1203</v>
      </c>
      <c r="F1431">
        <v>1</v>
      </c>
      <c r="G1431">
        <v>-1584</v>
      </c>
      <c r="H1431">
        <v>-1584</v>
      </c>
    </row>
    <row r="1432" spans="1:8" x14ac:dyDescent="0.2">
      <c r="A1432" t="s">
        <v>8</v>
      </c>
      <c r="B1432" t="s">
        <v>76</v>
      </c>
      <c r="C1432" t="s">
        <v>87</v>
      </c>
      <c r="D1432" t="s">
        <v>11</v>
      </c>
      <c r="E1432" t="s">
        <v>1204</v>
      </c>
      <c r="F1432">
        <v>1</v>
      </c>
      <c r="G1432">
        <v>-675</v>
      </c>
      <c r="H1432">
        <v>-675</v>
      </c>
    </row>
    <row r="1433" spans="1:8" x14ac:dyDescent="0.2">
      <c r="A1433" t="s">
        <v>8</v>
      </c>
      <c r="B1433" t="s">
        <v>76</v>
      </c>
      <c r="C1433" t="s">
        <v>92</v>
      </c>
      <c r="D1433" t="s">
        <v>11</v>
      </c>
      <c r="E1433" t="s">
        <v>1205</v>
      </c>
      <c r="F1433">
        <v>346</v>
      </c>
      <c r="G1433">
        <v>12960.75</v>
      </c>
      <c r="H1433">
        <v>37.458815028901697</v>
      </c>
    </row>
    <row r="1434" spans="1:8" x14ac:dyDescent="0.2">
      <c r="A1434" t="s">
        <v>8</v>
      </c>
      <c r="B1434" t="s">
        <v>76</v>
      </c>
      <c r="C1434" t="s">
        <v>77</v>
      </c>
      <c r="D1434" t="s">
        <v>11</v>
      </c>
      <c r="E1434" t="s">
        <v>1206</v>
      </c>
      <c r="F1434">
        <v>990</v>
      </c>
      <c r="G1434">
        <v>2755.48</v>
      </c>
      <c r="H1434">
        <v>2.7833131313131299</v>
      </c>
    </row>
    <row r="1435" spans="1:8" x14ac:dyDescent="0.2">
      <c r="A1435" t="s">
        <v>8</v>
      </c>
      <c r="B1435" t="s">
        <v>76</v>
      </c>
      <c r="C1435" t="s">
        <v>77</v>
      </c>
      <c r="D1435" t="s">
        <v>11</v>
      </c>
      <c r="E1435" t="s">
        <v>1207</v>
      </c>
      <c r="F1435">
        <v>6195</v>
      </c>
      <c r="G1435">
        <v>7745.42</v>
      </c>
      <c r="H1435">
        <v>1.25026957223567</v>
      </c>
    </row>
    <row r="1436" spans="1:8" x14ac:dyDescent="0.2">
      <c r="A1436" t="s">
        <v>8</v>
      </c>
      <c r="B1436" t="s">
        <v>76</v>
      </c>
      <c r="C1436" t="s">
        <v>87</v>
      </c>
      <c r="D1436" t="s">
        <v>11</v>
      </c>
      <c r="E1436" t="s">
        <v>1208</v>
      </c>
      <c r="F1436">
        <v>1</v>
      </c>
      <c r="G1436">
        <v>-7647</v>
      </c>
      <c r="H1436">
        <v>-7647</v>
      </c>
    </row>
    <row r="1437" spans="1:8" x14ac:dyDescent="0.2">
      <c r="A1437" t="s">
        <v>8</v>
      </c>
      <c r="B1437" t="s">
        <v>76</v>
      </c>
      <c r="C1437" t="s">
        <v>87</v>
      </c>
      <c r="D1437" t="s">
        <v>11</v>
      </c>
      <c r="E1437" t="s">
        <v>1209</v>
      </c>
      <c r="F1437">
        <v>1</v>
      </c>
      <c r="G1437">
        <v>-760</v>
      </c>
      <c r="H1437">
        <v>-760</v>
      </c>
    </row>
    <row r="1438" spans="1:8" x14ac:dyDescent="0.2">
      <c r="A1438" t="s">
        <v>8</v>
      </c>
      <c r="B1438" t="s">
        <v>76</v>
      </c>
      <c r="C1438" t="s">
        <v>87</v>
      </c>
      <c r="D1438" t="s">
        <v>11</v>
      </c>
      <c r="E1438" t="s">
        <v>1210</v>
      </c>
      <c r="F1438">
        <v>1</v>
      </c>
      <c r="G1438">
        <v>-4027</v>
      </c>
      <c r="H1438">
        <v>-4027</v>
      </c>
    </row>
    <row r="1439" spans="1:8" x14ac:dyDescent="0.2">
      <c r="A1439" t="s">
        <v>8</v>
      </c>
      <c r="B1439" t="s">
        <v>76</v>
      </c>
      <c r="C1439" t="s">
        <v>77</v>
      </c>
      <c r="D1439" t="s">
        <v>11</v>
      </c>
      <c r="E1439" t="s">
        <v>1211</v>
      </c>
      <c r="F1439">
        <v>1000</v>
      </c>
      <c r="G1439">
        <v>-3111.29</v>
      </c>
      <c r="H1439">
        <v>-3.1112899999999999</v>
      </c>
    </row>
    <row r="1440" spans="1:8" x14ac:dyDescent="0.2">
      <c r="A1440" t="s">
        <v>8</v>
      </c>
      <c r="B1440" t="s">
        <v>76</v>
      </c>
      <c r="C1440" t="s">
        <v>77</v>
      </c>
      <c r="D1440" t="s">
        <v>11</v>
      </c>
      <c r="E1440" t="s">
        <v>1050</v>
      </c>
      <c r="F1440">
        <v>3046</v>
      </c>
      <c r="G1440">
        <v>112483.55</v>
      </c>
      <c r="H1440">
        <v>36.928282994090601</v>
      </c>
    </row>
    <row r="1441" spans="1:8" x14ac:dyDescent="0.2">
      <c r="A1441" t="s">
        <v>8</v>
      </c>
      <c r="B1441" t="s">
        <v>76</v>
      </c>
      <c r="C1441" t="s">
        <v>77</v>
      </c>
      <c r="D1441" t="s">
        <v>11</v>
      </c>
      <c r="E1441" t="s">
        <v>1212</v>
      </c>
      <c r="F1441">
        <v>700</v>
      </c>
      <c r="G1441">
        <v>5701.64</v>
      </c>
      <c r="H1441">
        <v>8.1452000000000009</v>
      </c>
    </row>
    <row r="1442" spans="1:8" x14ac:dyDescent="0.2">
      <c r="A1442" t="s">
        <v>8</v>
      </c>
      <c r="B1442" t="s">
        <v>76</v>
      </c>
      <c r="C1442" t="s">
        <v>87</v>
      </c>
      <c r="D1442" t="s">
        <v>11</v>
      </c>
      <c r="E1442" t="s">
        <v>1213</v>
      </c>
      <c r="F1442">
        <v>1</v>
      </c>
      <c r="G1442">
        <v>-4644</v>
      </c>
      <c r="H1442">
        <v>-4644</v>
      </c>
    </row>
    <row r="1443" spans="1:8" x14ac:dyDescent="0.2">
      <c r="A1443" t="s">
        <v>8</v>
      </c>
      <c r="B1443" t="s">
        <v>76</v>
      </c>
      <c r="C1443" t="s">
        <v>87</v>
      </c>
      <c r="D1443" t="s">
        <v>11</v>
      </c>
      <c r="E1443" t="s">
        <v>1214</v>
      </c>
      <c r="F1443">
        <v>1</v>
      </c>
      <c r="G1443">
        <v>-3022</v>
      </c>
      <c r="H1443">
        <v>-3022</v>
      </c>
    </row>
    <row r="1444" spans="1:8" x14ac:dyDescent="0.2">
      <c r="A1444" t="s">
        <v>8</v>
      </c>
      <c r="B1444" t="s">
        <v>76</v>
      </c>
      <c r="C1444" t="s">
        <v>87</v>
      </c>
      <c r="D1444" t="s">
        <v>11</v>
      </c>
      <c r="E1444" t="s">
        <v>1215</v>
      </c>
      <c r="F1444">
        <v>1</v>
      </c>
      <c r="G1444">
        <v>-873</v>
      </c>
      <c r="H1444">
        <v>-873</v>
      </c>
    </row>
    <row r="1445" spans="1:8" x14ac:dyDescent="0.2">
      <c r="A1445" t="s">
        <v>8</v>
      </c>
      <c r="B1445" t="s">
        <v>76</v>
      </c>
      <c r="C1445" t="s">
        <v>87</v>
      </c>
      <c r="D1445" t="s">
        <v>11</v>
      </c>
      <c r="E1445" t="s">
        <v>1216</v>
      </c>
      <c r="F1445">
        <v>1</v>
      </c>
      <c r="G1445">
        <v>-825</v>
      </c>
      <c r="H1445">
        <v>-825</v>
      </c>
    </row>
    <row r="1446" spans="1:8" x14ac:dyDescent="0.2">
      <c r="A1446" t="s">
        <v>8</v>
      </c>
      <c r="B1446" t="s">
        <v>76</v>
      </c>
      <c r="C1446" t="s">
        <v>87</v>
      </c>
      <c r="D1446" t="s">
        <v>11</v>
      </c>
      <c r="E1446" t="s">
        <v>1217</v>
      </c>
      <c r="F1446">
        <v>1</v>
      </c>
      <c r="G1446">
        <v>-299</v>
      </c>
      <c r="H1446">
        <v>-299</v>
      </c>
    </row>
    <row r="1447" spans="1:8" x14ac:dyDescent="0.2">
      <c r="A1447" t="s">
        <v>8</v>
      </c>
      <c r="B1447" t="s">
        <v>76</v>
      </c>
      <c r="C1447" t="s">
        <v>77</v>
      </c>
      <c r="D1447" t="s">
        <v>11</v>
      </c>
      <c r="E1447" t="s">
        <v>1218</v>
      </c>
      <c r="F1447">
        <v>885</v>
      </c>
      <c r="G1447">
        <v>6594.35</v>
      </c>
      <c r="H1447">
        <v>7.4512429378531104</v>
      </c>
    </row>
    <row r="1448" spans="1:8" x14ac:dyDescent="0.2">
      <c r="A1448" t="s">
        <v>8</v>
      </c>
      <c r="B1448" t="s">
        <v>76</v>
      </c>
      <c r="C1448" t="s">
        <v>77</v>
      </c>
      <c r="D1448" t="s">
        <v>11</v>
      </c>
      <c r="E1448" t="s">
        <v>1219</v>
      </c>
      <c r="F1448">
        <v>600</v>
      </c>
      <c r="G1448">
        <v>4528.84</v>
      </c>
      <c r="H1448">
        <v>7.5480666666666698</v>
      </c>
    </row>
    <row r="1449" spans="1:8" x14ac:dyDescent="0.2">
      <c r="A1449" t="s">
        <v>8</v>
      </c>
      <c r="B1449" t="s">
        <v>76</v>
      </c>
      <c r="C1449" t="s">
        <v>92</v>
      </c>
      <c r="D1449" t="s">
        <v>11</v>
      </c>
      <c r="E1449" t="s">
        <v>1220</v>
      </c>
      <c r="F1449">
        <v>1</v>
      </c>
      <c r="G1449">
        <v>4339.1000000000004</v>
      </c>
      <c r="H1449">
        <v>4339.1000000000004</v>
      </c>
    </row>
    <row r="1450" spans="1:8" x14ac:dyDescent="0.2">
      <c r="A1450" t="s">
        <v>8</v>
      </c>
      <c r="B1450" t="s">
        <v>76</v>
      </c>
      <c r="C1450" t="s">
        <v>92</v>
      </c>
      <c r="D1450" t="s">
        <v>11</v>
      </c>
      <c r="E1450" t="s">
        <v>1221</v>
      </c>
      <c r="F1450">
        <v>1265</v>
      </c>
      <c r="G1450">
        <v>28861.52</v>
      </c>
      <c r="H1450">
        <v>22.815430830039499</v>
      </c>
    </row>
    <row r="1451" spans="1:8" x14ac:dyDescent="0.2">
      <c r="A1451" t="s">
        <v>8</v>
      </c>
      <c r="B1451" t="s">
        <v>76</v>
      </c>
      <c r="C1451" t="s">
        <v>77</v>
      </c>
      <c r="D1451" t="s">
        <v>11</v>
      </c>
      <c r="E1451" t="s">
        <v>1221</v>
      </c>
      <c r="F1451">
        <v>3486</v>
      </c>
      <c r="G1451">
        <v>45078.17</v>
      </c>
      <c r="H1451">
        <v>12.931201950659799</v>
      </c>
    </row>
    <row r="1452" spans="1:8" x14ac:dyDescent="0.2">
      <c r="A1452" t="s">
        <v>8</v>
      </c>
      <c r="B1452" t="s">
        <v>76</v>
      </c>
      <c r="C1452" t="s">
        <v>87</v>
      </c>
      <c r="D1452" t="s">
        <v>11</v>
      </c>
      <c r="E1452" t="s">
        <v>1222</v>
      </c>
      <c r="F1452">
        <v>1</v>
      </c>
      <c r="G1452">
        <v>-28203</v>
      </c>
      <c r="H1452">
        <v>-28203</v>
      </c>
    </row>
    <row r="1453" spans="1:8" x14ac:dyDescent="0.2">
      <c r="A1453" t="s">
        <v>8</v>
      </c>
      <c r="B1453" t="s">
        <v>76</v>
      </c>
      <c r="C1453" t="s">
        <v>92</v>
      </c>
      <c r="D1453" t="s">
        <v>11</v>
      </c>
      <c r="E1453" t="s">
        <v>1223</v>
      </c>
      <c r="F1453">
        <v>1479</v>
      </c>
      <c r="G1453">
        <v>14236.27</v>
      </c>
      <c r="H1453">
        <v>9.6256051386071704</v>
      </c>
    </row>
    <row r="1454" spans="1:8" x14ac:dyDescent="0.2">
      <c r="A1454" t="s">
        <v>8</v>
      </c>
      <c r="B1454" t="s">
        <v>76</v>
      </c>
      <c r="C1454" t="s">
        <v>77</v>
      </c>
      <c r="D1454" t="s">
        <v>11</v>
      </c>
      <c r="E1454" t="s">
        <v>1224</v>
      </c>
      <c r="F1454">
        <v>1800</v>
      </c>
      <c r="G1454">
        <v>108065.7</v>
      </c>
      <c r="H1454">
        <v>60.036499999999997</v>
      </c>
    </row>
    <row r="1455" spans="1:8" x14ac:dyDescent="0.2">
      <c r="A1455" t="s">
        <v>8</v>
      </c>
      <c r="B1455" t="s">
        <v>76</v>
      </c>
      <c r="C1455" t="s">
        <v>77</v>
      </c>
      <c r="D1455" t="s">
        <v>11</v>
      </c>
      <c r="E1455" t="s">
        <v>1225</v>
      </c>
      <c r="F1455">
        <v>140</v>
      </c>
      <c r="G1455">
        <v>991.91</v>
      </c>
      <c r="H1455">
        <v>7.08507142857143</v>
      </c>
    </row>
    <row r="1456" spans="1:8" x14ac:dyDescent="0.2">
      <c r="A1456" t="s">
        <v>8</v>
      </c>
      <c r="B1456" t="s">
        <v>76</v>
      </c>
      <c r="C1456" t="s">
        <v>87</v>
      </c>
      <c r="D1456" t="s">
        <v>11</v>
      </c>
      <c r="E1456" t="s">
        <v>1226</v>
      </c>
      <c r="F1456">
        <v>1</v>
      </c>
      <c r="G1456">
        <v>-457</v>
      </c>
      <c r="H1456">
        <v>-457</v>
      </c>
    </row>
    <row r="1457" spans="1:8" x14ac:dyDescent="0.2">
      <c r="A1457" t="s">
        <v>8</v>
      </c>
      <c r="B1457" t="s">
        <v>76</v>
      </c>
      <c r="C1457" t="s">
        <v>77</v>
      </c>
      <c r="D1457" t="s">
        <v>11</v>
      </c>
      <c r="E1457" t="s">
        <v>62</v>
      </c>
      <c r="F1457">
        <v>3181643</v>
      </c>
      <c r="G1457">
        <v>20043482.059999999</v>
      </c>
      <c r="H1457">
        <v>6.2997269209650497</v>
      </c>
    </row>
    <row r="1458" spans="1:8" x14ac:dyDescent="0.2">
      <c r="A1458" t="s">
        <v>8</v>
      </c>
      <c r="B1458" t="s">
        <v>76</v>
      </c>
      <c r="C1458" t="s">
        <v>63</v>
      </c>
      <c r="D1458" t="s">
        <v>64</v>
      </c>
      <c r="E1458" t="s">
        <v>532</v>
      </c>
      <c r="F1458">
        <v>10</v>
      </c>
      <c r="G1458">
        <v>2344.0300000000002</v>
      </c>
      <c r="H1458">
        <v>234.40299999999999</v>
      </c>
    </row>
    <row r="1459" spans="1:8" x14ac:dyDescent="0.2">
      <c r="A1459" t="s">
        <v>8</v>
      </c>
      <c r="B1459" t="s">
        <v>76</v>
      </c>
      <c r="C1459" t="s">
        <v>92</v>
      </c>
      <c r="D1459" t="s">
        <v>11</v>
      </c>
      <c r="E1459" t="s">
        <v>1227</v>
      </c>
      <c r="F1459">
        <v>230</v>
      </c>
      <c r="G1459">
        <v>3486.2</v>
      </c>
      <c r="H1459">
        <v>15.157391304347801</v>
      </c>
    </row>
    <row r="1460" spans="1:8" x14ac:dyDescent="0.2">
      <c r="A1460" t="s">
        <v>8</v>
      </c>
      <c r="B1460" t="s">
        <v>76</v>
      </c>
      <c r="C1460" t="s">
        <v>63</v>
      </c>
      <c r="D1460" t="s">
        <v>64</v>
      </c>
      <c r="E1460" t="s">
        <v>561</v>
      </c>
      <c r="F1460">
        <v>50</v>
      </c>
      <c r="G1460">
        <v>31667.599999999999</v>
      </c>
      <c r="H1460">
        <v>633.35199999999998</v>
      </c>
    </row>
    <row r="1461" spans="1:8" x14ac:dyDescent="0.2">
      <c r="A1461" t="s">
        <v>8</v>
      </c>
      <c r="B1461" t="s">
        <v>76</v>
      </c>
      <c r="C1461" t="s">
        <v>77</v>
      </c>
      <c r="D1461" t="s">
        <v>11</v>
      </c>
      <c r="E1461" t="s">
        <v>1228</v>
      </c>
      <c r="F1461">
        <v>255</v>
      </c>
      <c r="G1461">
        <v>2963.75</v>
      </c>
      <c r="H1461">
        <v>11.622549019607799</v>
      </c>
    </row>
    <row r="1462" spans="1:8" x14ac:dyDescent="0.2">
      <c r="A1462" t="s">
        <v>8</v>
      </c>
      <c r="B1462" t="s">
        <v>76</v>
      </c>
      <c r="C1462" t="s">
        <v>77</v>
      </c>
      <c r="D1462" t="s">
        <v>11</v>
      </c>
      <c r="E1462" t="s">
        <v>1229</v>
      </c>
      <c r="F1462">
        <v>295</v>
      </c>
      <c r="G1462">
        <v>4016.34</v>
      </c>
      <c r="H1462">
        <v>13.6147118644068</v>
      </c>
    </row>
    <row r="1463" spans="1:8" x14ac:dyDescent="0.2">
      <c r="A1463" t="s">
        <v>8</v>
      </c>
      <c r="B1463" t="s">
        <v>76</v>
      </c>
      <c r="C1463" t="s">
        <v>87</v>
      </c>
      <c r="D1463" t="s">
        <v>11</v>
      </c>
      <c r="E1463" t="s">
        <v>1230</v>
      </c>
      <c r="F1463">
        <v>1</v>
      </c>
      <c r="G1463">
        <v>-13056.12</v>
      </c>
      <c r="H1463">
        <v>-13056.12</v>
      </c>
    </row>
    <row r="1464" spans="1:8" x14ac:dyDescent="0.2">
      <c r="A1464" t="s">
        <v>8</v>
      </c>
      <c r="B1464" t="s">
        <v>76</v>
      </c>
      <c r="C1464" t="s">
        <v>87</v>
      </c>
      <c r="D1464" t="s">
        <v>11</v>
      </c>
      <c r="E1464" t="s">
        <v>1231</v>
      </c>
      <c r="F1464">
        <v>1</v>
      </c>
      <c r="G1464">
        <v>-662</v>
      </c>
      <c r="H1464">
        <v>-662</v>
      </c>
    </row>
    <row r="1465" spans="1:8" x14ac:dyDescent="0.2">
      <c r="A1465" t="s">
        <v>8</v>
      </c>
      <c r="B1465" t="s">
        <v>76</v>
      </c>
      <c r="C1465" t="s">
        <v>87</v>
      </c>
      <c r="D1465" t="s">
        <v>11</v>
      </c>
      <c r="E1465" t="s">
        <v>1232</v>
      </c>
      <c r="F1465">
        <v>1</v>
      </c>
      <c r="G1465">
        <v>-2723</v>
      </c>
      <c r="H1465">
        <v>-2723</v>
      </c>
    </row>
    <row r="1466" spans="1:8" x14ac:dyDescent="0.2">
      <c r="A1466" t="s">
        <v>8</v>
      </c>
      <c r="B1466" t="s">
        <v>76</v>
      </c>
      <c r="C1466" t="s">
        <v>87</v>
      </c>
      <c r="D1466" t="s">
        <v>11</v>
      </c>
      <c r="E1466" t="s">
        <v>1233</v>
      </c>
      <c r="F1466">
        <v>1</v>
      </c>
      <c r="G1466">
        <v>-821</v>
      </c>
      <c r="H1466">
        <v>-821</v>
      </c>
    </row>
    <row r="1467" spans="1:8" x14ac:dyDescent="0.2">
      <c r="A1467" t="s">
        <v>8</v>
      </c>
      <c r="B1467" t="s">
        <v>76</v>
      </c>
      <c r="C1467" t="s">
        <v>87</v>
      </c>
      <c r="D1467" t="s">
        <v>11</v>
      </c>
      <c r="E1467" t="s">
        <v>1234</v>
      </c>
      <c r="F1467">
        <v>1</v>
      </c>
      <c r="G1467">
        <v>-269</v>
      </c>
      <c r="H1467">
        <v>-269</v>
      </c>
    </row>
    <row r="1468" spans="1:8" x14ac:dyDescent="0.2">
      <c r="A1468" t="s">
        <v>8</v>
      </c>
      <c r="B1468" t="s">
        <v>76</v>
      </c>
      <c r="C1468" t="s">
        <v>87</v>
      </c>
      <c r="D1468" t="s">
        <v>11</v>
      </c>
      <c r="E1468" t="s">
        <v>1235</v>
      </c>
      <c r="F1468">
        <v>1</v>
      </c>
      <c r="G1468">
        <v>-137</v>
      </c>
      <c r="H1468">
        <v>-137</v>
      </c>
    </row>
    <row r="1469" spans="1:8" x14ac:dyDescent="0.2">
      <c r="A1469" t="s">
        <v>8</v>
      </c>
      <c r="B1469" t="s">
        <v>76</v>
      </c>
      <c r="C1469" t="s">
        <v>87</v>
      </c>
      <c r="D1469" t="s">
        <v>11</v>
      </c>
      <c r="E1469" t="s">
        <v>1236</v>
      </c>
      <c r="F1469">
        <v>1</v>
      </c>
      <c r="G1469">
        <v>-4594</v>
      </c>
      <c r="H1469">
        <v>-4594</v>
      </c>
    </row>
    <row r="1470" spans="1:8" x14ac:dyDescent="0.2">
      <c r="A1470" t="s">
        <v>8</v>
      </c>
      <c r="B1470" t="s">
        <v>76</v>
      </c>
      <c r="C1470" t="s">
        <v>87</v>
      </c>
      <c r="D1470" t="s">
        <v>11</v>
      </c>
      <c r="E1470" t="s">
        <v>1237</v>
      </c>
      <c r="F1470">
        <v>1</v>
      </c>
      <c r="G1470">
        <v>-422</v>
      </c>
      <c r="H1470">
        <v>-422</v>
      </c>
    </row>
    <row r="1471" spans="1:8" x14ac:dyDescent="0.2">
      <c r="A1471" t="s">
        <v>8</v>
      </c>
      <c r="B1471" t="s">
        <v>76</v>
      </c>
      <c r="C1471" t="s">
        <v>77</v>
      </c>
      <c r="D1471" t="s">
        <v>11</v>
      </c>
      <c r="E1471" t="s">
        <v>1238</v>
      </c>
      <c r="F1471">
        <v>357</v>
      </c>
      <c r="G1471">
        <v>40.4</v>
      </c>
      <c r="H1471">
        <v>0.11316526610644299</v>
      </c>
    </row>
    <row r="1472" spans="1:8" x14ac:dyDescent="0.2">
      <c r="A1472" t="s">
        <v>8</v>
      </c>
      <c r="B1472" t="s">
        <v>76</v>
      </c>
      <c r="C1472" t="s">
        <v>92</v>
      </c>
      <c r="D1472" t="s">
        <v>11</v>
      </c>
      <c r="E1472" t="s">
        <v>1239</v>
      </c>
      <c r="F1472">
        <v>108</v>
      </c>
      <c r="G1472">
        <v>1699.83</v>
      </c>
      <c r="H1472">
        <v>15.7391666666667</v>
      </c>
    </row>
    <row r="1473" spans="1:8" x14ac:dyDescent="0.2">
      <c r="A1473" t="s">
        <v>8</v>
      </c>
      <c r="B1473" t="s">
        <v>76</v>
      </c>
      <c r="C1473" t="s">
        <v>92</v>
      </c>
      <c r="D1473" t="s">
        <v>11</v>
      </c>
      <c r="E1473" t="s">
        <v>1240</v>
      </c>
      <c r="F1473">
        <v>1501</v>
      </c>
      <c r="G1473">
        <v>10673.92</v>
      </c>
      <c r="H1473">
        <v>7.11120586275816</v>
      </c>
    </row>
    <row r="1474" spans="1:8" x14ac:dyDescent="0.2">
      <c r="A1474" t="s">
        <v>8</v>
      </c>
      <c r="B1474" t="s">
        <v>76</v>
      </c>
      <c r="C1474" t="s">
        <v>87</v>
      </c>
      <c r="D1474" t="s">
        <v>11</v>
      </c>
      <c r="E1474" t="s">
        <v>1241</v>
      </c>
      <c r="F1474">
        <v>1</v>
      </c>
      <c r="G1474">
        <v>-1124</v>
      </c>
      <c r="H1474">
        <v>-1124</v>
      </c>
    </row>
    <row r="1475" spans="1:8" x14ac:dyDescent="0.2">
      <c r="A1475" t="s">
        <v>8</v>
      </c>
      <c r="B1475" t="s">
        <v>76</v>
      </c>
      <c r="C1475" t="s">
        <v>87</v>
      </c>
      <c r="D1475" t="s">
        <v>11</v>
      </c>
      <c r="E1475" t="s">
        <v>1242</v>
      </c>
      <c r="F1475">
        <v>1</v>
      </c>
      <c r="G1475">
        <v>-1257</v>
      </c>
      <c r="H1475">
        <v>-1257</v>
      </c>
    </row>
    <row r="1476" spans="1:8" x14ac:dyDescent="0.2">
      <c r="A1476" t="s">
        <v>8</v>
      </c>
      <c r="B1476" t="s">
        <v>76</v>
      </c>
      <c r="C1476" t="s">
        <v>87</v>
      </c>
      <c r="D1476" t="s">
        <v>11</v>
      </c>
      <c r="E1476" t="s">
        <v>1243</v>
      </c>
      <c r="F1476">
        <v>1</v>
      </c>
      <c r="G1476">
        <v>-585</v>
      </c>
      <c r="H1476">
        <v>-585</v>
      </c>
    </row>
    <row r="1477" spans="1:8" x14ac:dyDescent="0.2">
      <c r="A1477" t="s">
        <v>8</v>
      </c>
      <c r="B1477" t="s">
        <v>76</v>
      </c>
      <c r="C1477" t="s">
        <v>87</v>
      </c>
      <c r="D1477" t="s">
        <v>11</v>
      </c>
      <c r="E1477" t="s">
        <v>1244</v>
      </c>
      <c r="F1477">
        <v>1</v>
      </c>
      <c r="G1477">
        <v>-421</v>
      </c>
      <c r="H1477">
        <v>-421</v>
      </c>
    </row>
    <row r="1478" spans="1:8" x14ac:dyDescent="0.2">
      <c r="A1478" t="s">
        <v>8</v>
      </c>
      <c r="B1478" t="s">
        <v>76</v>
      </c>
      <c r="C1478" t="s">
        <v>92</v>
      </c>
      <c r="D1478" t="s">
        <v>11</v>
      </c>
      <c r="E1478" t="s">
        <v>1245</v>
      </c>
      <c r="F1478">
        <v>750</v>
      </c>
      <c r="G1478">
        <v>1346.29</v>
      </c>
      <c r="H1478">
        <v>1.7950533333333301</v>
      </c>
    </row>
    <row r="1479" spans="1:8" x14ac:dyDescent="0.2">
      <c r="A1479" t="s">
        <v>8</v>
      </c>
      <c r="B1479" t="s">
        <v>76</v>
      </c>
      <c r="C1479" t="s">
        <v>92</v>
      </c>
      <c r="D1479" t="s">
        <v>11</v>
      </c>
      <c r="E1479" t="s">
        <v>1246</v>
      </c>
      <c r="F1479">
        <v>846</v>
      </c>
      <c r="G1479">
        <v>11754.18</v>
      </c>
      <c r="H1479">
        <v>13.893829787234001</v>
      </c>
    </row>
    <row r="1480" spans="1:8" x14ac:dyDescent="0.2">
      <c r="A1480" t="s">
        <v>8</v>
      </c>
      <c r="B1480" t="s">
        <v>76</v>
      </c>
      <c r="C1480" t="s">
        <v>77</v>
      </c>
      <c r="D1480" t="s">
        <v>11</v>
      </c>
      <c r="E1480" t="s">
        <v>1247</v>
      </c>
      <c r="F1480">
        <v>2835</v>
      </c>
      <c r="G1480">
        <v>19379.27</v>
      </c>
      <c r="H1480">
        <v>6.8357213403880097</v>
      </c>
    </row>
    <row r="1481" spans="1:8" x14ac:dyDescent="0.2">
      <c r="A1481" t="s">
        <v>8</v>
      </c>
      <c r="B1481" t="s">
        <v>76</v>
      </c>
      <c r="C1481" t="s">
        <v>77</v>
      </c>
      <c r="D1481" t="s">
        <v>11</v>
      </c>
      <c r="E1481" t="s">
        <v>1248</v>
      </c>
      <c r="F1481">
        <v>1040</v>
      </c>
      <c r="G1481">
        <v>8306.0300000000007</v>
      </c>
      <c r="H1481">
        <v>7.9865673076923098</v>
      </c>
    </row>
    <row r="1482" spans="1:8" x14ac:dyDescent="0.2">
      <c r="A1482" t="s">
        <v>8</v>
      </c>
      <c r="B1482" t="s">
        <v>76</v>
      </c>
      <c r="C1482" t="s">
        <v>92</v>
      </c>
      <c r="D1482" t="s">
        <v>11</v>
      </c>
      <c r="E1482" t="s">
        <v>1249</v>
      </c>
      <c r="F1482">
        <v>1040</v>
      </c>
      <c r="G1482">
        <v>8284.76</v>
      </c>
      <c r="H1482">
        <v>7.9661153846153798</v>
      </c>
    </row>
    <row r="1483" spans="1:8" x14ac:dyDescent="0.2">
      <c r="A1483" t="s">
        <v>8</v>
      </c>
      <c r="B1483" t="s">
        <v>76</v>
      </c>
      <c r="C1483" t="s">
        <v>92</v>
      </c>
      <c r="D1483" t="s">
        <v>11</v>
      </c>
      <c r="E1483" t="s">
        <v>561</v>
      </c>
      <c r="F1483">
        <v>-5</v>
      </c>
      <c r="G1483">
        <v>-53.88</v>
      </c>
      <c r="H1483">
        <v>10.776</v>
      </c>
    </row>
    <row r="1484" spans="1:8" x14ac:dyDescent="0.2">
      <c r="A1484" t="s">
        <v>8</v>
      </c>
      <c r="B1484" t="s">
        <v>76</v>
      </c>
      <c r="C1484" t="s">
        <v>1250</v>
      </c>
      <c r="D1484" t="s">
        <v>11</v>
      </c>
      <c r="E1484" t="s">
        <v>62</v>
      </c>
      <c r="F1484">
        <v>3604</v>
      </c>
      <c r="G1484">
        <v>7526.39</v>
      </c>
      <c r="H1484">
        <v>2.0883435072142098</v>
      </c>
    </row>
    <row r="1485" spans="1:8" x14ac:dyDescent="0.2">
      <c r="A1485" t="s">
        <v>8</v>
      </c>
      <c r="B1485" t="s">
        <v>76</v>
      </c>
      <c r="C1485" t="s">
        <v>77</v>
      </c>
      <c r="D1485" t="s">
        <v>11</v>
      </c>
      <c r="E1485" t="s">
        <v>1251</v>
      </c>
      <c r="F1485">
        <v>1160</v>
      </c>
      <c r="G1485">
        <v>6315.03</v>
      </c>
      <c r="H1485">
        <v>5.4439913793103401</v>
      </c>
    </row>
    <row r="1486" spans="1:8" x14ac:dyDescent="0.2">
      <c r="A1486" t="s">
        <v>8</v>
      </c>
      <c r="B1486" t="s">
        <v>76</v>
      </c>
      <c r="C1486" t="s">
        <v>63</v>
      </c>
      <c r="D1486" t="s">
        <v>64</v>
      </c>
      <c r="E1486" t="s">
        <v>845</v>
      </c>
      <c r="F1486">
        <v>47</v>
      </c>
      <c r="G1486">
        <v>17658.45</v>
      </c>
      <c r="H1486">
        <v>375.71170212765998</v>
      </c>
    </row>
    <row r="1487" spans="1:8" x14ac:dyDescent="0.2">
      <c r="A1487" t="s">
        <v>8</v>
      </c>
      <c r="B1487" t="s">
        <v>76</v>
      </c>
      <c r="C1487" t="s">
        <v>87</v>
      </c>
      <c r="D1487" t="s">
        <v>11</v>
      </c>
      <c r="E1487" t="s">
        <v>1252</v>
      </c>
      <c r="F1487">
        <v>2</v>
      </c>
      <c r="G1487">
        <v>-1365</v>
      </c>
      <c r="H1487">
        <v>-682.5</v>
      </c>
    </row>
    <row r="1488" spans="1:8" x14ac:dyDescent="0.2">
      <c r="A1488" t="s">
        <v>8</v>
      </c>
      <c r="B1488" t="s">
        <v>76</v>
      </c>
      <c r="C1488" t="s">
        <v>77</v>
      </c>
      <c r="D1488" t="s">
        <v>11</v>
      </c>
      <c r="E1488" t="s">
        <v>1253</v>
      </c>
      <c r="F1488">
        <v>1198</v>
      </c>
      <c r="G1488">
        <v>124505.35</v>
      </c>
      <c r="H1488">
        <v>103.92767111853099</v>
      </c>
    </row>
    <row r="1489" spans="1:8" x14ac:dyDescent="0.2">
      <c r="A1489" t="s">
        <v>8</v>
      </c>
      <c r="B1489" t="s">
        <v>76</v>
      </c>
      <c r="C1489" t="s">
        <v>77</v>
      </c>
      <c r="D1489" t="s">
        <v>11</v>
      </c>
      <c r="E1489" t="s">
        <v>1254</v>
      </c>
      <c r="F1489">
        <v>1260</v>
      </c>
      <c r="G1489">
        <v>13107.53</v>
      </c>
      <c r="H1489">
        <v>10.4028015873016</v>
      </c>
    </row>
    <row r="1490" spans="1:8" x14ac:dyDescent="0.2">
      <c r="A1490" t="s">
        <v>8</v>
      </c>
      <c r="B1490" t="s">
        <v>76</v>
      </c>
      <c r="C1490" t="s">
        <v>77</v>
      </c>
      <c r="D1490" t="s">
        <v>11</v>
      </c>
      <c r="E1490" t="s">
        <v>1255</v>
      </c>
      <c r="F1490">
        <v>98</v>
      </c>
      <c r="G1490">
        <v>2520.9899999999998</v>
      </c>
      <c r="H1490">
        <v>25.724387755102001</v>
      </c>
    </row>
    <row r="1491" spans="1:8" x14ac:dyDescent="0.2">
      <c r="A1491" t="s">
        <v>8</v>
      </c>
      <c r="B1491" t="s">
        <v>76</v>
      </c>
      <c r="C1491" t="s">
        <v>77</v>
      </c>
      <c r="D1491" t="s">
        <v>11</v>
      </c>
      <c r="E1491" t="s">
        <v>1256</v>
      </c>
      <c r="F1491">
        <v>850</v>
      </c>
      <c r="G1491">
        <v>2017.47</v>
      </c>
      <c r="H1491">
        <v>2.3734941176470601</v>
      </c>
    </row>
    <row r="1492" spans="1:8" x14ac:dyDescent="0.2">
      <c r="A1492" t="s">
        <v>8</v>
      </c>
      <c r="B1492" t="s">
        <v>76</v>
      </c>
      <c r="C1492" t="s">
        <v>102</v>
      </c>
      <c r="D1492" t="s">
        <v>11</v>
      </c>
      <c r="E1492" t="s">
        <v>1257</v>
      </c>
      <c r="F1492">
        <v>1500</v>
      </c>
      <c r="G1492">
        <v>-23035.81</v>
      </c>
      <c r="H1492">
        <v>-15.3572066666667</v>
      </c>
    </row>
    <row r="1493" spans="1:8" x14ac:dyDescent="0.2">
      <c r="A1493" t="s">
        <v>8</v>
      </c>
      <c r="B1493" t="s">
        <v>76</v>
      </c>
      <c r="C1493" t="s">
        <v>77</v>
      </c>
      <c r="D1493" t="s">
        <v>11</v>
      </c>
      <c r="E1493" t="s">
        <v>1258</v>
      </c>
      <c r="F1493">
        <v>710</v>
      </c>
      <c r="G1493">
        <v>2384.5500000000002</v>
      </c>
      <c r="H1493">
        <v>3.3585211267605599</v>
      </c>
    </row>
    <row r="1494" spans="1:8" x14ac:dyDescent="0.2">
      <c r="A1494" t="s">
        <v>8</v>
      </c>
      <c r="B1494" t="s">
        <v>76</v>
      </c>
      <c r="C1494" t="s">
        <v>77</v>
      </c>
      <c r="D1494" t="s">
        <v>11</v>
      </c>
      <c r="E1494" t="s">
        <v>1259</v>
      </c>
      <c r="F1494">
        <v>3160</v>
      </c>
      <c r="G1494">
        <v>19558.27</v>
      </c>
      <c r="H1494">
        <v>6.18932594936709</v>
      </c>
    </row>
    <row r="1495" spans="1:8" x14ac:dyDescent="0.2">
      <c r="A1495" t="s">
        <v>8</v>
      </c>
      <c r="B1495" t="s">
        <v>76</v>
      </c>
      <c r="C1495" t="s">
        <v>195</v>
      </c>
      <c r="D1495" t="s">
        <v>11</v>
      </c>
      <c r="E1495" t="s">
        <v>354</v>
      </c>
      <c r="F1495">
        <v>-5</v>
      </c>
      <c r="G1495">
        <v>-6.17</v>
      </c>
      <c r="H1495">
        <v>1.234</v>
      </c>
    </row>
    <row r="1496" spans="1:8" x14ac:dyDescent="0.2">
      <c r="A1496" t="s">
        <v>8</v>
      </c>
      <c r="B1496" t="s">
        <v>76</v>
      </c>
      <c r="C1496" t="s">
        <v>77</v>
      </c>
      <c r="D1496" t="s">
        <v>11</v>
      </c>
      <c r="E1496" t="s">
        <v>1260</v>
      </c>
      <c r="F1496">
        <v>2420</v>
      </c>
      <c r="G1496">
        <v>13544.44</v>
      </c>
      <c r="H1496">
        <v>5.5968760330578498</v>
      </c>
    </row>
    <row r="1497" spans="1:8" x14ac:dyDescent="0.2">
      <c r="A1497" t="s">
        <v>8</v>
      </c>
      <c r="B1497" t="s">
        <v>76</v>
      </c>
      <c r="C1497" t="s">
        <v>77</v>
      </c>
      <c r="D1497" t="s">
        <v>11</v>
      </c>
      <c r="E1497" t="s">
        <v>264</v>
      </c>
      <c r="F1497">
        <v>0</v>
      </c>
      <c r="G1497">
        <v>2069.12</v>
      </c>
      <c r="H1497">
        <v>0</v>
      </c>
    </row>
    <row r="1498" spans="1:8" x14ac:dyDescent="0.2">
      <c r="A1498" t="s">
        <v>8</v>
      </c>
      <c r="B1498" t="s">
        <v>76</v>
      </c>
      <c r="C1498" t="s">
        <v>92</v>
      </c>
      <c r="D1498" t="s">
        <v>11</v>
      </c>
      <c r="E1498" t="s">
        <v>1261</v>
      </c>
      <c r="F1498">
        <v>4167</v>
      </c>
      <c r="G1498">
        <v>192165.22</v>
      </c>
      <c r="H1498">
        <v>46.1159635229182</v>
      </c>
    </row>
    <row r="1499" spans="1:8" x14ac:dyDescent="0.2">
      <c r="A1499" t="s">
        <v>8</v>
      </c>
      <c r="B1499" t="s">
        <v>76</v>
      </c>
      <c r="C1499" t="s">
        <v>77</v>
      </c>
      <c r="D1499" t="s">
        <v>11</v>
      </c>
      <c r="E1499" t="s">
        <v>1261</v>
      </c>
      <c r="F1499">
        <v>1800</v>
      </c>
      <c r="G1499">
        <v>78500.34</v>
      </c>
      <c r="H1499">
        <v>43.6113</v>
      </c>
    </row>
    <row r="1500" spans="1:8" x14ac:dyDescent="0.2">
      <c r="A1500" t="s">
        <v>8</v>
      </c>
      <c r="B1500" t="s">
        <v>76</v>
      </c>
      <c r="C1500" t="s">
        <v>77</v>
      </c>
      <c r="D1500" t="s">
        <v>11</v>
      </c>
      <c r="E1500" t="s">
        <v>1262</v>
      </c>
      <c r="F1500">
        <v>2325</v>
      </c>
      <c r="G1500">
        <v>4268.1899999999996</v>
      </c>
      <c r="H1500">
        <v>1.8357806451612899</v>
      </c>
    </row>
    <row r="1501" spans="1:8" x14ac:dyDescent="0.2">
      <c r="A1501" t="s">
        <v>8</v>
      </c>
      <c r="B1501" t="s">
        <v>76</v>
      </c>
      <c r="C1501" t="s">
        <v>77</v>
      </c>
      <c r="D1501" t="s">
        <v>11</v>
      </c>
      <c r="E1501" t="s">
        <v>1263</v>
      </c>
      <c r="F1501">
        <v>2029</v>
      </c>
      <c r="G1501">
        <v>2556.39</v>
      </c>
      <c r="H1501">
        <v>1.2599260719566301</v>
      </c>
    </row>
    <row r="1502" spans="1:8" x14ac:dyDescent="0.2">
      <c r="A1502" t="s">
        <v>8</v>
      </c>
      <c r="B1502" t="s">
        <v>76</v>
      </c>
      <c r="C1502" t="s">
        <v>87</v>
      </c>
      <c r="D1502" t="s">
        <v>11</v>
      </c>
      <c r="E1502" t="s">
        <v>1264</v>
      </c>
      <c r="F1502">
        <v>1</v>
      </c>
      <c r="G1502">
        <v>-1236</v>
      </c>
      <c r="H1502">
        <v>-1236</v>
      </c>
    </row>
    <row r="1503" spans="1:8" x14ac:dyDescent="0.2">
      <c r="A1503" t="s">
        <v>8</v>
      </c>
      <c r="B1503" t="s">
        <v>76</v>
      </c>
      <c r="C1503" t="s">
        <v>87</v>
      </c>
      <c r="D1503" t="s">
        <v>11</v>
      </c>
      <c r="E1503" t="s">
        <v>1265</v>
      </c>
      <c r="F1503">
        <v>1</v>
      </c>
      <c r="G1503">
        <v>-2121</v>
      </c>
      <c r="H1503">
        <v>-2121</v>
      </c>
    </row>
    <row r="1504" spans="1:8" x14ac:dyDescent="0.2">
      <c r="A1504" t="s">
        <v>8</v>
      </c>
      <c r="B1504" t="s">
        <v>76</v>
      </c>
      <c r="C1504" t="s">
        <v>87</v>
      </c>
      <c r="D1504" t="s">
        <v>11</v>
      </c>
      <c r="E1504" t="s">
        <v>1266</v>
      </c>
      <c r="F1504">
        <v>1</v>
      </c>
      <c r="G1504">
        <v>-8410</v>
      </c>
      <c r="H1504">
        <v>-8410</v>
      </c>
    </row>
    <row r="1505" spans="1:8" x14ac:dyDescent="0.2">
      <c r="A1505" t="s">
        <v>8</v>
      </c>
      <c r="B1505" t="s">
        <v>76</v>
      </c>
      <c r="C1505" t="s">
        <v>87</v>
      </c>
      <c r="D1505" t="s">
        <v>11</v>
      </c>
      <c r="E1505" t="s">
        <v>1267</v>
      </c>
      <c r="F1505">
        <v>1</v>
      </c>
      <c r="G1505">
        <v>-1233</v>
      </c>
      <c r="H1505">
        <v>-1233</v>
      </c>
    </row>
    <row r="1506" spans="1:8" x14ac:dyDescent="0.2">
      <c r="A1506" t="s">
        <v>8</v>
      </c>
      <c r="B1506" t="s">
        <v>76</v>
      </c>
      <c r="C1506" t="s">
        <v>92</v>
      </c>
      <c r="D1506" t="s">
        <v>11</v>
      </c>
      <c r="E1506" t="s">
        <v>1268</v>
      </c>
      <c r="F1506">
        <v>1225</v>
      </c>
      <c r="G1506">
        <v>-10123.16</v>
      </c>
      <c r="H1506">
        <v>-8.2638040816326495</v>
      </c>
    </row>
    <row r="1507" spans="1:8" x14ac:dyDescent="0.2">
      <c r="A1507" t="s">
        <v>8</v>
      </c>
      <c r="B1507" t="s">
        <v>76</v>
      </c>
      <c r="C1507" t="s">
        <v>87</v>
      </c>
      <c r="D1507" t="s">
        <v>11</v>
      </c>
      <c r="E1507" t="s">
        <v>1269</v>
      </c>
      <c r="F1507">
        <v>1</v>
      </c>
      <c r="G1507">
        <v>-4618</v>
      </c>
      <c r="H1507">
        <v>-4618</v>
      </c>
    </row>
    <row r="1508" spans="1:8" x14ac:dyDescent="0.2">
      <c r="A1508" t="s">
        <v>8</v>
      </c>
      <c r="B1508" t="s">
        <v>76</v>
      </c>
      <c r="C1508" t="s">
        <v>87</v>
      </c>
      <c r="D1508" t="s">
        <v>11</v>
      </c>
      <c r="E1508" t="s">
        <v>1270</v>
      </c>
      <c r="F1508">
        <v>1</v>
      </c>
      <c r="G1508">
        <v>-1339</v>
      </c>
      <c r="H1508">
        <v>-1339</v>
      </c>
    </row>
    <row r="1509" spans="1:8" x14ac:dyDescent="0.2">
      <c r="A1509" t="s">
        <v>8</v>
      </c>
      <c r="B1509" t="s">
        <v>76</v>
      </c>
      <c r="C1509" t="s">
        <v>87</v>
      </c>
      <c r="D1509" t="s">
        <v>11</v>
      </c>
      <c r="E1509" t="s">
        <v>1271</v>
      </c>
      <c r="F1509">
        <v>1</v>
      </c>
      <c r="G1509">
        <v>-189</v>
      </c>
      <c r="H1509">
        <v>-189</v>
      </c>
    </row>
    <row r="1510" spans="1:8" x14ac:dyDescent="0.2">
      <c r="A1510" t="s">
        <v>8</v>
      </c>
      <c r="B1510" t="s">
        <v>76</v>
      </c>
      <c r="C1510" t="s">
        <v>87</v>
      </c>
      <c r="D1510" t="s">
        <v>11</v>
      </c>
      <c r="E1510" t="s">
        <v>1272</v>
      </c>
      <c r="F1510">
        <v>1</v>
      </c>
      <c r="G1510">
        <v>-3200</v>
      </c>
      <c r="H1510">
        <v>-3200</v>
      </c>
    </row>
    <row r="1511" spans="1:8" x14ac:dyDescent="0.2">
      <c r="A1511" t="s">
        <v>8</v>
      </c>
      <c r="B1511" t="s">
        <v>76</v>
      </c>
      <c r="C1511" t="s">
        <v>87</v>
      </c>
      <c r="D1511" t="s">
        <v>11</v>
      </c>
      <c r="E1511" t="s">
        <v>1273</v>
      </c>
      <c r="F1511">
        <v>1</v>
      </c>
      <c r="G1511">
        <v>-2490</v>
      </c>
      <c r="H1511">
        <v>-2490</v>
      </c>
    </row>
    <row r="1512" spans="1:8" x14ac:dyDescent="0.2">
      <c r="A1512" t="s">
        <v>8</v>
      </c>
      <c r="B1512" t="s">
        <v>76</v>
      </c>
      <c r="C1512" t="s">
        <v>87</v>
      </c>
      <c r="D1512" t="s">
        <v>11</v>
      </c>
      <c r="E1512" t="s">
        <v>1274</v>
      </c>
      <c r="F1512">
        <v>1</v>
      </c>
      <c r="G1512">
        <v>-2023</v>
      </c>
      <c r="H1512">
        <v>-2023</v>
      </c>
    </row>
    <row r="1513" spans="1:8" x14ac:dyDescent="0.2">
      <c r="A1513" t="s">
        <v>8</v>
      </c>
      <c r="B1513" t="s">
        <v>76</v>
      </c>
      <c r="C1513" t="s">
        <v>87</v>
      </c>
      <c r="D1513" t="s">
        <v>11</v>
      </c>
      <c r="E1513" t="s">
        <v>1275</v>
      </c>
      <c r="F1513">
        <v>1</v>
      </c>
      <c r="G1513">
        <v>-1553</v>
      </c>
      <c r="H1513">
        <v>-1553</v>
      </c>
    </row>
    <row r="1514" spans="1:8" x14ac:dyDescent="0.2">
      <c r="A1514" t="s">
        <v>8</v>
      </c>
      <c r="B1514" t="s">
        <v>76</v>
      </c>
      <c r="C1514" t="s">
        <v>87</v>
      </c>
      <c r="D1514" t="s">
        <v>11</v>
      </c>
      <c r="E1514" t="s">
        <v>1276</v>
      </c>
      <c r="F1514">
        <v>1</v>
      </c>
      <c r="G1514">
        <v>-264</v>
      </c>
      <c r="H1514">
        <v>-264</v>
      </c>
    </row>
    <row r="1515" spans="1:8" x14ac:dyDescent="0.2">
      <c r="A1515" t="s">
        <v>8</v>
      </c>
      <c r="B1515" t="s">
        <v>290</v>
      </c>
      <c r="C1515" t="s">
        <v>309</v>
      </c>
      <c r="D1515" t="s">
        <v>11</v>
      </c>
      <c r="E1515" t="s">
        <v>294</v>
      </c>
      <c r="F1515">
        <v>45</v>
      </c>
      <c r="G1515">
        <v>9277.48</v>
      </c>
      <c r="H1515">
        <v>206.16622222222199</v>
      </c>
    </row>
    <row r="1516" spans="1:8" x14ac:dyDescent="0.2">
      <c r="A1516" t="s">
        <v>8</v>
      </c>
      <c r="B1516" t="s">
        <v>290</v>
      </c>
      <c r="C1516" t="s">
        <v>300</v>
      </c>
      <c r="D1516" t="s">
        <v>11</v>
      </c>
      <c r="E1516" t="s">
        <v>13</v>
      </c>
      <c r="F1516">
        <v>-162376</v>
      </c>
      <c r="G1516">
        <v>-7413462.3499999996</v>
      </c>
      <c r="H1516">
        <v>45.656145920579398</v>
      </c>
    </row>
    <row r="1517" spans="1:8" x14ac:dyDescent="0.2">
      <c r="A1517" t="s">
        <v>8</v>
      </c>
      <c r="B1517" t="s">
        <v>290</v>
      </c>
      <c r="C1517" t="s">
        <v>300</v>
      </c>
      <c r="D1517" t="s">
        <v>11</v>
      </c>
      <c r="E1517" t="s">
        <v>297</v>
      </c>
      <c r="F1517">
        <v>225</v>
      </c>
      <c r="G1517">
        <v>20072.63</v>
      </c>
      <c r="H1517">
        <v>89.211688888888901</v>
      </c>
    </row>
    <row r="1518" spans="1:8" x14ac:dyDescent="0.2">
      <c r="A1518" t="s">
        <v>8</v>
      </c>
      <c r="B1518" t="s">
        <v>290</v>
      </c>
      <c r="C1518" t="s">
        <v>302</v>
      </c>
      <c r="D1518" t="s">
        <v>11</v>
      </c>
      <c r="E1518" t="s">
        <v>1277</v>
      </c>
      <c r="F1518">
        <v>-1367</v>
      </c>
      <c r="G1518">
        <v>-71316.34</v>
      </c>
      <c r="H1518">
        <v>52.169963423555203</v>
      </c>
    </row>
    <row r="1519" spans="1:8" x14ac:dyDescent="0.2">
      <c r="A1519" t="s">
        <v>8</v>
      </c>
      <c r="B1519" t="s">
        <v>290</v>
      </c>
      <c r="C1519" t="s">
        <v>300</v>
      </c>
      <c r="D1519" t="s">
        <v>11</v>
      </c>
      <c r="E1519" t="s">
        <v>1278</v>
      </c>
      <c r="F1519">
        <v>12000</v>
      </c>
      <c r="G1519">
        <v>72554.7</v>
      </c>
      <c r="H1519">
        <v>6.0462249999999997</v>
      </c>
    </row>
    <row r="1520" spans="1:8" x14ac:dyDescent="0.2">
      <c r="A1520" t="s">
        <v>8</v>
      </c>
      <c r="B1520" t="s">
        <v>290</v>
      </c>
      <c r="C1520" t="s">
        <v>300</v>
      </c>
      <c r="D1520" t="s">
        <v>11</v>
      </c>
      <c r="E1520" t="s">
        <v>1279</v>
      </c>
      <c r="F1520">
        <v>10000</v>
      </c>
      <c r="G1520">
        <v>927559.93</v>
      </c>
      <c r="H1520">
        <v>92.755993000000004</v>
      </c>
    </row>
    <row r="1521" spans="1:8" x14ac:dyDescent="0.2">
      <c r="A1521" t="s">
        <v>8</v>
      </c>
      <c r="B1521" t="s">
        <v>290</v>
      </c>
      <c r="C1521" t="s">
        <v>525</v>
      </c>
      <c r="D1521" t="s">
        <v>11</v>
      </c>
      <c r="E1521" t="s">
        <v>1280</v>
      </c>
      <c r="F1521">
        <v>4500</v>
      </c>
      <c r="G1521">
        <v>17624.189999999999</v>
      </c>
      <c r="H1521">
        <v>3.9164866666666698</v>
      </c>
    </row>
    <row r="1522" spans="1:8" x14ac:dyDescent="0.2">
      <c r="A1522" t="s">
        <v>8</v>
      </c>
      <c r="B1522" t="s">
        <v>290</v>
      </c>
      <c r="C1522" t="s">
        <v>525</v>
      </c>
      <c r="D1522" t="s">
        <v>11</v>
      </c>
      <c r="E1522" t="s">
        <v>13</v>
      </c>
      <c r="F1522">
        <v>-18627</v>
      </c>
      <c r="G1522">
        <v>-454969.64</v>
      </c>
      <c r="H1522">
        <v>24.425277285660599</v>
      </c>
    </row>
    <row r="1523" spans="1:8" x14ac:dyDescent="0.2">
      <c r="A1523" t="s">
        <v>8</v>
      </c>
      <c r="B1523" t="s">
        <v>290</v>
      </c>
      <c r="C1523" t="s">
        <v>291</v>
      </c>
      <c r="D1523" t="s">
        <v>11</v>
      </c>
      <c r="E1523" t="s">
        <v>1281</v>
      </c>
      <c r="F1523">
        <v>10</v>
      </c>
      <c r="G1523">
        <v>30649.919999999998</v>
      </c>
      <c r="H1523">
        <v>3064.9920000000002</v>
      </c>
    </row>
    <row r="1524" spans="1:8" x14ac:dyDescent="0.2">
      <c r="A1524" t="s">
        <v>8</v>
      </c>
      <c r="B1524" t="s">
        <v>290</v>
      </c>
      <c r="C1524" t="s">
        <v>300</v>
      </c>
      <c r="D1524" t="s">
        <v>11</v>
      </c>
      <c r="E1524" t="s">
        <v>1282</v>
      </c>
      <c r="F1524">
        <v>7500</v>
      </c>
      <c r="G1524">
        <v>268105.96999999997</v>
      </c>
      <c r="H1524">
        <v>35.747462666666699</v>
      </c>
    </row>
    <row r="1525" spans="1:8" x14ac:dyDescent="0.2">
      <c r="A1525" t="s">
        <v>8</v>
      </c>
      <c r="B1525" t="s">
        <v>290</v>
      </c>
      <c r="C1525" t="s">
        <v>300</v>
      </c>
      <c r="D1525" t="s">
        <v>11</v>
      </c>
      <c r="E1525" t="s">
        <v>1283</v>
      </c>
      <c r="F1525">
        <v>1400</v>
      </c>
      <c r="G1525">
        <v>203452.58</v>
      </c>
      <c r="H1525">
        <v>145.32327142857099</v>
      </c>
    </row>
    <row r="1526" spans="1:8" x14ac:dyDescent="0.2">
      <c r="A1526" t="s">
        <v>8</v>
      </c>
      <c r="B1526" t="s">
        <v>290</v>
      </c>
      <c r="C1526" t="s">
        <v>291</v>
      </c>
      <c r="D1526" t="s">
        <v>11</v>
      </c>
      <c r="E1526" t="s">
        <v>1284</v>
      </c>
      <c r="F1526">
        <v>50</v>
      </c>
      <c r="G1526">
        <v>44283.519999999997</v>
      </c>
      <c r="H1526">
        <v>885.67039999999997</v>
      </c>
    </row>
    <row r="1527" spans="1:8" x14ac:dyDescent="0.2">
      <c r="A1527" t="s">
        <v>8</v>
      </c>
      <c r="B1527" t="s">
        <v>290</v>
      </c>
      <c r="C1527" t="s">
        <v>302</v>
      </c>
      <c r="D1527" t="s">
        <v>11</v>
      </c>
      <c r="E1527" t="s">
        <v>1285</v>
      </c>
      <c r="F1527">
        <v>1500</v>
      </c>
      <c r="G1527">
        <v>154137.25</v>
      </c>
      <c r="H1527">
        <v>102.75816666666699</v>
      </c>
    </row>
    <row r="1528" spans="1:8" x14ac:dyDescent="0.2">
      <c r="A1528" t="s">
        <v>8</v>
      </c>
      <c r="B1528" t="s">
        <v>290</v>
      </c>
      <c r="C1528" t="s">
        <v>307</v>
      </c>
      <c r="D1528" t="s">
        <v>11</v>
      </c>
      <c r="E1528" t="s">
        <v>20</v>
      </c>
      <c r="F1528">
        <v>326</v>
      </c>
      <c r="G1528">
        <v>385849.04</v>
      </c>
      <c r="H1528">
        <v>1183.5860122699401</v>
      </c>
    </row>
    <row r="1529" spans="1:8" x14ac:dyDescent="0.2">
      <c r="A1529" t="s">
        <v>8</v>
      </c>
      <c r="B1529" t="s">
        <v>290</v>
      </c>
      <c r="C1529" t="s">
        <v>63</v>
      </c>
      <c r="D1529" t="s">
        <v>64</v>
      </c>
      <c r="E1529" t="s">
        <v>750</v>
      </c>
      <c r="F1529">
        <v>49</v>
      </c>
      <c r="G1529">
        <v>61354.67</v>
      </c>
      <c r="H1529">
        <v>1252.1361224489799</v>
      </c>
    </row>
    <row r="1530" spans="1:8" x14ac:dyDescent="0.2">
      <c r="A1530" t="s">
        <v>8</v>
      </c>
      <c r="B1530" t="s">
        <v>290</v>
      </c>
      <c r="C1530" t="s">
        <v>63</v>
      </c>
      <c r="D1530" t="s">
        <v>64</v>
      </c>
      <c r="E1530" t="s">
        <v>1286</v>
      </c>
      <c r="F1530">
        <v>43</v>
      </c>
      <c r="G1530">
        <v>8091.59</v>
      </c>
      <c r="H1530">
        <v>188.17651162790699</v>
      </c>
    </row>
    <row r="1531" spans="1:8" x14ac:dyDescent="0.2">
      <c r="A1531" t="s">
        <v>8</v>
      </c>
      <c r="B1531" t="s">
        <v>290</v>
      </c>
      <c r="C1531" t="s">
        <v>63</v>
      </c>
      <c r="D1531" t="s">
        <v>64</v>
      </c>
      <c r="E1531" t="s">
        <v>1287</v>
      </c>
      <c r="F1531">
        <v>45</v>
      </c>
      <c r="G1531">
        <v>12062.52</v>
      </c>
      <c r="H1531">
        <v>268.05599999999998</v>
      </c>
    </row>
    <row r="1532" spans="1:8" x14ac:dyDescent="0.2">
      <c r="A1532" t="s">
        <v>8</v>
      </c>
      <c r="B1532" t="s">
        <v>290</v>
      </c>
      <c r="C1532" t="s">
        <v>63</v>
      </c>
      <c r="D1532" t="s">
        <v>64</v>
      </c>
      <c r="E1532" t="s">
        <v>1066</v>
      </c>
      <c r="F1532">
        <v>45</v>
      </c>
      <c r="G1532">
        <v>40416.47</v>
      </c>
      <c r="H1532">
        <v>898.14377777777804</v>
      </c>
    </row>
    <row r="1533" spans="1:8" x14ac:dyDescent="0.2">
      <c r="A1533" t="s">
        <v>8</v>
      </c>
      <c r="B1533" t="s">
        <v>290</v>
      </c>
      <c r="C1533" t="s">
        <v>63</v>
      </c>
      <c r="D1533" t="s">
        <v>64</v>
      </c>
      <c r="E1533" t="s">
        <v>243</v>
      </c>
      <c r="F1533">
        <v>45</v>
      </c>
      <c r="G1533">
        <v>16183.3</v>
      </c>
      <c r="H1533">
        <v>359.62888888888898</v>
      </c>
    </row>
    <row r="1534" spans="1:8" x14ac:dyDescent="0.2">
      <c r="A1534" t="s">
        <v>8</v>
      </c>
      <c r="B1534" t="s">
        <v>290</v>
      </c>
      <c r="C1534" t="s">
        <v>63</v>
      </c>
      <c r="D1534" t="s">
        <v>64</v>
      </c>
      <c r="E1534" t="s">
        <v>1288</v>
      </c>
      <c r="F1534">
        <v>11</v>
      </c>
      <c r="G1534">
        <v>12852.85</v>
      </c>
      <c r="H1534">
        <v>1168.4409090909101</v>
      </c>
    </row>
    <row r="1535" spans="1:8" x14ac:dyDescent="0.2">
      <c r="A1535" t="s">
        <v>8</v>
      </c>
      <c r="B1535" t="s">
        <v>290</v>
      </c>
      <c r="C1535" t="s">
        <v>298</v>
      </c>
      <c r="D1535" t="s">
        <v>11</v>
      </c>
      <c r="E1535" t="s">
        <v>62</v>
      </c>
      <c r="F1535">
        <v>27</v>
      </c>
      <c r="G1535">
        <v>22058.63</v>
      </c>
      <c r="H1535">
        <v>816.98629629629602</v>
      </c>
    </row>
    <row r="1536" spans="1:8" x14ac:dyDescent="0.2">
      <c r="A1536" t="s">
        <v>8</v>
      </c>
      <c r="B1536" t="s">
        <v>290</v>
      </c>
      <c r="C1536" t="s">
        <v>311</v>
      </c>
      <c r="D1536" t="s">
        <v>11</v>
      </c>
      <c r="E1536" t="s">
        <v>62</v>
      </c>
      <c r="F1536">
        <v>36001</v>
      </c>
      <c r="G1536">
        <v>75484.89</v>
      </c>
      <c r="H1536">
        <v>2.0967442571039698</v>
      </c>
    </row>
    <row r="1537" spans="1:8" x14ac:dyDescent="0.2">
      <c r="A1537" t="s">
        <v>8</v>
      </c>
      <c r="B1537" t="s">
        <v>290</v>
      </c>
      <c r="C1537" t="s">
        <v>63</v>
      </c>
      <c r="D1537" t="s">
        <v>64</v>
      </c>
      <c r="E1537" t="s">
        <v>1289</v>
      </c>
      <c r="F1537">
        <v>11</v>
      </c>
      <c r="G1537">
        <v>10173.540000000001</v>
      </c>
      <c r="H1537">
        <v>924.86727272727296</v>
      </c>
    </row>
    <row r="1538" spans="1:8" x14ac:dyDescent="0.2">
      <c r="A1538" t="s">
        <v>8</v>
      </c>
      <c r="B1538" t="s">
        <v>9</v>
      </c>
      <c r="C1538" t="s">
        <v>322</v>
      </c>
      <c r="D1538" t="s">
        <v>11</v>
      </c>
      <c r="E1538" t="s">
        <v>20</v>
      </c>
      <c r="F1538">
        <v>729044</v>
      </c>
      <c r="G1538">
        <v>1510095.21</v>
      </c>
      <c r="H1538">
        <v>2.0713361744970098</v>
      </c>
    </row>
    <row r="1539" spans="1:8" x14ac:dyDescent="0.2">
      <c r="A1539" t="s">
        <v>8</v>
      </c>
      <c r="B1539" t="s">
        <v>9</v>
      </c>
      <c r="C1539" t="s">
        <v>41</v>
      </c>
      <c r="D1539" t="s">
        <v>11</v>
      </c>
      <c r="E1539" t="s">
        <v>20</v>
      </c>
      <c r="F1539">
        <v>8597218</v>
      </c>
      <c r="G1539">
        <v>22563929.66</v>
      </c>
      <c r="H1539">
        <v>2.6245617663760501</v>
      </c>
    </row>
    <row r="1540" spans="1:8" x14ac:dyDescent="0.2">
      <c r="A1540" t="s">
        <v>8</v>
      </c>
      <c r="B1540" t="s">
        <v>9</v>
      </c>
      <c r="C1540" t="s">
        <v>41</v>
      </c>
      <c r="D1540" t="s">
        <v>11</v>
      </c>
      <c r="E1540" t="s">
        <v>1073</v>
      </c>
      <c r="F1540">
        <v>-505</v>
      </c>
      <c r="G1540">
        <v>-1252.45</v>
      </c>
      <c r="H1540">
        <v>2.4800990099009899</v>
      </c>
    </row>
    <row r="1541" spans="1:8" x14ac:dyDescent="0.2">
      <c r="A1541" t="s">
        <v>8</v>
      </c>
      <c r="B1541" t="s">
        <v>9</v>
      </c>
      <c r="C1541" t="s">
        <v>41</v>
      </c>
      <c r="D1541" t="s">
        <v>11</v>
      </c>
      <c r="E1541" t="s">
        <v>588</v>
      </c>
      <c r="F1541">
        <v>-205</v>
      </c>
      <c r="G1541">
        <v>-857.56</v>
      </c>
      <c r="H1541">
        <v>4.1832195121951203</v>
      </c>
    </row>
    <row r="1542" spans="1:8" x14ac:dyDescent="0.2">
      <c r="A1542" t="s">
        <v>8</v>
      </c>
      <c r="B1542" t="s">
        <v>9</v>
      </c>
      <c r="C1542" t="s">
        <v>41</v>
      </c>
      <c r="D1542" t="s">
        <v>11</v>
      </c>
      <c r="E1542" t="s">
        <v>1290</v>
      </c>
      <c r="F1542">
        <v>0</v>
      </c>
      <c r="G1542">
        <v>515.12</v>
      </c>
      <c r="H1542">
        <v>0</v>
      </c>
    </row>
    <row r="1543" spans="1:8" x14ac:dyDescent="0.2">
      <c r="A1543" t="s">
        <v>8</v>
      </c>
      <c r="B1543" t="s">
        <v>9</v>
      </c>
      <c r="C1543" t="s">
        <v>16</v>
      </c>
      <c r="D1543" t="s">
        <v>11</v>
      </c>
      <c r="E1543" t="s">
        <v>13</v>
      </c>
      <c r="F1543">
        <v>-594</v>
      </c>
      <c r="G1543">
        <v>-3786130.59</v>
      </c>
      <c r="H1543">
        <v>6373.9572222222196</v>
      </c>
    </row>
    <row r="1544" spans="1:8" x14ac:dyDescent="0.2">
      <c r="A1544" t="s">
        <v>8</v>
      </c>
      <c r="B1544" t="s">
        <v>9</v>
      </c>
      <c r="C1544" t="s">
        <v>46</v>
      </c>
      <c r="D1544" t="s">
        <v>11</v>
      </c>
      <c r="E1544" t="s">
        <v>54</v>
      </c>
      <c r="F1544">
        <v>184</v>
      </c>
      <c r="G1544">
        <v>30893.65</v>
      </c>
      <c r="H1544">
        <v>167.90027173913001</v>
      </c>
    </row>
    <row r="1545" spans="1:8" x14ac:dyDescent="0.2">
      <c r="A1545" t="s">
        <v>8</v>
      </c>
      <c r="B1545" t="s">
        <v>9</v>
      </c>
      <c r="C1545" t="s">
        <v>19</v>
      </c>
      <c r="D1545" t="s">
        <v>11</v>
      </c>
      <c r="E1545" t="s">
        <v>196</v>
      </c>
      <c r="F1545">
        <v>160</v>
      </c>
      <c r="G1545">
        <v>1208521</v>
      </c>
      <c r="H1545">
        <v>7553.2562500000004</v>
      </c>
    </row>
    <row r="1546" spans="1:8" x14ac:dyDescent="0.2">
      <c r="A1546" t="s">
        <v>8</v>
      </c>
      <c r="B1546" t="s">
        <v>9</v>
      </c>
      <c r="C1546" t="s">
        <v>322</v>
      </c>
      <c r="D1546" t="s">
        <v>11</v>
      </c>
      <c r="E1546" t="s">
        <v>855</v>
      </c>
      <c r="F1546">
        <v>-1154</v>
      </c>
      <c r="G1546">
        <v>-5388.93</v>
      </c>
      <c r="H1546">
        <v>4.6697833622183698</v>
      </c>
    </row>
    <row r="1547" spans="1:8" x14ac:dyDescent="0.2">
      <c r="A1547" t="s">
        <v>8</v>
      </c>
      <c r="B1547" t="s">
        <v>9</v>
      </c>
      <c r="C1547" t="s">
        <v>10</v>
      </c>
      <c r="D1547" t="s">
        <v>11</v>
      </c>
      <c r="E1547" t="s">
        <v>822</v>
      </c>
      <c r="F1547">
        <v>-550</v>
      </c>
      <c r="G1547">
        <v>-2989.34</v>
      </c>
      <c r="H1547">
        <v>5.4351636363636402</v>
      </c>
    </row>
    <row r="1548" spans="1:8" x14ac:dyDescent="0.2">
      <c r="A1548" t="s">
        <v>8</v>
      </c>
      <c r="B1548" t="s">
        <v>9</v>
      </c>
      <c r="C1548" t="s">
        <v>10</v>
      </c>
      <c r="D1548" t="s">
        <v>11</v>
      </c>
      <c r="E1548" t="s">
        <v>22</v>
      </c>
      <c r="F1548">
        <v>-456</v>
      </c>
      <c r="G1548">
        <v>-4085.18</v>
      </c>
      <c r="H1548">
        <v>8.9587280701754395</v>
      </c>
    </row>
    <row r="1549" spans="1:8" x14ac:dyDescent="0.2">
      <c r="A1549" t="s">
        <v>8</v>
      </c>
      <c r="B1549" t="s">
        <v>9</v>
      </c>
      <c r="C1549" t="s">
        <v>10</v>
      </c>
      <c r="D1549" t="s">
        <v>11</v>
      </c>
      <c r="E1549" t="s">
        <v>42</v>
      </c>
      <c r="F1549">
        <v>-8517</v>
      </c>
      <c r="G1549">
        <v>-35712.699999999997</v>
      </c>
      <c r="H1549">
        <v>4.1931079018433701</v>
      </c>
    </row>
    <row r="1550" spans="1:8" x14ac:dyDescent="0.2">
      <c r="A1550" t="s">
        <v>8</v>
      </c>
      <c r="B1550" t="s">
        <v>9</v>
      </c>
      <c r="C1550" t="s">
        <v>41</v>
      </c>
      <c r="D1550" t="s">
        <v>11</v>
      </c>
      <c r="E1550" t="s">
        <v>367</v>
      </c>
      <c r="F1550">
        <v>-292</v>
      </c>
      <c r="G1550">
        <v>-656.44</v>
      </c>
      <c r="H1550">
        <v>2.2480821917808198</v>
      </c>
    </row>
    <row r="1551" spans="1:8" x14ac:dyDescent="0.2">
      <c r="A1551" t="s">
        <v>8</v>
      </c>
      <c r="B1551" t="s">
        <v>9</v>
      </c>
      <c r="C1551" t="s">
        <v>41</v>
      </c>
      <c r="D1551" t="s">
        <v>11</v>
      </c>
      <c r="E1551" t="s">
        <v>59</v>
      </c>
      <c r="F1551">
        <v>-388</v>
      </c>
      <c r="G1551">
        <v>90695.2</v>
      </c>
      <c r="H1551">
        <v>-233.75051546391799</v>
      </c>
    </row>
    <row r="1552" spans="1:8" x14ac:dyDescent="0.2">
      <c r="A1552" t="s">
        <v>8</v>
      </c>
      <c r="B1552" t="s">
        <v>9</v>
      </c>
      <c r="C1552" t="s">
        <v>41</v>
      </c>
      <c r="D1552" t="s">
        <v>11</v>
      </c>
      <c r="E1552" t="s">
        <v>596</v>
      </c>
      <c r="F1552">
        <v>-770</v>
      </c>
      <c r="G1552">
        <v>-2040.19</v>
      </c>
      <c r="H1552">
        <v>2.6495974025973998</v>
      </c>
    </row>
    <row r="1553" spans="1:8" x14ac:dyDescent="0.2">
      <c r="A1553" t="s">
        <v>8</v>
      </c>
      <c r="B1553" t="s">
        <v>9</v>
      </c>
      <c r="C1553" t="s">
        <v>41</v>
      </c>
      <c r="D1553" t="s">
        <v>11</v>
      </c>
      <c r="E1553" t="s">
        <v>360</v>
      </c>
      <c r="F1553">
        <v>-219</v>
      </c>
      <c r="G1553">
        <v>-377.3</v>
      </c>
      <c r="H1553">
        <v>1.72283105022831</v>
      </c>
    </row>
    <row r="1554" spans="1:8" x14ac:dyDescent="0.2">
      <c r="A1554" t="s">
        <v>8</v>
      </c>
      <c r="B1554" t="s">
        <v>9</v>
      </c>
      <c r="C1554" t="s">
        <v>19</v>
      </c>
      <c r="D1554" t="s">
        <v>11</v>
      </c>
      <c r="E1554" t="s">
        <v>1291</v>
      </c>
      <c r="F1554">
        <v>-1</v>
      </c>
      <c r="G1554">
        <v>-989.26</v>
      </c>
      <c r="H1554">
        <v>989.26</v>
      </c>
    </row>
    <row r="1555" spans="1:8" x14ac:dyDescent="0.2">
      <c r="A1555" t="s">
        <v>8</v>
      </c>
      <c r="B1555" t="s">
        <v>9</v>
      </c>
      <c r="C1555" t="s">
        <v>10</v>
      </c>
      <c r="D1555" t="s">
        <v>11</v>
      </c>
      <c r="E1555" t="s">
        <v>854</v>
      </c>
      <c r="F1555">
        <v>-242</v>
      </c>
      <c r="G1555">
        <v>-3334.27</v>
      </c>
      <c r="H1555">
        <v>13.7779752066116</v>
      </c>
    </row>
    <row r="1556" spans="1:8" x14ac:dyDescent="0.2">
      <c r="A1556" t="s">
        <v>8</v>
      </c>
      <c r="B1556" t="s">
        <v>9</v>
      </c>
      <c r="C1556" t="s">
        <v>21</v>
      </c>
      <c r="D1556" t="s">
        <v>11</v>
      </c>
      <c r="E1556" t="s">
        <v>25</v>
      </c>
      <c r="F1556">
        <v>2</v>
      </c>
      <c r="G1556">
        <v>9738.65</v>
      </c>
      <c r="H1556">
        <v>4869.3249999999998</v>
      </c>
    </row>
    <row r="1557" spans="1:8" x14ac:dyDescent="0.2">
      <c r="A1557" t="s">
        <v>8</v>
      </c>
      <c r="B1557" t="s">
        <v>9</v>
      </c>
      <c r="C1557" t="s">
        <v>41</v>
      </c>
      <c r="D1557" t="s">
        <v>11</v>
      </c>
      <c r="E1557" t="s">
        <v>607</v>
      </c>
      <c r="F1557">
        <v>140</v>
      </c>
      <c r="G1557">
        <v>599.33000000000004</v>
      </c>
      <c r="H1557">
        <v>4.2809285714285696</v>
      </c>
    </row>
    <row r="1558" spans="1:8" x14ac:dyDescent="0.2">
      <c r="A1558" t="s">
        <v>8</v>
      </c>
      <c r="B1558" t="s">
        <v>9</v>
      </c>
      <c r="C1558" t="s">
        <v>41</v>
      </c>
      <c r="D1558" t="s">
        <v>11</v>
      </c>
      <c r="E1558" t="s">
        <v>606</v>
      </c>
      <c r="F1558">
        <v>19</v>
      </c>
      <c r="G1558">
        <v>1506.96</v>
      </c>
      <c r="H1558">
        <v>79.313684210526304</v>
      </c>
    </row>
    <row r="1559" spans="1:8" x14ac:dyDescent="0.2">
      <c r="A1559" t="s">
        <v>8</v>
      </c>
      <c r="B1559" t="s">
        <v>9</v>
      </c>
      <c r="C1559" t="s">
        <v>21</v>
      </c>
      <c r="D1559" t="s">
        <v>11</v>
      </c>
      <c r="E1559" t="s">
        <v>1292</v>
      </c>
      <c r="F1559">
        <v>1</v>
      </c>
      <c r="G1559">
        <v>1334.59</v>
      </c>
      <c r="H1559">
        <v>1334.59</v>
      </c>
    </row>
    <row r="1560" spans="1:8" x14ac:dyDescent="0.2">
      <c r="A1560" t="s">
        <v>8</v>
      </c>
      <c r="B1560" t="s">
        <v>9</v>
      </c>
      <c r="C1560" t="s">
        <v>16</v>
      </c>
      <c r="D1560" t="s">
        <v>11</v>
      </c>
      <c r="E1560" t="s">
        <v>32</v>
      </c>
      <c r="F1560">
        <v>20</v>
      </c>
      <c r="G1560">
        <v>224510.28</v>
      </c>
      <c r="H1560">
        <v>11225.513999999999</v>
      </c>
    </row>
    <row r="1561" spans="1:8" x14ac:dyDescent="0.2">
      <c r="A1561" t="s">
        <v>8</v>
      </c>
      <c r="B1561" t="s">
        <v>9</v>
      </c>
      <c r="C1561" t="s">
        <v>10</v>
      </c>
      <c r="D1561" t="s">
        <v>11</v>
      </c>
      <c r="E1561" t="s">
        <v>15</v>
      </c>
      <c r="F1561">
        <v>-520</v>
      </c>
      <c r="G1561">
        <v>-3320.11</v>
      </c>
      <c r="H1561">
        <v>6.3848269230769201</v>
      </c>
    </row>
    <row r="1562" spans="1:8" x14ac:dyDescent="0.2">
      <c r="A1562" t="s">
        <v>8</v>
      </c>
      <c r="B1562" t="s">
        <v>9</v>
      </c>
      <c r="C1562" t="s">
        <v>19</v>
      </c>
      <c r="D1562" t="s">
        <v>11</v>
      </c>
      <c r="E1562" t="s">
        <v>334</v>
      </c>
      <c r="F1562">
        <v>9</v>
      </c>
      <c r="G1562">
        <v>21577.68</v>
      </c>
      <c r="H1562">
        <v>2397.52</v>
      </c>
    </row>
    <row r="1563" spans="1:8" x14ac:dyDescent="0.2">
      <c r="A1563" t="s">
        <v>8</v>
      </c>
      <c r="B1563" t="s">
        <v>9</v>
      </c>
      <c r="C1563" t="s">
        <v>16</v>
      </c>
      <c r="D1563" t="s">
        <v>11</v>
      </c>
      <c r="E1563" t="s">
        <v>336</v>
      </c>
      <c r="F1563">
        <v>8</v>
      </c>
      <c r="G1563">
        <v>4254.8500000000004</v>
      </c>
      <c r="H1563">
        <v>531.85625000000005</v>
      </c>
    </row>
    <row r="1564" spans="1:8" x14ac:dyDescent="0.2">
      <c r="A1564" t="s">
        <v>8</v>
      </c>
      <c r="B1564" t="s">
        <v>9</v>
      </c>
      <c r="C1564" t="s">
        <v>10</v>
      </c>
      <c r="D1564" t="s">
        <v>11</v>
      </c>
      <c r="E1564" t="s">
        <v>1293</v>
      </c>
      <c r="F1564">
        <v>635</v>
      </c>
      <c r="G1564">
        <v>2583.64</v>
      </c>
      <c r="H1564">
        <v>4.0687244094488202</v>
      </c>
    </row>
    <row r="1565" spans="1:8" x14ac:dyDescent="0.2">
      <c r="A1565" t="s">
        <v>8</v>
      </c>
      <c r="B1565" t="s">
        <v>9</v>
      </c>
      <c r="C1565" t="s">
        <v>36</v>
      </c>
      <c r="D1565" t="s">
        <v>11</v>
      </c>
      <c r="E1565" t="s">
        <v>1294</v>
      </c>
      <c r="F1565">
        <v>858</v>
      </c>
      <c r="G1565">
        <v>220487.49</v>
      </c>
      <c r="H1565">
        <v>256.97842657342699</v>
      </c>
    </row>
    <row r="1566" spans="1:8" x14ac:dyDescent="0.2">
      <c r="A1566" t="s">
        <v>8</v>
      </c>
      <c r="B1566" t="s">
        <v>9</v>
      </c>
      <c r="C1566" t="s">
        <v>36</v>
      </c>
      <c r="D1566" t="s">
        <v>11</v>
      </c>
      <c r="E1566" t="s">
        <v>1295</v>
      </c>
      <c r="F1566">
        <v>420</v>
      </c>
      <c r="G1566">
        <v>107910.73</v>
      </c>
      <c r="H1566">
        <v>256.93030952381002</v>
      </c>
    </row>
    <row r="1567" spans="1:8" x14ac:dyDescent="0.2">
      <c r="A1567" t="s">
        <v>8</v>
      </c>
      <c r="B1567" t="s">
        <v>9</v>
      </c>
      <c r="C1567" t="s">
        <v>36</v>
      </c>
      <c r="D1567" t="s">
        <v>11</v>
      </c>
      <c r="E1567" t="s">
        <v>1296</v>
      </c>
      <c r="F1567">
        <v>430</v>
      </c>
      <c r="G1567">
        <v>118402.21</v>
      </c>
      <c r="H1567">
        <v>275.35397674418601</v>
      </c>
    </row>
    <row r="1568" spans="1:8" x14ac:dyDescent="0.2">
      <c r="A1568" t="s">
        <v>8</v>
      </c>
      <c r="B1568" t="s">
        <v>9</v>
      </c>
      <c r="C1568" t="s">
        <v>14</v>
      </c>
      <c r="D1568" t="s">
        <v>11</v>
      </c>
      <c r="E1568" t="s">
        <v>1297</v>
      </c>
      <c r="F1568">
        <v>8</v>
      </c>
      <c r="G1568">
        <v>17010.939999999999</v>
      </c>
      <c r="H1568">
        <v>2126.3674999999998</v>
      </c>
    </row>
    <row r="1569" spans="1:8" x14ac:dyDescent="0.2">
      <c r="A1569" t="s">
        <v>8</v>
      </c>
      <c r="B1569" t="s">
        <v>9</v>
      </c>
      <c r="C1569" t="s">
        <v>14</v>
      </c>
      <c r="D1569" t="s">
        <v>11</v>
      </c>
      <c r="E1569" t="s">
        <v>1298</v>
      </c>
      <c r="F1569">
        <v>5040</v>
      </c>
      <c r="G1569">
        <v>324325.82</v>
      </c>
      <c r="H1569">
        <v>64.350361111111098</v>
      </c>
    </row>
    <row r="1570" spans="1:8" x14ac:dyDescent="0.2">
      <c r="A1570" t="s">
        <v>8</v>
      </c>
      <c r="B1570" t="s">
        <v>9</v>
      </c>
      <c r="C1570" t="s">
        <v>16</v>
      </c>
      <c r="D1570" t="s">
        <v>11</v>
      </c>
      <c r="E1570" t="s">
        <v>47</v>
      </c>
      <c r="F1570">
        <v>8</v>
      </c>
      <c r="G1570">
        <v>2172.9899999999998</v>
      </c>
      <c r="H1570">
        <v>271.62374999999997</v>
      </c>
    </row>
    <row r="1571" spans="1:8" x14ac:dyDescent="0.2">
      <c r="A1571" t="s">
        <v>8</v>
      </c>
      <c r="B1571" t="s">
        <v>9</v>
      </c>
      <c r="C1571" t="s">
        <v>10</v>
      </c>
      <c r="D1571" t="s">
        <v>11</v>
      </c>
      <c r="E1571" t="s">
        <v>318</v>
      </c>
      <c r="F1571">
        <v>10</v>
      </c>
      <c r="G1571">
        <v>7799.31</v>
      </c>
      <c r="H1571">
        <v>779.93100000000004</v>
      </c>
    </row>
    <row r="1572" spans="1:8" x14ac:dyDescent="0.2">
      <c r="A1572" t="s">
        <v>8</v>
      </c>
      <c r="B1572" t="s">
        <v>9</v>
      </c>
      <c r="C1572" t="s">
        <v>41</v>
      </c>
      <c r="D1572" t="s">
        <v>11</v>
      </c>
      <c r="E1572" t="s">
        <v>1299</v>
      </c>
      <c r="F1572">
        <v>1</v>
      </c>
      <c r="G1572">
        <v>760.82</v>
      </c>
      <c r="H1572">
        <v>760.82</v>
      </c>
    </row>
    <row r="1573" spans="1:8" x14ac:dyDescent="0.2">
      <c r="A1573" t="s">
        <v>8</v>
      </c>
      <c r="B1573" t="s">
        <v>9</v>
      </c>
      <c r="C1573" t="s">
        <v>41</v>
      </c>
      <c r="D1573" t="s">
        <v>11</v>
      </c>
      <c r="E1573" t="s">
        <v>1300</v>
      </c>
      <c r="F1573">
        <v>100</v>
      </c>
      <c r="G1573">
        <v>1544.3</v>
      </c>
      <c r="H1573">
        <v>15.443</v>
      </c>
    </row>
    <row r="1574" spans="1:8" x14ac:dyDescent="0.2">
      <c r="A1574" t="s">
        <v>8</v>
      </c>
      <c r="B1574" t="s">
        <v>9</v>
      </c>
      <c r="C1574" t="s">
        <v>41</v>
      </c>
      <c r="D1574" t="s">
        <v>11</v>
      </c>
      <c r="E1574" t="s">
        <v>569</v>
      </c>
      <c r="F1574">
        <v>-2</v>
      </c>
      <c r="G1574">
        <v>-20.3</v>
      </c>
      <c r="H1574">
        <v>10.15</v>
      </c>
    </row>
    <row r="1575" spans="1:8" x14ac:dyDescent="0.2">
      <c r="A1575" t="s">
        <v>8</v>
      </c>
      <c r="B1575" t="s">
        <v>9</v>
      </c>
      <c r="C1575" t="s">
        <v>41</v>
      </c>
      <c r="D1575" t="s">
        <v>11</v>
      </c>
      <c r="E1575" t="s">
        <v>316</v>
      </c>
      <c r="F1575">
        <v>-250</v>
      </c>
      <c r="G1575">
        <v>-215.18</v>
      </c>
      <c r="H1575">
        <v>0.86072000000000004</v>
      </c>
    </row>
    <row r="1576" spans="1:8" x14ac:dyDescent="0.2">
      <c r="A1576" t="s">
        <v>8</v>
      </c>
      <c r="B1576" t="s">
        <v>9</v>
      </c>
      <c r="C1576" t="s">
        <v>10</v>
      </c>
      <c r="D1576" t="s">
        <v>11</v>
      </c>
      <c r="E1576" t="s">
        <v>1301</v>
      </c>
      <c r="F1576">
        <v>1</v>
      </c>
      <c r="G1576">
        <v>12096.33</v>
      </c>
      <c r="H1576">
        <v>12096.33</v>
      </c>
    </row>
    <row r="1577" spans="1:8" x14ac:dyDescent="0.2">
      <c r="A1577" t="s">
        <v>8</v>
      </c>
      <c r="B1577" t="s">
        <v>9</v>
      </c>
      <c r="C1577" t="s">
        <v>41</v>
      </c>
      <c r="D1577" t="s">
        <v>11</v>
      </c>
      <c r="E1577" t="s">
        <v>62</v>
      </c>
      <c r="F1577">
        <v>8584520</v>
      </c>
      <c r="G1577">
        <v>22892072.41</v>
      </c>
      <c r="H1577">
        <v>2.6666688888837098</v>
      </c>
    </row>
    <row r="1578" spans="1:8" x14ac:dyDescent="0.2">
      <c r="A1578" t="s">
        <v>8</v>
      </c>
      <c r="B1578" t="s">
        <v>9</v>
      </c>
      <c r="C1578" t="s">
        <v>63</v>
      </c>
      <c r="D1578" t="s">
        <v>64</v>
      </c>
      <c r="E1578" t="s">
        <v>1302</v>
      </c>
      <c r="F1578">
        <v>98</v>
      </c>
      <c r="G1578">
        <v>107973.12</v>
      </c>
      <c r="H1578">
        <v>1101.7665306122401</v>
      </c>
    </row>
    <row r="1579" spans="1:8" x14ac:dyDescent="0.2">
      <c r="A1579" t="s">
        <v>8</v>
      </c>
      <c r="B1579" t="s">
        <v>9</v>
      </c>
      <c r="C1579" t="s">
        <v>63</v>
      </c>
      <c r="D1579" t="s">
        <v>64</v>
      </c>
      <c r="E1579" t="s">
        <v>1066</v>
      </c>
      <c r="F1579">
        <v>61</v>
      </c>
      <c r="G1579">
        <v>74675.320000000007</v>
      </c>
      <c r="H1579">
        <v>1224.18557377049</v>
      </c>
    </row>
    <row r="1580" spans="1:8" x14ac:dyDescent="0.2">
      <c r="A1580" t="s">
        <v>8</v>
      </c>
      <c r="B1580" t="s">
        <v>9</v>
      </c>
      <c r="C1580" t="s">
        <v>41</v>
      </c>
      <c r="D1580" t="s">
        <v>11</v>
      </c>
      <c r="E1580" t="s">
        <v>1303</v>
      </c>
      <c r="F1580">
        <v>874</v>
      </c>
      <c r="G1580">
        <v>213.59</v>
      </c>
      <c r="H1580">
        <v>0.244382151029748</v>
      </c>
    </row>
    <row r="1581" spans="1:8" x14ac:dyDescent="0.2">
      <c r="A1581" t="s">
        <v>8</v>
      </c>
      <c r="B1581" t="s">
        <v>9</v>
      </c>
      <c r="C1581" t="s">
        <v>14</v>
      </c>
      <c r="D1581" t="s">
        <v>11</v>
      </c>
      <c r="E1581" t="s">
        <v>1304</v>
      </c>
      <c r="F1581">
        <v>60</v>
      </c>
      <c r="G1581">
        <v>26271.42</v>
      </c>
      <c r="H1581">
        <v>437.85700000000003</v>
      </c>
    </row>
    <row r="1582" spans="1:8" x14ac:dyDescent="0.2">
      <c r="A1582" t="s">
        <v>8</v>
      </c>
      <c r="B1582" t="s">
        <v>9</v>
      </c>
      <c r="C1582" t="s">
        <v>63</v>
      </c>
      <c r="D1582" t="s">
        <v>64</v>
      </c>
      <c r="E1582" t="s">
        <v>777</v>
      </c>
      <c r="F1582">
        <v>84</v>
      </c>
      <c r="G1582">
        <v>134787.34</v>
      </c>
      <c r="H1582">
        <v>1604.6111904761899</v>
      </c>
    </row>
    <row r="1583" spans="1:8" x14ac:dyDescent="0.2">
      <c r="A1583" t="s">
        <v>8</v>
      </c>
      <c r="B1583" t="s">
        <v>9</v>
      </c>
      <c r="C1583" t="s">
        <v>10</v>
      </c>
      <c r="D1583" t="s">
        <v>11</v>
      </c>
      <c r="E1583" t="s">
        <v>1305</v>
      </c>
      <c r="F1583">
        <v>0</v>
      </c>
      <c r="G1583">
        <v>44500.93</v>
      </c>
      <c r="H1583">
        <v>0</v>
      </c>
    </row>
    <row r="1584" spans="1:8" x14ac:dyDescent="0.2">
      <c r="A1584" t="s">
        <v>8</v>
      </c>
      <c r="B1584" t="s">
        <v>9</v>
      </c>
      <c r="C1584" t="s">
        <v>18</v>
      </c>
      <c r="D1584" t="s">
        <v>11</v>
      </c>
      <c r="E1584" t="s">
        <v>566</v>
      </c>
      <c r="F1584">
        <v>-1</v>
      </c>
      <c r="G1584">
        <v>50264.35</v>
      </c>
      <c r="H1584">
        <v>-50264.35</v>
      </c>
    </row>
    <row r="1585" spans="1:8" x14ac:dyDescent="0.2">
      <c r="A1585" t="s">
        <v>8</v>
      </c>
      <c r="B1585" t="s">
        <v>9</v>
      </c>
      <c r="C1585" t="s">
        <v>10</v>
      </c>
      <c r="D1585" t="s">
        <v>11</v>
      </c>
      <c r="E1585" t="s">
        <v>1306</v>
      </c>
      <c r="F1585">
        <v>-1351</v>
      </c>
      <c r="G1585">
        <v>-5825.36</v>
      </c>
      <c r="H1585">
        <v>4.3118874907475897</v>
      </c>
    </row>
    <row r="1586" spans="1:8" x14ac:dyDescent="0.2">
      <c r="A1586" t="s">
        <v>8</v>
      </c>
      <c r="B1586" t="s">
        <v>9</v>
      </c>
      <c r="C1586" t="s">
        <v>10</v>
      </c>
      <c r="D1586" t="s">
        <v>11</v>
      </c>
      <c r="E1586" t="s">
        <v>750</v>
      </c>
      <c r="F1586">
        <v>-1</v>
      </c>
      <c r="G1586">
        <v>-3.78</v>
      </c>
      <c r="H1586">
        <v>3.78</v>
      </c>
    </row>
    <row r="1587" spans="1:8" x14ac:dyDescent="0.2">
      <c r="A1587" t="s">
        <v>8</v>
      </c>
      <c r="B1587" t="s">
        <v>9</v>
      </c>
      <c r="C1587" t="s">
        <v>41</v>
      </c>
      <c r="D1587" t="s">
        <v>11</v>
      </c>
      <c r="E1587" t="s">
        <v>353</v>
      </c>
      <c r="F1587">
        <v>-458</v>
      </c>
      <c r="G1587">
        <v>-1126.58</v>
      </c>
      <c r="H1587">
        <v>2.4597816593886499</v>
      </c>
    </row>
    <row r="1588" spans="1:8" x14ac:dyDescent="0.2">
      <c r="A1588" t="s">
        <v>8</v>
      </c>
      <c r="B1588" t="s">
        <v>9</v>
      </c>
      <c r="C1588" t="s">
        <v>41</v>
      </c>
      <c r="D1588" t="s">
        <v>11</v>
      </c>
      <c r="E1588" t="s">
        <v>989</v>
      </c>
      <c r="F1588">
        <v>-95</v>
      </c>
      <c r="G1588">
        <v>-230.25</v>
      </c>
      <c r="H1588">
        <v>2.4236842105263201</v>
      </c>
    </row>
    <row r="1589" spans="1:8" x14ac:dyDescent="0.2">
      <c r="A1589" t="s">
        <v>8</v>
      </c>
      <c r="B1589" t="s">
        <v>9</v>
      </c>
      <c r="C1589" t="s">
        <v>63</v>
      </c>
      <c r="D1589" t="s">
        <v>64</v>
      </c>
      <c r="E1589" t="s">
        <v>839</v>
      </c>
      <c r="F1589">
        <v>73</v>
      </c>
      <c r="G1589">
        <v>31797.88</v>
      </c>
      <c r="H1589">
        <v>435.58739726027397</v>
      </c>
    </row>
    <row r="1590" spans="1:8" x14ac:dyDescent="0.2">
      <c r="A1590" t="s">
        <v>8</v>
      </c>
      <c r="B1590" t="s">
        <v>9</v>
      </c>
      <c r="C1590" t="s">
        <v>10</v>
      </c>
      <c r="D1590" t="s">
        <v>11</v>
      </c>
      <c r="E1590" t="s">
        <v>989</v>
      </c>
      <c r="F1590">
        <v>-7</v>
      </c>
      <c r="G1590">
        <v>-54.14</v>
      </c>
      <c r="H1590">
        <v>7.7342857142857104</v>
      </c>
    </row>
    <row r="1591" spans="1:8" x14ac:dyDescent="0.2">
      <c r="A1591" t="s">
        <v>8</v>
      </c>
      <c r="B1591" t="s">
        <v>9</v>
      </c>
      <c r="C1591" t="s">
        <v>14</v>
      </c>
      <c r="D1591" t="s">
        <v>11</v>
      </c>
      <c r="E1591" t="s">
        <v>841</v>
      </c>
      <c r="F1591">
        <v>-2310</v>
      </c>
      <c r="G1591">
        <v>-61219.519999999997</v>
      </c>
      <c r="H1591">
        <v>26.501956709956701</v>
      </c>
    </row>
    <row r="1592" spans="1:8" x14ac:dyDescent="0.2">
      <c r="A1592" t="s">
        <v>8</v>
      </c>
      <c r="B1592" t="s">
        <v>9</v>
      </c>
      <c r="C1592" t="s">
        <v>41</v>
      </c>
      <c r="D1592" t="s">
        <v>11</v>
      </c>
      <c r="E1592" t="s">
        <v>750</v>
      </c>
      <c r="F1592">
        <v>-7</v>
      </c>
      <c r="G1592">
        <v>-16.850000000000001</v>
      </c>
      <c r="H1592">
        <v>2.4071428571428601</v>
      </c>
    </row>
    <row r="1593" spans="1:8" x14ac:dyDescent="0.2">
      <c r="A1593" t="s">
        <v>8</v>
      </c>
      <c r="B1593" t="s">
        <v>9</v>
      </c>
      <c r="C1593" t="s">
        <v>46</v>
      </c>
      <c r="D1593" t="s">
        <v>11</v>
      </c>
      <c r="E1593" t="s">
        <v>566</v>
      </c>
      <c r="F1593">
        <v>-7</v>
      </c>
      <c r="G1593">
        <v>-14499.42</v>
      </c>
      <c r="H1593">
        <v>2071.3457142857101</v>
      </c>
    </row>
    <row r="1594" spans="1:8" x14ac:dyDescent="0.2">
      <c r="A1594" t="s">
        <v>8</v>
      </c>
      <c r="B1594" t="s">
        <v>9</v>
      </c>
      <c r="C1594" t="s">
        <v>14</v>
      </c>
      <c r="D1594" t="s">
        <v>11</v>
      </c>
      <c r="E1594" t="s">
        <v>1307</v>
      </c>
      <c r="F1594">
        <v>751</v>
      </c>
      <c r="G1594">
        <v>-4095.13</v>
      </c>
      <c r="H1594">
        <v>-5.4529027962716397</v>
      </c>
    </row>
    <row r="1595" spans="1:8" x14ac:dyDescent="0.2">
      <c r="A1595" t="s">
        <v>8</v>
      </c>
      <c r="B1595" t="s">
        <v>9</v>
      </c>
      <c r="C1595" t="s">
        <v>41</v>
      </c>
      <c r="D1595" t="s">
        <v>11</v>
      </c>
      <c r="E1595" t="s">
        <v>275</v>
      </c>
      <c r="F1595">
        <v>116</v>
      </c>
      <c r="G1595">
        <v>474.14</v>
      </c>
      <c r="H1595">
        <v>4.0874137931034502</v>
      </c>
    </row>
    <row r="1596" spans="1:8" x14ac:dyDescent="0.2">
      <c r="A1596" t="s">
        <v>8</v>
      </c>
      <c r="B1596" t="s">
        <v>9</v>
      </c>
      <c r="C1596" t="s">
        <v>21</v>
      </c>
      <c r="D1596" t="s">
        <v>11</v>
      </c>
      <c r="E1596" t="s">
        <v>1069</v>
      </c>
      <c r="F1596">
        <v>-720</v>
      </c>
      <c r="G1596">
        <v>-5982.97</v>
      </c>
      <c r="H1596">
        <v>8.3096805555555608</v>
      </c>
    </row>
    <row r="1597" spans="1:8" x14ac:dyDescent="0.2">
      <c r="A1597" t="s">
        <v>8</v>
      </c>
      <c r="B1597" t="s">
        <v>9</v>
      </c>
      <c r="C1597" t="s">
        <v>41</v>
      </c>
      <c r="D1597" t="s">
        <v>11</v>
      </c>
      <c r="E1597" t="s">
        <v>65</v>
      </c>
      <c r="F1597">
        <v>-221</v>
      </c>
      <c r="G1597">
        <v>-563.05999999999995</v>
      </c>
      <c r="H1597">
        <v>2.5477828054298599</v>
      </c>
    </row>
    <row r="1598" spans="1:8" x14ac:dyDescent="0.2">
      <c r="A1598" t="s">
        <v>8</v>
      </c>
      <c r="B1598" t="s">
        <v>9</v>
      </c>
      <c r="C1598" t="s">
        <v>41</v>
      </c>
      <c r="D1598" t="s">
        <v>11</v>
      </c>
      <c r="E1598" t="s">
        <v>1308</v>
      </c>
      <c r="F1598">
        <v>-750</v>
      </c>
      <c r="G1598">
        <v>-1974.67</v>
      </c>
      <c r="H1598">
        <v>2.63289333333333</v>
      </c>
    </row>
    <row r="1599" spans="1:8" x14ac:dyDescent="0.2">
      <c r="A1599" t="s">
        <v>8</v>
      </c>
      <c r="B1599" t="s">
        <v>9</v>
      </c>
      <c r="C1599" t="s">
        <v>41</v>
      </c>
      <c r="D1599" t="s">
        <v>11</v>
      </c>
      <c r="E1599" t="s">
        <v>1302</v>
      </c>
      <c r="F1599">
        <v>-4</v>
      </c>
      <c r="G1599">
        <v>-8.74</v>
      </c>
      <c r="H1599">
        <v>2.1850000000000001</v>
      </c>
    </row>
    <row r="1600" spans="1:8" x14ac:dyDescent="0.2">
      <c r="A1600" t="s">
        <v>8</v>
      </c>
      <c r="B1600" t="s">
        <v>76</v>
      </c>
      <c r="C1600" t="s">
        <v>92</v>
      </c>
      <c r="D1600" t="s">
        <v>11</v>
      </c>
      <c r="E1600" t="s">
        <v>1073</v>
      </c>
      <c r="F1600">
        <v>88</v>
      </c>
      <c r="G1600">
        <v>18596.419999999998</v>
      </c>
      <c r="H1600">
        <v>211.32295454545499</v>
      </c>
    </row>
    <row r="1601" spans="1:8" x14ac:dyDescent="0.2">
      <c r="A1601" t="s">
        <v>8</v>
      </c>
      <c r="B1601" t="s">
        <v>76</v>
      </c>
      <c r="C1601" t="s">
        <v>135</v>
      </c>
      <c r="D1601" t="s">
        <v>11</v>
      </c>
      <c r="E1601" t="s">
        <v>1309</v>
      </c>
      <c r="F1601">
        <v>950</v>
      </c>
      <c r="G1601">
        <v>5405.45</v>
      </c>
      <c r="H1601">
        <v>5.6899473684210502</v>
      </c>
    </row>
    <row r="1602" spans="1:8" x14ac:dyDescent="0.2">
      <c r="A1602" t="s">
        <v>8</v>
      </c>
      <c r="B1602" t="s">
        <v>76</v>
      </c>
      <c r="C1602" t="s">
        <v>77</v>
      </c>
      <c r="D1602" t="s">
        <v>11</v>
      </c>
      <c r="E1602" t="s">
        <v>1310</v>
      </c>
      <c r="F1602">
        <v>1355</v>
      </c>
      <c r="G1602">
        <v>2006.72</v>
      </c>
      <c r="H1602">
        <v>1.4809741697417</v>
      </c>
    </row>
    <row r="1603" spans="1:8" x14ac:dyDescent="0.2">
      <c r="A1603" t="s">
        <v>8</v>
      </c>
      <c r="B1603" t="s">
        <v>76</v>
      </c>
      <c r="C1603" t="s">
        <v>77</v>
      </c>
      <c r="D1603" t="s">
        <v>11</v>
      </c>
      <c r="E1603" t="s">
        <v>1290</v>
      </c>
      <c r="F1603">
        <v>0</v>
      </c>
      <c r="G1603">
        <v>1381.86</v>
      </c>
      <c r="H1603">
        <v>0</v>
      </c>
    </row>
    <row r="1604" spans="1:8" x14ac:dyDescent="0.2">
      <c r="A1604" t="s">
        <v>8</v>
      </c>
      <c r="B1604" t="s">
        <v>76</v>
      </c>
      <c r="C1604" t="s">
        <v>87</v>
      </c>
      <c r="D1604" t="s">
        <v>11</v>
      </c>
      <c r="E1604" t="s">
        <v>1311</v>
      </c>
      <c r="F1604">
        <v>1</v>
      </c>
      <c r="G1604">
        <v>-1381</v>
      </c>
      <c r="H1604">
        <v>-1381</v>
      </c>
    </row>
    <row r="1605" spans="1:8" x14ac:dyDescent="0.2">
      <c r="A1605" t="s">
        <v>8</v>
      </c>
      <c r="B1605" t="s">
        <v>76</v>
      </c>
      <c r="C1605" t="s">
        <v>87</v>
      </c>
      <c r="D1605" t="s">
        <v>11</v>
      </c>
      <c r="E1605" t="s">
        <v>1312</v>
      </c>
      <c r="F1605">
        <v>1</v>
      </c>
      <c r="G1605">
        <v>-1838</v>
      </c>
      <c r="H1605">
        <v>-1838</v>
      </c>
    </row>
    <row r="1606" spans="1:8" x14ac:dyDescent="0.2">
      <c r="A1606" t="s">
        <v>8</v>
      </c>
      <c r="B1606" t="s">
        <v>76</v>
      </c>
      <c r="C1606" t="s">
        <v>87</v>
      </c>
      <c r="D1606" t="s">
        <v>11</v>
      </c>
      <c r="E1606" t="s">
        <v>1313</v>
      </c>
      <c r="F1606">
        <v>1</v>
      </c>
      <c r="G1606">
        <v>-1598</v>
      </c>
      <c r="H1606">
        <v>-1598</v>
      </c>
    </row>
    <row r="1607" spans="1:8" x14ac:dyDescent="0.2">
      <c r="A1607" t="s">
        <v>8</v>
      </c>
      <c r="B1607" t="s">
        <v>76</v>
      </c>
      <c r="C1607" t="s">
        <v>92</v>
      </c>
      <c r="D1607" t="s">
        <v>11</v>
      </c>
      <c r="E1607" t="s">
        <v>1314</v>
      </c>
      <c r="F1607">
        <v>1450</v>
      </c>
      <c r="G1607">
        <v>15207</v>
      </c>
      <c r="H1607">
        <v>10.4875862068966</v>
      </c>
    </row>
    <row r="1608" spans="1:8" x14ac:dyDescent="0.2">
      <c r="A1608" t="s">
        <v>8</v>
      </c>
      <c r="B1608" t="s">
        <v>76</v>
      </c>
      <c r="C1608" t="s">
        <v>87</v>
      </c>
      <c r="D1608" t="s">
        <v>11</v>
      </c>
      <c r="E1608" t="s">
        <v>1315</v>
      </c>
      <c r="F1608">
        <v>1</v>
      </c>
      <c r="G1608">
        <v>-6596</v>
      </c>
      <c r="H1608">
        <v>-6596</v>
      </c>
    </row>
    <row r="1609" spans="1:8" x14ac:dyDescent="0.2">
      <c r="A1609" t="s">
        <v>8</v>
      </c>
      <c r="B1609" t="s">
        <v>76</v>
      </c>
      <c r="C1609" t="s">
        <v>87</v>
      </c>
      <c r="D1609" t="s">
        <v>11</v>
      </c>
      <c r="E1609" t="s">
        <v>1316</v>
      </c>
      <c r="F1609">
        <v>1</v>
      </c>
      <c r="G1609">
        <v>-5543</v>
      </c>
      <c r="H1609">
        <v>-5543</v>
      </c>
    </row>
    <row r="1610" spans="1:8" x14ac:dyDescent="0.2">
      <c r="A1610" t="s">
        <v>8</v>
      </c>
      <c r="B1610" t="s">
        <v>76</v>
      </c>
      <c r="C1610" t="s">
        <v>77</v>
      </c>
      <c r="D1610" t="s">
        <v>11</v>
      </c>
      <c r="E1610" t="s">
        <v>1317</v>
      </c>
      <c r="F1610">
        <v>855</v>
      </c>
      <c r="G1610">
        <v>287.62</v>
      </c>
      <c r="H1610">
        <v>0.33639766081871297</v>
      </c>
    </row>
    <row r="1611" spans="1:8" x14ac:dyDescent="0.2">
      <c r="A1611" t="s">
        <v>8</v>
      </c>
      <c r="B1611" t="s">
        <v>76</v>
      </c>
      <c r="C1611" t="s">
        <v>77</v>
      </c>
      <c r="D1611" t="s">
        <v>11</v>
      </c>
      <c r="E1611" t="s">
        <v>1318</v>
      </c>
      <c r="F1611">
        <v>2708</v>
      </c>
      <c r="G1611">
        <v>9279.85</v>
      </c>
      <c r="H1611">
        <v>3.4268279172821301</v>
      </c>
    </row>
    <row r="1612" spans="1:8" x14ac:dyDescent="0.2">
      <c r="A1612" t="s">
        <v>8</v>
      </c>
      <c r="B1612" t="s">
        <v>76</v>
      </c>
      <c r="C1612" t="s">
        <v>77</v>
      </c>
      <c r="D1612" t="s">
        <v>11</v>
      </c>
      <c r="E1612" t="s">
        <v>1319</v>
      </c>
      <c r="F1612">
        <v>3621</v>
      </c>
      <c r="G1612">
        <v>5355.87</v>
      </c>
      <c r="H1612">
        <v>1.4791135045567501</v>
      </c>
    </row>
    <row r="1613" spans="1:8" x14ac:dyDescent="0.2">
      <c r="A1613" t="s">
        <v>8</v>
      </c>
      <c r="B1613" t="s">
        <v>76</v>
      </c>
      <c r="C1613" t="s">
        <v>92</v>
      </c>
      <c r="D1613" t="s">
        <v>11</v>
      </c>
      <c r="E1613" t="s">
        <v>1320</v>
      </c>
      <c r="F1613">
        <v>2200</v>
      </c>
      <c r="G1613">
        <v>25651.99</v>
      </c>
      <c r="H1613">
        <v>11.6599954545455</v>
      </c>
    </row>
    <row r="1614" spans="1:8" x14ac:dyDescent="0.2">
      <c r="A1614" t="s">
        <v>8</v>
      </c>
      <c r="B1614" t="s">
        <v>76</v>
      </c>
      <c r="C1614" t="s">
        <v>77</v>
      </c>
      <c r="D1614" t="s">
        <v>11</v>
      </c>
      <c r="E1614" t="s">
        <v>1321</v>
      </c>
      <c r="F1614">
        <v>3344</v>
      </c>
      <c r="G1614">
        <v>13091.26</v>
      </c>
      <c r="H1614">
        <v>3.9148504784689</v>
      </c>
    </row>
    <row r="1615" spans="1:8" x14ac:dyDescent="0.2">
      <c r="A1615" t="s">
        <v>8</v>
      </c>
      <c r="B1615" t="s">
        <v>76</v>
      </c>
      <c r="C1615" t="s">
        <v>77</v>
      </c>
      <c r="D1615" t="s">
        <v>11</v>
      </c>
      <c r="E1615" t="s">
        <v>1322</v>
      </c>
      <c r="F1615">
        <v>18</v>
      </c>
      <c r="G1615">
        <v>27886.86</v>
      </c>
      <c r="H1615">
        <v>1549.27</v>
      </c>
    </row>
    <row r="1616" spans="1:8" x14ac:dyDescent="0.2">
      <c r="A1616" t="s">
        <v>8</v>
      </c>
      <c r="B1616" t="s">
        <v>76</v>
      </c>
      <c r="C1616" t="s">
        <v>77</v>
      </c>
      <c r="D1616" t="s">
        <v>11</v>
      </c>
      <c r="E1616" t="s">
        <v>1323</v>
      </c>
      <c r="F1616">
        <v>-100</v>
      </c>
      <c r="G1616">
        <v>-7270.48</v>
      </c>
      <c r="H1616">
        <v>72.704800000000006</v>
      </c>
    </row>
    <row r="1617" spans="1:8" x14ac:dyDescent="0.2">
      <c r="A1617" t="s">
        <v>8</v>
      </c>
      <c r="B1617" t="s">
        <v>76</v>
      </c>
      <c r="C1617" t="s">
        <v>87</v>
      </c>
      <c r="D1617" t="s">
        <v>11</v>
      </c>
      <c r="E1617" t="s">
        <v>1324</v>
      </c>
      <c r="F1617">
        <v>1</v>
      </c>
      <c r="G1617">
        <v>-595</v>
      </c>
      <c r="H1617">
        <v>-595</v>
      </c>
    </row>
    <row r="1618" spans="1:8" x14ac:dyDescent="0.2">
      <c r="A1618" t="s">
        <v>8</v>
      </c>
      <c r="B1618" t="s">
        <v>76</v>
      </c>
      <c r="C1618" t="s">
        <v>87</v>
      </c>
      <c r="D1618" t="s">
        <v>11</v>
      </c>
      <c r="E1618" t="s">
        <v>1325</v>
      </c>
      <c r="F1618">
        <v>1</v>
      </c>
      <c r="G1618">
        <v>-570</v>
      </c>
      <c r="H1618">
        <v>-570</v>
      </c>
    </row>
    <row r="1619" spans="1:8" x14ac:dyDescent="0.2">
      <c r="A1619" t="s">
        <v>8</v>
      </c>
      <c r="B1619" t="s">
        <v>76</v>
      </c>
      <c r="C1619" t="s">
        <v>77</v>
      </c>
      <c r="D1619" t="s">
        <v>11</v>
      </c>
      <c r="E1619" t="s">
        <v>1326</v>
      </c>
      <c r="F1619">
        <v>840</v>
      </c>
      <c r="G1619">
        <v>1351.1</v>
      </c>
      <c r="H1619">
        <v>1.6084523809523801</v>
      </c>
    </row>
    <row r="1620" spans="1:8" x14ac:dyDescent="0.2">
      <c r="A1620" t="s">
        <v>8</v>
      </c>
      <c r="B1620" t="s">
        <v>76</v>
      </c>
      <c r="C1620" t="s">
        <v>77</v>
      </c>
      <c r="D1620" t="s">
        <v>11</v>
      </c>
      <c r="E1620" t="s">
        <v>1327</v>
      </c>
      <c r="F1620">
        <v>1175</v>
      </c>
      <c r="G1620">
        <v>4665.67</v>
      </c>
      <c r="H1620">
        <v>3.9707829787233999</v>
      </c>
    </row>
    <row r="1621" spans="1:8" x14ac:dyDescent="0.2">
      <c r="A1621" t="s">
        <v>8</v>
      </c>
      <c r="B1621" t="s">
        <v>76</v>
      </c>
      <c r="C1621" t="s">
        <v>77</v>
      </c>
      <c r="D1621" t="s">
        <v>11</v>
      </c>
      <c r="E1621" t="s">
        <v>1328</v>
      </c>
      <c r="F1621">
        <v>403</v>
      </c>
      <c r="G1621">
        <v>614.23</v>
      </c>
      <c r="H1621">
        <v>1.5241439205955301</v>
      </c>
    </row>
    <row r="1622" spans="1:8" x14ac:dyDescent="0.2">
      <c r="A1622" t="s">
        <v>8</v>
      </c>
      <c r="B1622" t="s">
        <v>76</v>
      </c>
      <c r="C1622" t="s">
        <v>102</v>
      </c>
      <c r="D1622" t="s">
        <v>11</v>
      </c>
      <c r="E1622" t="s">
        <v>1329</v>
      </c>
      <c r="F1622">
        <v>1</v>
      </c>
      <c r="G1622">
        <v>-801.83</v>
      </c>
      <c r="H1622">
        <v>-801.83</v>
      </c>
    </row>
    <row r="1623" spans="1:8" x14ac:dyDescent="0.2">
      <c r="A1623" t="s">
        <v>8</v>
      </c>
      <c r="B1623" t="s">
        <v>76</v>
      </c>
      <c r="C1623" t="s">
        <v>77</v>
      </c>
      <c r="D1623" t="s">
        <v>11</v>
      </c>
      <c r="E1623" t="s">
        <v>1330</v>
      </c>
      <c r="F1623">
        <v>1400</v>
      </c>
      <c r="G1623">
        <v>119.37</v>
      </c>
      <c r="H1623">
        <v>8.5264285714285695E-2</v>
      </c>
    </row>
    <row r="1624" spans="1:8" x14ac:dyDescent="0.2">
      <c r="A1624" t="s">
        <v>8</v>
      </c>
      <c r="B1624" t="s">
        <v>76</v>
      </c>
      <c r="C1624" t="s">
        <v>77</v>
      </c>
      <c r="D1624" t="s">
        <v>11</v>
      </c>
      <c r="E1624" t="s">
        <v>601</v>
      </c>
      <c r="F1624">
        <v>1250</v>
      </c>
      <c r="G1624">
        <v>5091.3100000000004</v>
      </c>
      <c r="H1624">
        <v>4.073048</v>
      </c>
    </row>
    <row r="1625" spans="1:8" x14ac:dyDescent="0.2">
      <c r="A1625" t="s">
        <v>8</v>
      </c>
      <c r="B1625" t="s">
        <v>76</v>
      </c>
      <c r="C1625" t="s">
        <v>135</v>
      </c>
      <c r="D1625" t="s">
        <v>11</v>
      </c>
      <c r="E1625" t="s">
        <v>1331</v>
      </c>
      <c r="F1625">
        <v>483</v>
      </c>
      <c r="G1625">
        <v>24103.81</v>
      </c>
      <c r="H1625">
        <v>49.904368530020697</v>
      </c>
    </row>
    <row r="1626" spans="1:8" x14ac:dyDescent="0.2">
      <c r="A1626" t="s">
        <v>8</v>
      </c>
      <c r="B1626" t="s">
        <v>76</v>
      </c>
      <c r="C1626" t="s">
        <v>135</v>
      </c>
      <c r="D1626" t="s">
        <v>11</v>
      </c>
      <c r="E1626" t="s">
        <v>1332</v>
      </c>
      <c r="F1626">
        <v>160</v>
      </c>
      <c r="G1626">
        <v>-2219.9</v>
      </c>
      <c r="H1626">
        <v>-13.874375000000001</v>
      </c>
    </row>
    <row r="1627" spans="1:8" x14ac:dyDescent="0.2">
      <c r="A1627" t="s">
        <v>8</v>
      </c>
      <c r="B1627" t="s">
        <v>76</v>
      </c>
      <c r="C1627" t="s">
        <v>77</v>
      </c>
      <c r="D1627" t="s">
        <v>11</v>
      </c>
      <c r="E1627" t="s">
        <v>1333</v>
      </c>
      <c r="F1627">
        <v>-1362</v>
      </c>
      <c r="G1627">
        <v>-6240.43</v>
      </c>
      <c r="H1627">
        <v>4.5818135095447898</v>
      </c>
    </row>
    <row r="1628" spans="1:8" x14ac:dyDescent="0.2">
      <c r="A1628" t="s">
        <v>8</v>
      </c>
      <c r="B1628" t="s">
        <v>76</v>
      </c>
      <c r="C1628" t="s">
        <v>77</v>
      </c>
      <c r="D1628" t="s">
        <v>11</v>
      </c>
      <c r="E1628" t="s">
        <v>1116</v>
      </c>
      <c r="F1628">
        <v>2</v>
      </c>
      <c r="G1628">
        <v>4845.6099999999997</v>
      </c>
      <c r="H1628">
        <v>2422.8049999999998</v>
      </c>
    </row>
    <row r="1629" spans="1:8" x14ac:dyDescent="0.2">
      <c r="A1629" t="s">
        <v>8</v>
      </c>
      <c r="B1629" t="s">
        <v>76</v>
      </c>
      <c r="C1629" t="s">
        <v>77</v>
      </c>
      <c r="D1629" t="s">
        <v>11</v>
      </c>
      <c r="E1629" t="s">
        <v>1334</v>
      </c>
      <c r="F1629">
        <v>370</v>
      </c>
      <c r="G1629">
        <v>6981.42</v>
      </c>
      <c r="H1629">
        <v>18.868702702702699</v>
      </c>
    </row>
    <row r="1630" spans="1:8" x14ac:dyDescent="0.2">
      <c r="A1630" t="s">
        <v>8</v>
      </c>
      <c r="B1630" t="s">
        <v>76</v>
      </c>
      <c r="C1630" t="s">
        <v>92</v>
      </c>
      <c r="D1630" t="s">
        <v>11</v>
      </c>
      <c r="E1630" t="s">
        <v>1335</v>
      </c>
      <c r="F1630">
        <v>3025</v>
      </c>
      <c r="G1630">
        <v>24572.23</v>
      </c>
      <c r="H1630">
        <v>8.1230512396694206</v>
      </c>
    </row>
    <row r="1631" spans="1:8" x14ac:dyDescent="0.2">
      <c r="A1631" t="s">
        <v>8</v>
      </c>
      <c r="B1631" t="s">
        <v>76</v>
      </c>
      <c r="C1631" t="s">
        <v>77</v>
      </c>
      <c r="D1631" t="s">
        <v>11</v>
      </c>
      <c r="E1631" t="s">
        <v>1336</v>
      </c>
      <c r="F1631">
        <v>691</v>
      </c>
      <c r="G1631">
        <v>26635.91</v>
      </c>
      <c r="H1631">
        <v>38.546903039073797</v>
      </c>
    </row>
    <row r="1632" spans="1:8" x14ac:dyDescent="0.2">
      <c r="A1632" t="s">
        <v>8</v>
      </c>
      <c r="B1632" t="s">
        <v>76</v>
      </c>
      <c r="C1632" t="s">
        <v>77</v>
      </c>
      <c r="D1632" t="s">
        <v>11</v>
      </c>
      <c r="E1632" t="s">
        <v>1337</v>
      </c>
      <c r="F1632">
        <v>792</v>
      </c>
      <c r="G1632">
        <v>3875.23</v>
      </c>
      <c r="H1632">
        <v>4.8929671717171699</v>
      </c>
    </row>
    <row r="1633" spans="1:8" x14ac:dyDescent="0.2">
      <c r="A1633" t="s">
        <v>8</v>
      </c>
      <c r="B1633" t="s">
        <v>76</v>
      </c>
      <c r="C1633" t="s">
        <v>77</v>
      </c>
      <c r="D1633" t="s">
        <v>11</v>
      </c>
      <c r="E1633" t="s">
        <v>1338</v>
      </c>
      <c r="F1633">
        <v>1</v>
      </c>
      <c r="G1633">
        <v>2928.11</v>
      </c>
      <c r="H1633">
        <v>2928.11</v>
      </c>
    </row>
    <row r="1634" spans="1:8" x14ac:dyDescent="0.2">
      <c r="A1634" t="s">
        <v>8</v>
      </c>
      <c r="B1634" t="s">
        <v>76</v>
      </c>
      <c r="C1634" t="s">
        <v>77</v>
      </c>
      <c r="D1634" t="s">
        <v>11</v>
      </c>
      <c r="E1634" t="s">
        <v>1339</v>
      </c>
      <c r="F1634">
        <v>850</v>
      </c>
      <c r="G1634">
        <v>5818.76</v>
      </c>
      <c r="H1634">
        <v>6.8456000000000001</v>
      </c>
    </row>
    <row r="1635" spans="1:8" x14ac:dyDescent="0.2">
      <c r="A1635" t="s">
        <v>8</v>
      </c>
      <c r="B1635" t="s">
        <v>76</v>
      </c>
      <c r="C1635" t="s">
        <v>77</v>
      </c>
      <c r="D1635" t="s">
        <v>11</v>
      </c>
      <c r="E1635" t="s">
        <v>1340</v>
      </c>
      <c r="F1635">
        <v>400</v>
      </c>
      <c r="G1635">
        <v>1631.89</v>
      </c>
      <c r="H1635">
        <v>4.0797249999999998</v>
      </c>
    </row>
    <row r="1636" spans="1:8" x14ac:dyDescent="0.2">
      <c r="A1636" t="s">
        <v>8</v>
      </c>
      <c r="B1636" t="s">
        <v>76</v>
      </c>
      <c r="C1636" t="s">
        <v>77</v>
      </c>
      <c r="D1636" t="s">
        <v>11</v>
      </c>
      <c r="E1636" t="s">
        <v>1341</v>
      </c>
      <c r="F1636">
        <v>1640</v>
      </c>
      <c r="G1636">
        <v>13077.61</v>
      </c>
      <c r="H1636">
        <v>7.9741524390243903</v>
      </c>
    </row>
    <row r="1637" spans="1:8" x14ac:dyDescent="0.2">
      <c r="A1637" t="s">
        <v>8</v>
      </c>
      <c r="B1637" t="s">
        <v>76</v>
      </c>
      <c r="C1637" t="s">
        <v>77</v>
      </c>
      <c r="D1637" t="s">
        <v>11</v>
      </c>
      <c r="E1637" t="s">
        <v>1342</v>
      </c>
      <c r="F1637">
        <v>1</v>
      </c>
      <c r="G1637">
        <v>6390.9</v>
      </c>
      <c r="H1637">
        <v>6390.9</v>
      </c>
    </row>
    <row r="1638" spans="1:8" x14ac:dyDescent="0.2">
      <c r="A1638" t="s">
        <v>8</v>
      </c>
      <c r="B1638" t="s">
        <v>76</v>
      </c>
      <c r="C1638" t="s">
        <v>77</v>
      </c>
      <c r="D1638" t="s">
        <v>11</v>
      </c>
      <c r="E1638" t="s">
        <v>1343</v>
      </c>
      <c r="F1638">
        <v>750</v>
      </c>
      <c r="G1638">
        <v>2013.43</v>
      </c>
      <c r="H1638">
        <v>2.6845733333333301</v>
      </c>
    </row>
    <row r="1639" spans="1:8" x14ac:dyDescent="0.2">
      <c r="A1639" t="s">
        <v>8</v>
      </c>
      <c r="B1639" t="s">
        <v>76</v>
      </c>
      <c r="C1639" t="s">
        <v>77</v>
      </c>
      <c r="D1639" t="s">
        <v>11</v>
      </c>
      <c r="E1639" t="s">
        <v>1344</v>
      </c>
      <c r="F1639">
        <v>1165</v>
      </c>
      <c r="G1639">
        <v>7785.99</v>
      </c>
      <c r="H1639">
        <v>6.6832532188841203</v>
      </c>
    </row>
    <row r="1640" spans="1:8" x14ac:dyDescent="0.2">
      <c r="A1640" t="s">
        <v>8</v>
      </c>
      <c r="B1640" t="s">
        <v>76</v>
      </c>
      <c r="C1640" t="s">
        <v>195</v>
      </c>
      <c r="D1640" t="s">
        <v>11</v>
      </c>
      <c r="E1640" t="s">
        <v>13</v>
      </c>
      <c r="F1640">
        <v>-6432</v>
      </c>
      <c r="G1640">
        <v>-94972.66</v>
      </c>
      <c r="H1640">
        <v>14.7656498756219</v>
      </c>
    </row>
    <row r="1641" spans="1:8" x14ac:dyDescent="0.2">
      <c r="A1641" t="s">
        <v>8</v>
      </c>
      <c r="B1641" t="s">
        <v>76</v>
      </c>
      <c r="C1641" t="s">
        <v>77</v>
      </c>
      <c r="D1641" t="s">
        <v>11</v>
      </c>
      <c r="E1641" t="s">
        <v>876</v>
      </c>
      <c r="F1641">
        <v>1250</v>
      </c>
      <c r="G1641">
        <v>13051.11</v>
      </c>
      <c r="H1641">
        <v>10.440887999999999</v>
      </c>
    </row>
    <row r="1642" spans="1:8" x14ac:dyDescent="0.2">
      <c r="A1642" t="s">
        <v>8</v>
      </c>
      <c r="B1642" t="s">
        <v>76</v>
      </c>
      <c r="C1642" t="s">
        <v>77</v>
      </c>
      <c r="D1642" t="s">
        <v>11</v>
      </c>
      <c r="E1642" t="s">
        <v>1345</v>
      </c>
      <c r="F1642">
        <v>4500</v>
      </c>
      <c r="G1642">
        <v>31409</v>
      </c>
      <c r="H1642">
        <v>6.9797777777777803</v>
      </c>
    </row>
    <row r="1643" spans="1:8" x14ac:dyDescent="0.2">
      <c r="A1643" t="s">
        <v>8</v>
      </c>
      <c r="B1643" t="s">
        <v>76</v>
      </c>
      <c r="C1643" t="s">
        <v>77</v>
      </c>
      <c r="D1643" t="s">
        <v>11</v>
      </c>
      <c r="E1643" t="s">
        <v>1346</v>
      </c>
      <c r="F1643">
        <v>175</v>
      </c>
      <c r="G1643">
        <v>2214.69</v>
      </c>
      <c r="H1643">
        <v>12.655371428571399</v>
      </c>
    </row>
    <row r="1644" spans="1:8" x14ac:dyDescent="0.2">
      <c r="A1644" t="s">
        <v>8</v>
      </c>
      <c r="B1644" t="s">
        <v>76</v>
      </c>
      <c r="C1644" t="s">
        <v>77</v>
      </c>
      <c r="D1644" t="s">
        <v>11</v>
      </c>
      <c r="E1644" t="s">
        <v>1347</v>
      </c>
      <c r="F1644">
        <v>2848</v>
      </c>
      <c r="G1644">
        <v>11050.15</v>
      </c>
      <c r="H1644">
        <v>3.8799683988764002</v>
      </c>
    </row>
    <row r="1645" spans="1:8" x14ac:dyDescent="0.2">
      <c r="A1645" t="s">
        <v>8</v>
      </c>
      <c r="B1645" t="s">
        <v>76</v>
      </c>
      <c r="C1645" t="s">
        <v>77</v>
      </c>
      <c r="D1645" t="s">
        <v>11</v>
      </c>
      <c r="E1645" t="s">
        <v>1348</v>
      </c>
      <c r="F1645">
        <v>1000</v>
      </c>
      <c r="G1645">
        <v>5365.38</v>
      </c>
      <c r="H1645">
        <v>5.36538</v>
      </c>
    </row>
    <row r="1646" spans="1:8" x14ac:dyDescent="0.2">
      <c r="A1646" t="s">
        <v>8</v>
      </c>
      <c r="B1646" t="s">
        <v>76</v>
      </c>
      <c r="C1646" t="s">
        <v>77</v>
      </c>
      <c r="D1646" t="s">
        <v>11</v>
      </c>
      <c r="E1646" t="s">
        <v>1349</v>
      </c>
      <c r="F1646">
        <v>6900</v>
      </c>
      <c r="G1646">
        <v>11765.13</v>
      </c>
      <c r="H1646">
        <v>1.70509130434783</v>
      </c>
    </row>
    <row r="1647" spans="1:8" x14ac:dyDescent="0.2">
      <c r="A1647" t="s">
        <v>8</v>
      </c>
      <c r="B1647" t="s">
        <v>76</v>
      </c>
      <c r="C1647" t="s">
        <v>92</v>
      </c>
      <c r="D1647" t="s">
        <v>11</v>
      </c>
      <c r="E1647" t="s">
        <v>885</v>
      </c>
      <c r="F1647">
        <v>802</v>
      </c>
      <c r="G1647">
        <v>33057.4</v>
      </c>
      <c r="H1647">
        <v>41.218703241895298</v>
      </c>
    </row>
    <row r="1648" spans="1:8" x14ac:dyDescent="0.2">
      <c r="A1648" t="s">
        <v>8</v>
      </c>
      <c r="B1648" t="s">
        <v>76</v>
      </c>
      <c r="C1648" t="s">
        <v>92</v>
      </c>
      <c r="D1648" t="s">
        <v>11</v>
      </c>
      <c r="E1648" t="s">
        <v>1350</v>
      </c>
      <c r="F1648">
        <v>750</v>
      </c>
      <c r="G1648">
        <v>20804.22</v>
      </c>
      <c r="H1648">
        <v>27.738959999999999</v>
      </c>
    </row>
    <row r="1649" spans="1:8" x14ac:dyDescent="0.2">
      <c r="A1649" t="s">
        <v>8</v>
      </c>
      <c r="B1649" t="s">
        <v>76</v>
      </c>
      <c r="C1649" t="s">
        <v>77</v>
      </c>
      <c r="D1649" t="s">
        <v>11</v>
      </c>
      <c r="E1649" t="s">
        <v>1351</v>
      </c>
      <c r="F1649">
        <v>1353</v>
      </c>
      <c r="G1649">
        <v>5127.03</v>
      </c>
      <c r="H1649">
        <v>3.7893791574279398</v>
      </c>
    </row>
    <row r="1650" spans="1:8" x14ac:dyDescent="0.2">
      <c r="A1650" t="s">
        <v>8</v>
      </c>
      <c r="B1650" t="s">
        <v>76</v>
      </c>
      <c r="C1650" t="s">
        <v>77</v>
      </c>
      <c r="D1650" t="s">
        <v>11</v>
      </c>
      <c r="E1650" t="s">
        <v>407</v>
      </c>
      <c r="F1650">
        <v>992</v>
      </c>
      <c r="G1650">
        <v>7391.39</v>
      </c>
      <c r="H1650">
        <v>7.4509979838709697</v>
      </c>
    </row>
    <row r="1651" spans="1:8" x14ac:dyDescent="0.2">
      <c r="A1651" t="s">
        <v>8</v>
      </c>
      <c r="B1651" t="s">
        <v>76</v>
      </c>
      <c r="C1651" t="s">
        <v>77</v>
      </c>
      <c r="D1651" t="s">
        <v>11</v>
      </c>
      <c r="E1651" t="s">
        <v>1352</v>
      </c>
      <c r="F1651">
        <v>1496</v>
      </c>
      <c r="G1651">
        <v>14590.22</v>
      </c>
      <c r="H1651">
        <v>9.7528208556149707</v>
      </c>
    </row>
    <row r="1652" spans="1:8" x14ac:dyDescent="0.2">
      <c r="A1652" t="s">
        <v>8</v>
      </c>
      <c r="B1652" t="s">
        <v>76</v>
      </c>
      <c r="C1652" t="s">
        <v>135</v>
      </c>
      <c r="D1652" t="s">
        <v>11</v>
      </c>
      <c r="E1652" t="s">
        <v>1353</v>
      </c>
      <c r="F1652">
        <v>210</v>
      </c>
      <c r="G1652">
        <v>1246.92</v>
      </c>
      <c r="H1652">
        <v>5.9377142857142902</v>
      </c>
    </row>
    <row r="1653" spans="1:8" x14ac:dyDescent="0.2">
      <c r="A1653" t="s">
        <v>8</v>
      </c>
      <c r="B1653" t="s">
        <v>76</v>
      </c>
      <c r="C1653" t="s">
        <v>102</v>
      </c>
      <c r="D1653" t="s">
        <v>11</v>
      </c>
      <c r="E1653" t="s">
        <v>1045</v>
      </c>
      <c r="F1653">
        <v>1426</v>
      </c>
      <c r="G1653">
        <v>80672.37</v>
      </c>
      <c r="H1653">
        <v>56.572489481065901</v>
      </c>
    </row>
    <row r="1654" spans="1:8" x14ac:dyDescent="0.2">
      <c r="A1654" t="s">
        <v>8</v>
      </c>
      <c r="B1654" t="s">
        <v>76</v>
      </c>
      <c r="C1654" t="s">
        <v>77</v>
      </c>
      <c r="D1654" t="s">
        <v>11</v>
      </c>
      <c r="E1654" t="s">
        <v>1354</v>
      </c>
      <c r="F1654">
        <v>1938</v>
      </c>
      <c r="G1654">
        <v>9461.5</v>
      </c>
      <c r="H1654">
        <v>4.8820949432404497</v>
      </c>
    </row>
    <row r="1655" spans="1:8" x14ac:dyDescent="0.2">
      <c r="A1655" t="s">
        <v>8</v>
      </c>
      <c r="B1655" t="s">
        <v>76</v>
      </c>
      <c r="C1655" t="s">
        <v>92</v>
      </c>
      <c r="D1655" t="s">
        <v>11</v>
      </c>
      <c r="E1655" t="s">
        <v>1355</v>
      </c>
      <c r="F1655">
        <v>480</v>
      </c>
      <c r="G1655">
        <v>9896.15</v>
      </c>
      <c r="H1655">
        <v>20.616979166666699</v>
      </c>
    </row>
    <row r="1656" spans="1:8" x14ac:dyDescent="0.2">
      <c r="A1656" t="s">
        <v>8</v>
      </c>
      <c r="B1656" t="s">
        <v>76</v>
      </c>
      <c r="C1656" t="s">
        <v>92</v>
      </c>
      <c r="D1656" t="s">
        <v>11</v>
      </c>
      <c r="E1656" t="s">
        <v>1356</v>
      </c>
      <c r="F1656">
        <v>1200</v>
      </c>
      <c r="G1656">
        <v>980.94</v>
      </c>
      <c r="H1656">
        <v>0.81745000000000001</v>
      </c>
    </row>
    <row r="1657" spans="1:8" x14ac:dyDescent="0.2">
      <c r="A1657" t="s">
        <v>8</v>
      </c>
      <c r="B1657" t="s">
        <v>76</v>
      </c>
      <c r="C1657" t="s">
        <v>77</v>
      </c>
      <c r="D1657" t="s">
        <v>11</v>
      </c>
      <c r="E1657" t="s">
        <v>1357</v>
      </c>
      <c r="F1657">
        <v>965</v>
      </c>
      <c r="G1657">
        <v>1707.25</v>
      </c>
      <c r="H1657">
        <v>1.76917098445596</v>
      </c>
    </row>
    <row r="1658" spans="1:8" x14ac:dyDescent="0.2">
      <c r="A1658" t="s">
        <v>8</v>
      </c>
      <c r="B1658" t="s">
        <v>76</v>
      </c>
      <c r="C1658" t="s">
        <v>77</v>
      </c>
      <c r="D1658" t="s">
        <v>11</v>
      </c>
      <c r="E1658" t="s">
        <v>1358</v>
      </c>
      <c r="F1658">
        <v>975</v>
      </c>
      <c r="G1658">
        <v>-1999.98</v>
      </c>
      <c r="H1658">
        <v>-2.05126153846154</v>
      </c>
    </row>
    <row r="1659" spans="1:8" x14ac:dyDescent="0.2">
      <c r="A1659" t="s">
        <v>8</v>
      </c>
      <c r="B1659" t="s">
        <v>76</v>
      </c>
      <c r="C1659" t="s">
        <v>77</v>
      </c>
      <c r="D1659" t="s">
        <v>11</v>
      </c>
      <c r="E1659" t="s">
        <v>34</v>
      </c>
      <c r="F1659">
        <v>260</v>
      </c>
      <c r="G1659">
        <v>19776.66</v>
      </c>
      <c r="H1659">
        <v>76.064076923076897</v>
      </c>
    </row>
    <row r="1660" spans="1:8" x14ac:dyDescent="0.2">
      <c r="A1660" t="s">
        <v>8</v>
      </c>
      <c r="B1660" t="s">
        <v>76</v>
      </c>
      <c r="C1660" t="s">
        <v>77</v>
      </c>
      <c r="D1660" t="s">
        <v>11</v>
      </c>
      <c r="E1660" t="s">
        <v>150</v>
      </c>
      <c r="F1660">
        <v>425</v>
      </c>
      <c r="G1660">
        <v>35185.25</v>
      </c>
      <c r="H1660">
        <v>82.7888235294118</v>
      </c>
    </row>
    <row r="1661" spans="1:8" x14ac:dyDescent="0.2">
      <c r="A1661" t="s">
        <v>8</v>
      </c>
      <c r="B1661" t="s">
        <v>76</v>
      </c>
      <c r="C1661" t="s">
        <v>77</v>
      </c>
      <c r="D1661" t="s">
        <v>11</v>
      </c>
      <c r="E1661" t="s">
        <v>1359</v>
      </c>
      <c r="F1661">
        <v>1</v>
      </c>
      <c r="G1661">
        <v>1659.03</v>
      </c>
      <c r="H1661">
        <v>1659.03</v>
      </c>
    </row>
    <row r="1662" spans="1:8" x14ac:dyDescent="0.2">
      <c r="A1662" t="s">
        <v>8</v>
      </c>
      <c r="B1662" t="s">
        <v>76</v>
      </c>
      <c r="C1662" t="s">
        <v>77</v>
      </c>
      <c r="D1662" t="s">
        <v>11</v>
      </c>
      <c r="E1662" t="s">
        <v>1360</v>
      </c>
      <c r="F1662">
        <v>2474</v>
      </c>
      <c r="G1662">
        <v>7000.97</v>
      </c>
      <c r="H1662">
        <v>2.8298181083266001</v>
      </c>
    </row>
    <row r="1663" spans="1:8" x14ac:dyDescent="0.2">
      <c r="A1663" t="s">
        <v>8</v>
      </c>
      <c r="B1663" t="s">
        <v>76</v>
      </c>
      <c r="C1663" t="s">
        <v>77</v>
      </c>
      <c r="D1663" t="s">
        <v>11</v>
      </c>
      <c r="E1663" t="s">
        <v>320</v>
      </c>
      <c r="F1663">
        <v>-22</v>
      </c>
      <c r="G1663">
        <v>-210.65</v>
      </c>
      <c r="H1663">
        <v>9.5749999999999993</v>
      </c>
    </row>
    <row r="1664" spans="1:8" x14ac:dyDescent="0.2">
      <c r="A1664" t="s">
        <v>8</v>
      </c>
      <c r="B1664" t="s">
        <v>76</v>
      </c>
      <c r="C1664" t="s">
        <v>77</v>
      </c>
      <c r="D1664" t="s">
        <v>11</v>
      </c>
      <c r="E1664" t="s">
        <v>1361</v>
      </c>
      <c r="F1664">
        <v>1151</v>
      </c>
      <c r="G1664">
        <v>932.49</v>
      </c>
      <c r="H1664">
        <v>0.81015638575152005</v>
      </c>
    </row>
    <row r="1665" spans="1:8" x14ac:dyDescent="0.2">
      <c r="A1665" t="s">
        <v>8</v>
      </c>
      <c r="B1665" t="s">
        <v>76</v>
      </c>
      <c r="C1665" t="s">
        <v>77</v>
      </c>
      <c r="D1665" t="s">
        <v>11</v>
      </c>
      <c r="E1665" t="s">
        <v>1362</v>
      </c>
      <c r="F1665">
        <v>140</v>
      </c>
      <c r="G1665">
        <v>3596.75</v>
      </c>
      <c r="H1665">
        <v>25.691071428571401</v>
      </c>
    </row>
    <row r="1666" spans="1:8" x14ac:dyDescent="0.2">
      <c r="A1666" t="s">
        <v>8</v>
      </c>
      <c r="B1666" t="s">
        <v>76</v>
      </c>
      <c r="C1666" t="s">
        <v>77</v>
      </c>
      <c r="D1666" t="s">
        <v>11</v>
      </c>
      <c r="E1666" t="s">
        <v>1363</v>
      </c>
      <c r="F1666">
        <v>100</v>
      </c>
      <c r="G1666">
        <v>906.89</v>
      </c>
      <c r="H1666">
        <v>9.0688999999999993</v>
      </c>
    </row>
    <row r="1667" spans="1:8" x14ac:dyDescent="0.2">
      <c r="A1667" t="s">
        <v>8</v>
      </c>
      <c r="B1667" t="s">
        <v>76</v>
      </c>
      <c r="C1667" t="s">
        <v>77</v>
      </c>
      <c r="D1667" t="s">
        <v>11</v>
      </c>
      <c r="E1667" t="s">
        <v>1364</v>
      </c>
      <c r="F1667">
        <v>398</v>
      </c>
      <c r="G1667">
        <v>10114.629999999999</v>
      </c>
      <c r="H1667">
        <v>25.413643216080398</v>
      </c>
    </row>
    <row r="1668" spans="1:8" x14ac:dyDescent="0.2">
      <c r="A1668" t="s">
        <v>8</v>
      </c>
      <c r="B1668" t="s">
        <v>76</v>
      </c>
      <c r="C1668" t="s">
        <v>92</v>
      </c>
      <c r="D1668" t="s">
        <v>11</v>
      </c>
      <c r="E1668" t="s">
        <v>1365</v>
      </c>
      <c r="F1668">
        <v>660</v>
      </c>
      <c r="G1668">
        <v>33301.879999999997</v>
      </c>
      <c r="H1668">
        <v>50.457393939393903</v>
      </c>
    </row>
    <row r="1669" spans="1:8" x14ac:dyDescent="0.2">
      <c r="A1669" t="s">
        <v>8</v>
      </c>
      <c r="B1669" t="s">
        <v>76</v>
      </c>
      <c r="C1669" t="s">
        <v>77</v>
      </c>
      <c r="D1669" t="s">
        <v>11</v>
      </c>
      <c r="E1669" t="s">
        <v>1366</v>
      </c>
      <c r="F1669">
        <v>557</v>
      </c>
      <c r="G1669">
        <v>2296.5500000000002</v>
      </c>
      <c r="H1669">
        <v>4.12307001795332</v>
      </c>
    </row>
    <row r="1670" spans="1:8" x14ac:dyDescent="0.2">
      <c r="A1670" t="s">
        <v>8</v>
      </c>
      <c r="B1670" t="s">
        <v>76</v>
      </c>
      <c r="C1670" t="s">
        <v>77</v>
      </c>
      <c r="D1670" t="s">
        <v>11</v>
      </c>
      <c r="E1670" t="s">
        <v>1367</v>
      </c>
      <c r="F1670">
        <v>568</v>
      </c>
      <c r="G1670">
        <v>2450.0500000000002</v>
      </c>
      <c r="H1670">
        <v>4.3134683098591502</v>
      </c>
    </row>
    <row r="1671" spans="1:8" x14ac:dyDescent="0.2">
      <c r="A1671" t="s">
        <v>8</v>
      </c>
      <c r="B1671" t="s">
        <v>76</v>
      </c>
      <c r="C1671" t="s">
        <v>77</v>
      </c>
      <c r="D1671" t="s">
        <v>11</v>
      </c>
      <c r="E1671" t="s">
        <v>1368</v>
      </c>
      <c r="F1671">
        <v>270</v>
      </c>
      <c r="G1671">
        <v>802.07</v>
      </c>
      <c r="H1671">
        <v>2.97062962962963</v>
      </c>
    </row>
    <row r="1672" spans="1:8" x14ac:dyDescent="0.2">
      <c r="A1672" t="s">
        <v>8</v>
      </c>
      <c r="B1672" t="s">
        <v>76</v>
      </c>
      <c r="C1672" t="s">
        <v>77</v>
      </c>
      <c r="D1672" t="s">
        <v>11</v>
      </c>
      <c r="E1672" t="s">
        <v>1369</v>
      </c>
      <c r="F1672">
        <v>100</v>
      </c>
      <c r="G1672">
        <v>1067.7</v>
      </c>
      <c r="H1672">
        <v>10.677</v>
      </c>
    </row>
    <row r="1673" spans="1:8" x14ac:dyDescent="0.2">
      <c r="A1673" t="s">
        <v>8</v>
      </c>
      <c r="B1673" t="s">
        <v>76</v>
      </c>
      <c r="C1673" t="s">
        <v>77</v>
      </c>
      <c r="D1673" t="s">
        <v>11</v>
      </c>
      <c r="E1673" t="s">
        <v>1370</v>
      </c>
      <c r="F1673">
        <v>900</v>
      </c>
      <c r="G1673">
        <v>1040.22</v>
      </c>
      <c r="H1673">
        <v>1.1557999999999999</v>
      </c>
    </row>
    <row r="1674" spans="1:8" x14ac:dyDescent="0.2">
      <c r="A1674" t="s">
        <v>8</v>
      </c>
      <c r="B1674" t="s">
        <v>76</v>
      </c>
      <c r="C1674" t="s">
        <v>135</v>
      </c>
      <c r="D1674" t="s">
        <v>11</v>
      </c>
      <c r="E1674" t="s">
        <v>1371</v>
      </c>
      <c r="F1674">
        <v>550</v>
      </c>
      <c r="G1674">
        <v>2269.94</v>
      </c>
      <c r="H1674">
        <v>4.1271636363636404</v>
      </c>
    </row>
    <row r="1675" spans="1:8" x14ac:dyDescent="0.2">
      <c r="A1675" t="s">
        <v>8</v>
      </c>
      <c r="B1675" t="s">
        <v>76</v>
      </c>
      <c r="C1675" t="s">
        <v>77</v>
      </c>
      <c r="D1675" t="s">
        <v>11</v>
      </c>
      <c r="E1675" t="s">
        <v>1372</v>
      </c>
      <c r="F1675">
        <v>480</v>
      </c>
      <c r="G1675">
        <v>3218.62</v>
      </c>
      <c r="H1675">
        <v>6.70545833333333</v>
      </c>
    </row>
    <row r="1676" spans="1:8" x14ac:dyDescent="0.2">
      <c r="A1676" t="s">
        <v>8</v>
      </c>
      <c r="B1676" t="s">
        <v>76</v>
      </c>
      <c r="C1676" t="s">
        <v>135</v>
      </c>
      <c r="D1676" t="s">
        <v>11</v>
      </c>
      <c r="E1676" t="s">
        <v>1373</v>
      </c>
      <c r="F1676">
        <v>190</v>
      </c>
      <c r="G1676">
        <v>278.36</v>
      </c>
      <c r="H1676">
        <v>1.46505263157895</v>
      </c>
    </row>
    <row r="1677" spans="1:8" x14ac:dyDescent="0.2">
      <c r="A1677" t="s">
        <v>8</v>
      </c>
      <c r="B1677" t="s">
        <v>76</v>
      </c>
      <c r="C1677" t="s">
        <v>77</v>
      </c>
      <c r="D1677" t="s">
        <v>11</v>
      </c>
      <c r="E1677" t="s">
        <v>1374</v>
      </c>
      <c r="F1677">
        <v>1850</v>
      </c>
      <c r="G1677">
        <v>9413.1</v>
      </c>
      <c r="H1677">
        <v>5.0881621621621598</v>
      </c>
    </row>
    <row r="1678" spans="1:8" x14ac:dyDescent="0.2">
      <c r="A1678" t="s">
        <v>8</v>
      </c>
      <c r="B1678" t="s">
        <v>76</v>
      </c>
      <c r="C1678" t="s">
        <v>77</v>
      </c>
      <c r="D1678" t="s">
        <v>11</v>
      </c>
      <c r="E1678" t="s">
        <v>652</v>
      </c>
      <c r="F1678">
        <v>2200</v>
      </c>
      <c r="G1678">
        <v>4556.8999999999996</v>
      </c>
      <c r="H1678">
        <v>2.0713181818181798</v>
      </c>
    </row>
    <row r="1679" spans="1:8" x14ac:dyDescent="0.2">
      <c r="A1679" t="s">
        <v>8</v>
      </c>
      <c r="B1679" t="s">
        <v>76</v>
      </c>
      <c r="C1679" t="s">
        <v>77</v>
      </c>
      <c r="D1679" t="s">
        <v>11</v>
      </c>
      <c r="E1679" t="s">
        <v>1375</v>
      </c>
      <c r="F1679">
        <v>3068</v>
      </c>
      <c r="G1679">
        <v>11540.62</v>
      </c>
      <c r="H1679">
        <v>3.7616101694915298</v>
      </c>
    </row>
    <row r="1680" spans="1:8" x14ac:dyDescent="0.2">
      <c r="A1680" t="s">
        <v>8</v>
      </c>
      <c r="B1680" t="s">
        <v>76</v>
      </c>
      <c r="C1680" t="s">
        <v>77</v>
      </c>
      <c r="D1680" t="s">
        <v>11</v>
      </c>
      <c r="E1680" t="s">
        <v>1376</v>
      </c>
      <c r="F1680">
        <v>2440</v>
      </c>
      <c r="G1680">
        <v>17567.18</v>
      </c>
      <c r="H1680">
        <v>7.1996639344262299</v>
      </c>
    </row>
    <row r="1681" spans="1:8" x14ac:dyDescent="0.2">
      <c r="A1681" t="s">
        <v>8</v>
      </c>
      <c r="B1681" t="s">
        <v>76</v>
      </c>
      <c r="C1681" t="s">
        <v>77</v>
      </c>
      <c r="D1681" t="s">
        <v>11</v>
      </c>
      <c r="E1681" t="s">
        <v>1377</v>
      </c>
      <c r="F1681">
        <v>375</v>
      </c>
      <c r="G1681">
        <v>3547.19</v>
      </c>
      <c r="H1681">
        <v>9.4591733333333305</v>
      </c>
    </row>
    <row r="1682" spans="1:8" x14ac:dyDescent="0.2">
      <c r="A1682" t="s">
        <v>8</v>
      </c>
      <c r="B1682" t="s">
        <v>76</v>
      </c>
      <c r="C1682" t="s">
        <v>77</v>
      </c>
      <c r="D1682" t="s">
        <v>11</v>
      </c>
      <c r="E1682" t="s">
        <v>1378</v>
      </c>
      <c r="F1682">
        <v>2540</v>
      </c>
      <c r="G1682">
        <v>59374.31</v>
      </c>
      <c r="H1682">
        <v>23.375712598425199</v>
      </c>
    </row>
    <row r="1683" spans="1:8" x14ac:dyDescent="0.2">
      <c r="A1683" t="s">
        <v>8</v>
      </c>
      <c r="B1683" t="s">
        <v>76</v>
      </c>
      <c r="C1683" t="s">
        <v>87</v>
      </c>
      <c r="D1683" t="s">
        <v>11</v>
      </c>
      <c r="E1683" t="s">
        <v>1379</v>
      </c>
      <c r="F1683">
        <v>1</v>
      </c>
      <c r="G1683">
        <v>-5147.16</v>
      </c>
      <c r="H1683">
        <v>-5147.16</v>
      </c>
    </row>
    <row r="1684" spans="1:8" x14ac:dyDescent="0.2">
      <c r="A1684" t="s">
        <v>8</v>
      </c>
      <c r="B1684" t="s">
        <v>76</v>
      </c>
      <c r="C1684" t="s">
        <v>77</v>
      </c>
      <c r="D1684" t="s">
        <v>11</v>
      </c>
      <c r="E1684" t="s">
        <v>1380</v>
      </c>
      <c r="F1684">
        <v>2899</v>
      </c>
      <c r="G1684">
        <v>11068.92</v>
      </c>
      <c r="H1684">
        <v>3.8181855812349101</v>
      </c>
    </row>
    <row r="1685" spans="1:8" x14ac:dyDescent="0.2">
      <c r="A1685" t="s">
        <v>8</v>
      </c>
      <c r="B1685" t="s">
        <v>76</v>
      </c>
      <c r="C1685" t="s">
        <v>92</v>
      </c>
      <c r="D1685" t="s">
        <v>11</v>
      </c>
      <c r="E1685" t="s">
        <v>1381</v>
      </c>
      <c r="F1685">
        <v>1470</v>
      </c>
      <c r="G1685">
        <v>42634.45</v>
      </c>
      <c r="H1685">
        <v>29.003027210884401</v>
      </c>
    </row>
    <row r="1686" spans="1:8" x14ac:dyDescent="0.2">
      <c r="A1686" t="s">
        <v>8</v>
      </c>
      <c r="B1686" t="s">
        <v>76</v>
      </c>
      <c r="C1686" t="s">
        <v>77</v>
      </c>
      <c r="D1686" t="s">
        <v>11</v>
      </c>
      <c r="E1686" t="s">
        <v>1382</v>
      </c>
      <c r="F1686">
        <v>420</v>
      </c>
      <c r="G1686">
        <v>1432.77</v>
      </c>
      <c r="H1686">
        <v>3.4113571428571401</v>
      </c>
    </row>
    <row r="1687" spans="1:8" x14ac:dyDescent="0.2">
      <c r="A1687" t="s">
        <v>8</v>
      </c>
      <c r="B1687" t="s">
        <v>76</v>
      </c>
      <c r="C1687" t="s">
        <v>77</v>
      </c>
      <c r="D1687" t="s">
        <v>11</v>
      </c>
      <c r="E1687" t="s">
        <v>1383</v>
      </c>
      <c r="F1687">
        <v>50</v>
      </c>
      <c r="G1687">
        <v>187.6</v>
      </c>
      <c r="H1687">
        <v>3.7519999999999998</v>
      </c>
    </row>
    <row r="1688" spans="1:8" x14ac:dyDescent="0.2">
      <c r="A1688" t="s">
        <v>8</v>
      </c>
      <c r="B1688" t="s">
        <v>76</v>
      </c>
      <c r="C1688" t="s">
        <v>77</v>
      </c>
      <c r="D1688" t="s">
        <v>11</v>
      </c>
      <c r="E1688" t="s">
        <v>1384</v>
      </c>
      <c r="F1688">
        <v>9114</v>
      </c>
      <c r="G1688">
        <v>26491</v>
      </c>
      <c r="H1688">
        <v>2.9066271669958299</v>
      </c>
    </row>
    <row r="1689" spans="1:8" x14ac:dyDescent="0.2">
      <c r="A1689" t="s">
        <v>8</v>
      </c>
      <c r="B1689" t="s">
        <v>76</v>
      </c>
      <c r="C1689" t="s">
        <v>77</v>
      </c>
      <c r="D1689" t="s">
        <v>11</v>
      </c>
      <c r="E1689" t="s">
        <v>1385</v>
      </c>
      <c r="F1689">
        <v>3250</v>
      </c>
      <c r="G1689">
        <v>41571.99</v>
      </c>
      <c r="H1689">
        <v>12.791381538461501</v>
      </c>
    </row>
    <row r="1690" spans="1:8" x14ac:dyDescent="0.2">
      <c r="A1690" t="s">
        <v>8</v>
      </c>
      <c r="B1690" t="s">
        <v>76</v>
      </c>
      <c r="C1690" t="s">
        <v>77</v>
      </c>
      <c r="D1690" t="s">
        <v>11</v>
      </c>
      <c r="E1690" t="s">
        <v>1386</v>
      </c>
      <c r="F1690">
        <v>250</v>
      </c>
      <c r="G1690">
        <v>2915.46</v>
      </c>
      <c r="H1690">
        <v>11.66184</v>
      </c>
    </row>
    <row r="1691" spans="1:8" x14ac:dyDescent="0.2">
      <c r="A1691" t="s">
        <v>8</v>
      </c>
      <c r="B1691" t="s">
        <v>76</v>
      </c>
      <c r="C1691" t="s">
        <v>77</v>
      </c>
      <c r="D1691" t="s">
        <v>11</v>
      </c>
      <c r="E1691" t="s">
        <v>1387</v>
      </c>
      <c r="F1691">
        <v>480</v>
      </c>
      <c r="G1691">
        <v>2425.0100000000002</v>
      </c>
      <c r="H1691">
        <v>5.0521041666666697</v>
      </c>
    </row>
    <row r="1692" spans="1:8" x14ac:dyDescent="0.2">
      <c r="A1692" t="s">
        <v>8</v>
      </c>
      <c r="B1692" t="s">
        <v>76</v>
      </c>
      <c r="C1692" t="s">
        <v>77</v>
      </c>
      <c r="D1692" t="s">
        <v>11</v>
      </c>
      <c r="E1692" t="s">
        <v>1388</v>
      </c>
      <c r="F1692">
        <v>1116</v>
      </c>
      <c r="G1692">
        <v>4786.43</v>
      </c>
      <c r="H1692">
        <v>4.2889157706093197</v>
      </c>
    </row>
    <row r="1693" spans="1:8" x14ac:dyDescent="0.2">
      <c r="A1693" t="s">
        <v>8</v>
      </c>
      <c r="B1693" t="s">
        <v>76</v>
      </c>
      <c r="C1693" t="s">
        <v>77</v>
      </c>
      <c r="D1693" t="s">
        <v>11</v>
      </c>
      <c r="E1693" t="s">
        <v>1389</v>
      </c>
      <c r="F1693">
        <v>100</v>
      </c>
      <c r="G1693">
        <v>969.08</v>
      </c>
      <c r="H1693">
        <v>9.6907999999999994</v>
      </c>
    </row>
    <row r="1694" spans="1:8" x14ac:dyDescent="0.2">
      <c r="A1694" t="s">
        <v>8</v>
      </c>
      <c r="B1694" t="s">
        <v>76</v>
      </c>
      <c r="C1694" t="s">
        <v>92</v>
      </c>
      <c r="D1694" t="s">
        <v>11</v>
      </c>
      <c r="E1694" t="s">
        <v>1390</v>
      </c>
      <c r="F1694">
        <v>1</v>
      </c>
      <c r="G1694">
        <v>1467.95</v>
      </c>
      <c r="H1694">
        <v>1467.95</v>
      </c>
    </row>
    <row r="1695" spans="1:8" x14ac:dyDescent="0.2">
      <c r="A1695" t="s">
        <v>8</v>
      </c>
      <c r="B1695" t="s">
        <v>76</v>
      </c>
      <c r="C1695" t="s">
        <v>77</v>
      </c>
      <c r="D1695" t="s">
        <v>11</v>
      </c>
      <c r="E1695" t="s">
        <v>1391</v>
      </c>
      <c r="F1695">
        <v>3845</v>
      </c>
      <c r="G1695">
        <v>14526.55</v>
      </c>
      <c r="H1695">
        <v>3.77803641092328</v>
      </c>
    </row>
    <row r="1696" spans="1:8" x14ac:dyDescent="0.2">
      <c r="A1696" t="s">
        <v>8</v>
      </c>
      <c r="B1696" t="s">
        <v>76</v>
      </c>
      <c r="C1696" t="s">
        <v>77</v>
      </c>
      <c r="D1696" t="s">
        <v>11</v>
      </c>
      <c r="E1696" t="s">
        <v>1392</v>
      </c>
      <c r="F1696">
        <v>3170</v>
      </c>
      <c r="G1696">
        <v>15440.14</v>
      </c>
      <c r="H1696">
        <v>4.8707066246056803</v>
      </c>
    </row>
    <row r="1697" spans="1:8" x14ac:dyDescent="0.2">
      <c r="A1697" t="s">
        <v>8</v>
      </c>
      <c r="B1697" t="s">
        <v>76</v>
      </c>
      <c r="C1697" t="s">
        <v>77</v>
      </c>
      <c r="D1697" t="s">
        <v>11</v>
      </c>
      <c r="E1697" t="s">
        <v>1393</v>
      </c>
      <c r="F1697">
        <v>408</v>
      </c>
      <c r="G1697">
        <v>16109.49</v>
      </c>
      <c r="H1697">
        <v>39.484044117647102</v>
      </c>
    </row>
    <row r="1698" spans="1:8" x14ac:dyDescent="0.2">
      <c r="A1698" t="s">
        <v>8</v>
      </c>
      <c r="B1698" t="s">
        <v>76</v>
      </c>
      <c r="C1698" t="s">
        <v>92</v>
      </c>
      <c r="D1698" t="s">
        <v>11</v>
      </c>
      <c r="E1698" t="s">
        <v>1394</v>
      </c>
      <c r="F1698">
        <v>138</v>
      </c>
      <c r="G1698">
        <v>12551.27</v>
      </c>
      <c r="H1698">
        <v>90.951231884058004</v>
      </c>
    </row>
    <row r="1699" spans="1:8" x14ac:dyDescent="0.2">
      <c r="A1699" t="s">
        <v>8</v>
      </c>
      <c r="B1699" t="s">
        <v>76</v>
      </c>
      <c r="C1699" t="s">
        <v>135</v>
      </c>
      <c r="D1699" t="s">
        <v>11</v>
      </c>
      <c r="E1699" t="s">
        <v>1395</v>
      </c>
      <c r="F1699">
        <v>1130</v>
      </c>
      <c r="G1699">
        <v>7402.36</v>
      </c>
      <c r="H1699">
        <v>6.5507610619468997</v>
      </c>
    </row>
    <row r="1700" spans="1:8" x14ac:dyDescent="0.2">
      <c r="A1700" t="s">
        <v>8</v>
      </c>
      <c r="B1700" t="s">
        <v>76</v>
      </c>
      <c r="C1700" t="s">
        <v>77</v>
      </c>
      <c r="D1700" t="s">
        <v>11</v>
      </c>
      <c r="E1700" t="s">
        <v>1396</v>
      </c>
      <c r="F1700">
        <v>400</v>
      </c>
      <c r="G1700">
        <v>1535.1</v>
      </c>
      <c r="H1700">
        <v>3.8377500000000002</v>
      </c>
    </row>
    <row r="1701" spans="1:8" x14ac:dyDescent="0.2">
      <c r="A1701" t="s">
        <v>8</v>
      </c>
      <c r="B1701" t="s">
        <v>76</v>
      </c>
      <c r="C1701" t="s">
        <v>77</v>
      </c>
      <c r="D1701" t="s">
        <v>11</v>
      </c>
      <c r="E1701" t="s">
        <v>1397</v>
      </c>
      <c r="F1701">
        <v>203</v>
      </c>
      <c r="G1701">
        <v>7242.25</v>
      </c>
      <c r="H1701">
        <v>35.676108374384199</v>
      </c>
    </row>
    <row r="1702" spans="1:8" x14ac:dyDescent="0.2">
      <c r="A1702" t="s">
        <v>8</v>
      </c>
      <c r="B1702" t="s">
        <v>76</v>
      </c>
      <c r="C1702" t="s">
        <v>135</v>
      </c>
      <c r="D1702" t="s">
        <v>11</v>
      </c>
      <c r="E1702" t="s">
        <v>1398</v>
      </c>
      <c r="F1702">
        <v>1692</v>
      </c>
      <c r="G1702">
        <v>7470.35</v>
      </c>
      <c r="H1702">
        <v>4.4151004728132399</v>
      </c>
    </row>
    <row r="1703" spans="1:8" x14ac:dyDescent="0.2">
      <c r="A1703" t="s">
        <v>8</v>
      </c>
      <c r="B1703" t="s">
        <v>76</v>
      </c>
      <c r="C1703" t="s">
        <v>77</v>
      </c>
      <c r="D1703" t="s">
        <v>11</v>
      </c>
      <c r="E1703" t="s">
        <v>1399</v>
      </c>
      <c r="F1703">
        <v>1</v>
      </c>
      <c r="G1703">
        <v>-765.76</v>
      </c>
      <c r="H1703">
        <v>-765.76</v>
      </c>
    </row>
    <row r="1704" spans="1:8" x14ac:dyDescent="0.2">
      <c r="A1704" t="s">
        <v>8</v>
      </c>
      <c r="B1704" t="s">
        <v>76</v>
      </c>
      <c r="C1704" t="s">
        <v>92</v>
      </c>
      <c r="D1704" t="s">
        <v>11</v>
      </c>
      <c r="E1704" t="s">
        <v>1400</v>
      </c>
      <c r="F1704">
        <v>3000</v>
      </c>
      <c r="G1704">
        <v>26814.2</v>
      </c>
      <c r="H1704">
        <v>8.9380666666666695</v>
      </c>
    </row>
    <row r="1705" spans="1:8" x14ac:dyDescent="0.2">
      <c r="A1705" t="s">
        <v>8</v>
      </c>
      <c r="B1705" t="s">
        <v>76</v>
      </c>
      <c r="C1705" t="s">
        <v>77</v>
      </c>
      <c r="D1705" t="s">
        <v>11</v>
      </c>
      <c r="E1705" t="s">
        <v>1401</v>
      </c>
      <c r="F1705">
        <v>3920</v>
      </c>
      <c r="G1705">
        <v>24043.11</v>
      </c>
      <c r="H1705">
        <v>6.1334464285714301</v>
      </c>
    </row>
    <row r="1706" spans="1:8" x14ac:dyDescent="0.2">
      <c r="A1706" t="s">
        <v>8</v>
      </c>
      <c r="B1706" t="s">
        <v>76</v>
      </c>
      <c r="C1706" t="s">
        <v>77</v>
      </c>
      <c r="D1706" t="s">
        <v>11</v>
      </c>
      <c r="E1706" t="s">
        <v>1402</v>
      </c>
      <c r="F1706">
        <v>2487</v>
      </c>
      <c r="G1706">
        <v>11013.76</v>
      </c>
      <c r="H1706">
        <v>4.4285323683152402</v>
      </c>
    </row>
    <row r="1707" spans="1:8" x14ac:dyDescent="0.2">
      <c r="A1707" t="s">
        <v>8</v>
      </c>
      <c r="B1707" t="s">
        <v>76</v>
      </c>
      <c r="C1707" t="s">
        <v>77</v>
      </c>
      <c r="D1707" t="s">
        <v>11</v>
      </c>
      <c r="E1707" t="s">
        <v>1403</v>
      </c>
      <c r="F1707">
        <v>211</v>
      </c>
      <c r="G1707">
        <v>1974.52</v>
      </c>
      <c r="H1707">
        <v>9.3579146919431295</v>
      </c>
    </row>
    <row r="1708" spans="1:8" x14ac:dyDescent="0.2">
      <c r="A1708" t="s">
        <v>8</v>
      </c>
      <c r="B1708" t="s">
        <v>76</v>
      </c>
      <c r="C1708" t="s">
        <v>77</v>
      </c>
      <c r="D1708" t="s">
        <v>11</v>
      </c>
      <c r="E1708" t="s">
        <v>1404</v>
      </c>
      <c r="F1708">
        <v>100</v>
      </c>
      <c r="G1708">
        <v>608.66</v>
      </c>
      <c r="H1708">
        <v>6.0865999999999998</v>
      </c>
    </row>
    <row r="1709" spans="1:8" x14ac:dyDescent="0.2">
      <c r="A1709" t="s">
        <v>8</v>
      </c>
      <c r="B1709" t="s">
        <v>76</v>
      </c>
      <c r="C1709" t="s">
        <v>77</v>
      </c>
      <c r="D1709" t="s">
        <v>11</v>
      </c>
      <c r="E1709" t="s">
        <v>1300</v>
      </c>
      <c r="F1709">
        <v>1000</v>
      </c>
      <c r="G1709">
        <v>324.02</v>
      </c>
      <c r="H1709">
        <v>0.32401999999999997</v>
      </c>
    </row>
    <row r="1710" spans="1:8" x14ac:dyDescent="0.2">
      <c r="A1710" t="s">
        <v>8</v>
      </c>
      <c r="B1710" t="s">
        <v>76</v>
      </c>
      <c r="C1710" t="s">
        <v>77</v>
      </c>
      <c r="D1710" t="s">
        <v>11</v>
      </c>
      <c r="E1710" t="s">
        <v>1405</v>
      </c>
      <c r="F1710">
        <v>4674</v>
      </c>
      <c r="G1710">
        <v>16956.84</v>
      </c>
      <c r="H1710">
        <v>3.6279075738125801</v>
      </c>
    </row>
    <row r="1711" spans="1:8" x14ac:dyDescent="0.2">
      <c r="A1711" t="s">
        <v>8</v>
      </c>
      <c r="B1711" t="s">
        <v>76</v>
      </c>
      <c r="C1711" t="s">
        <v>195</v>
      </c>
      <c r="D1711" t="s">
        <v>11</v>
      </c>
      <c r="E1711" t="s">
        <v>47</v>
      </c>
      <c r="F1711">
        <v>11</v>
      </c>
      <c r="G1711">
        <v>13</v>
      </c>
      <c r="H1711">
        <v>1.1818181818181801</v>
      </c>
    </row>
    <row r="1712" spans="1:8" x14ac:dyDescent="0.2">
      <c r="A1712" t="s">
        <v>8</v>
      </c>
      <c r="B1712" t="s">
        <v>76</v>
      </c>
      <c r="C1712" t="s">
        <v>77</v>
      </c>
      <c r="D1712" t="s">
        <v>11</v>
      </c>
      <c r="E1712" t="s">
        <v>1406</v>
      </c>
      <c r="F1712">
        <v>2893</v>
      </c>
      <c r="G1712">
        <v>5834.06</v>
      </c>
      <c r="H1712">
        <v>2.01661251296232</v>
      </c>
    </row>
    <row r="1713" spans="1:8" x14ac:dyDescent="0.2">
      <c r="A1713" t="s">
        <v>8</v>
      </c>
      <c r="B1713" t="s">
        <v>76</v>
      </c>
      <c r="C1713" t="s">
        <v>77</v>
      </c>
      <c r="D1713" t="s">
        <v>11</v>
      </c>
      <c r="E1713" t="s">
        <v>1407</v>
      </c>
      <c r="F1713">
        <v>265</v>
      </c>
      <c r="G1713">
        <v>748.48</v>
      </c>
      <c r="H1713">
        <v>2.82445283018868</v>
      </c>
    </row>
    <row r="1714" spans="1:8" x14ac:dyDescent="0.2">
      <c r="A1714" t="s">
        <v>8</v>
      </c>
      <c r="B1714" t="s">
        <v>76</v>
      </c>
      <c r="C1714" t="s">
        <v>77</v>
      </c>
      <c r="D1714" t="s">
        <v>11</v>
      </c>
      <c r="E1714" t="s">
        <v>1408</v>
      </c>
      <c r="F1714">
        <v>1449</v>
      </c>
      <c r="G1714">
        <v>3693.52</v>
      </c>
      <c r="H1714">
        <v>2.54901311249137</v>
      </c>
    </row>
    <row r="1715" spans="1:8" x14ac:dyDescent="0.2">
      <c r="A1715" t="s">
        <v>8</v>
      </c>
      <c r="B1715" t="s">
        <v>76</v>
      </c>
      <c r="C1715" t="s">
        <v>77</v>
      </c>
      <c r="D1715" t="s">
        <v>11</v>
      </c>
      <c r="E1715" t="s">
        <v>1409</v>
      </c>
      <c r="F1715">
        <v>491</v>
      </c>
      <c r="G1715">
        <v>2694.35</v>
      </c>
      <c r="H1715">
        <v>5.4874745417515296</v>
      </c>
    </row>
    <row r="1716" spans="1:8" x14ac:dyDescent="0.2">
      <c r="A1716" t="s">
        <v>8</v>
      </c>
      <c r="B1716" t="s">
        <v>76</v>
      </c>
      <c r="C1716" t="s">
        <v>92</v>
      </c>
      <c r="D1716" t="s">
        <v>11</v>
      </c>
      <c r="E1716" t="s">
        <v>1410</v>
      </c>
      <c r="F1716">
        <v>2622</v>
      </c>
      <c r="G1716">
        <v>7259.49</v>
      </c>
      <c r="H1716">
        <v>2.7686842105263199</v>
      </c>
    </row>
    <row r="1717" spans="1:8" x14ac:dyDescent="0.2">
      <c r="A1717" t="s">
        <v>8</v>
      </c>
      <c r="B1717" t="s">
        <v>76</v>
      </c>
      <c r="C1717" t="s">
        <v>77</v>
      </c>
      <c r="D1717" t="s">
        <v>11</v>
      </c>
      <c r="E1717" t="s">
        <v>1411</v>
      </c>
      <c r="F1717">
        <v>200</v>
      </c>
      <c r="G1717">
        <v>2309.59</v>
      </c>
      <c r="H1717">
        <v>11.54795</v>
      </c>
    </row>
    <row r="1718" spans="1:8" x14ac:dyDescent="0.2">
      <c r="A1718" t="s">
        <v>8</v>
      </c>
      <c r="B1718" t="s">
        <v>76</v>
      </c>
      <c r="C1718" t="s">
        <v>77</v>
      </c>
      <c r="D1718" t="s">
        <v>11</v>
      </c>
      <c r="E1718" t="s">
        <v>1412</v>
      </c>
      <c r="F1718">
        <v>100</v>
      </c>
      <c r="G1718">
        <v>650.5</v>
      </c>
      <c r="H1718">
        <v>6.5049999999999999</v>
      </c>
    </row>
    <row r="1719" spans="1:8" x14ac:dyDescent="0.2">
      <c r="A1719" t="s">
        <v>8</v>
      </c>
      <c r="B1719" t="s">
        <v>76</v>
      </c>
      <c r="C1719" t="s">
        <v>77</v>
      </c>
      <c r="D1719" t="s">
        <v>11</v>
      </c>
      <c r="E1719" t="s">
        <v>1413</v>
      </c>
      <c r="F1719">
        <v>337</v>
      </c>
      <c r="G1719">
        <v>1387.32</v>
      </c>
      <c r="H1719">
        <v>4.1166765578635003</v>
      </c>
    </row>
    <row r="1720" spans="1:8" x14ac:dyDescent="0.2">
      <c r="A1720" t="s">
        <v>8</v>
      </c>
      <c r="B1720" t="s">
        <v>76</v>
      </c>
      <c r="C1720" t="s">
        <v>77</v>
      </c>
      <c r="D1720" t="s">
        <v>11</v>
      </c>
      <c r="E1720" t="s">
        <v>1414</v>
      </c>
      <c r="F1720">
        <v>1047</v>
      </c>
      <c r="G1720">
        <v>979.4</v>
      </c>
      <c r="H1720">
        <v>0.93543457497612204</v>
      </c>
    </row>
    <row r="1721" spans="1:8" x14ac:dyDescent="0.2">
      <c r="A1721" t="s">
        <v>8</v>
      </c>
      <c r="B1721" t="s">
        <v>76</v>
      </c>
      <c r="C1721" t="s">
        <v>77</v>
      </c>
      <c r="D1721" t="s">
        <v>11</v>
      </c>
      <c r="E1721" t="s">
        <v>1415</v>
      </c>
      <c r="F1721">
        <v>35</v>
      </c>
      <c r="G1721">
        <v>363.52</v>
      </c>
      <c r="H1721">
        <v>10.3862857142857</v>
      </c>
    </row>
    <row r="1722" spans="1:8" x14ac:dyDescent="0.2">
      <c r="A1722" t="s">
        <v>8</v>
      </c>
      <c r="B1722" t="s">
        <v>76</v>
      </c>
      <c r="C1722" t="s">
        <v>77</v>
      </c>
      <c r="D1722" t="s">
        <v>11</v>
      </c>
      <c r="E1722" t="s">
        <v>1416</v>
      </c>
      <c r="F1722">
        <v>115</v>
      </c>
      <c r="G1722">
        <v>498.96</v>
      </c>
      <c r="H1722">
        <v>4.3387826086956496</v>
      </c>
    </row>
    <row r="1723" spans="1:8" x14ac:dyDescent="0.2">
      <c r="A1723" t="s">
        <v>8</v>
      </c>
      <c r="B1723" t="s">
        <v>76</v>
      </c>
      <c r="C1723" t="s">
        <v>135</v>
      </c>
      <c r="D1723" t="s">
        <v>11</v>
      </c>
      <c r="E1723" t="s">
        <v>1417</v>
      </c>
      <c r="F1723">
        <v>1679</v>
      </c>
      <c r="G1723">
        <v>6663.85</v>
      </c>
      <c r="H1723">
        <v>3.9689398451459201</v>
      </c>
    </row>
    <row r="1724" spans="1:8" x14ac:dyDescent="0.2">
      <c r="A1724" t="s">
        <v>8</v>
      </c>
      <c r="B1724" t="s">
        <v>76</v>
      </c>
      <c r="C1724" t="s">
        <v>77</v>
      </c>
      <c r="D1724" t="s">
        <v>11</v>
      </c>
      <c r="E1724" t="s">
        <v>1418</v>
      </c>
      <c r="F1724">
        <v>465</v>
      </c>
      <c r="G1724">
        <v>3206.64</v>
      </c>
      <c r="H1724">
        <v>6.8959999999999999</v>
      </c>
    </row>
    <row r="1725" spans="1:8" x14ac:dyDescent="0.2">
      <c r="A1725" t="s">
        <v>8</v>
      </c>
      <c r="B1725" t="s">
        <v>76</v>
      </c>
      <c r="C1725" t="s">
        <v>77</v>
      </c>
      <c r="D1725" t="s">
        <v>11</v>
      </c>
      <c r="E1725" t="s">
        <v>1419</v>
      </c>
      <c r="F1725">
        <v>225</v>
      </c>
      <c r="G1725">
        <v>740.87</v>
      </c>
      <c r="H1725">
        <v>3.2927555555555599</v>
      </c>
    </row>
    <row r="1726" spans="1:8" x14ac:dyDescent="0.2">
      <c r="A1726" t="s">
        <v>8</v>
      </c>
      <c r="B1726" t="s">
        <v>76</v>
      </c>
      <c r="C1726" t="s">
        <v>77</v>
      </c>
      <c r="D1726" t="s">
        <v>11</v>
      </c>
      <c r="E1726" t="s">
        <v>1420</v>
      </c>
      <c r="F1726">
        <v>369</v>
      </c>
      <c r="G1726">
        <v>4722.3900000000003</v>
      </c>
      <c r="H1726">
        <v>12.797804878048799</v>
      </c>
    </row>
    <row r="1727" spans="1:8" x14ac:dyDescent="0.2">
      <c r="A1727" t="s">
        <v>8</v>
      </c>
      <c r="B1727" t="s">
        <v>76</v>
      </c>
      <c r="C1727" t="s">
        <v>77</v>
      </c>
      <c r="D1727" t="s">
        <v>11</v>
      </c>
      <c r="E1727" t="s">
        <v>1421</v>
      </c>
      <c r="F1727">
        <v>345</v>
      </c>
      <c r="G1727">
        <v>2007.05</v>
      </c>
      <c r="H1727">
        <v>5.81753623188406</v>
      </c>
    </row>
    <row r="1728" spans="1:8" x14ac:dyDescent="0.2">
      <c r="A1728" t="s">
        <v>8</v>
      </c>
      <c r="B1728" t="s">
        <v>76</v>
      </c>
      <c r="C1728" t="s">
        <v>77</v>
      </c>
      <c r="D1728" t="s">
        <v>11</v>
      </c>
      <c r="E1728" t="s">
        <v>1422</v>
      </c>
      <c r="F1728">
        <v>525</v>
      </c>
      <c r="G1728">
        <v>8280.99</v>
      </c>
      <c r="H1728">
        <v>15.773314285714299</v>
      </c>
    </row>
    <row r="1729" spans="1:8" x14ac:dyDescent="0.2">
      <c r="A1729" t="s">
        <v>8</v>
      </c>
      <c r="B1729" t="s">
        <v>76</v>
      </c>
      <c r="C1729" t="s">
        <v>92</v>
      </c>
      <c r="D1729" t="s">
        <v>11</v>
      </c>
      <c r="E1729" t="s">
        <v>1423</v>
      </c>
      <c r="F1729">
        <v>1479</v>
      </c>
      <c r="G1729">
        <v>-1634.38</v>
      </c>
      <c r="H1729">
        <v>-1.1050574712643699</v>
      </c>
    </row>
    <row r="1730" spans="1:8" x14ac:dyDescent="0.2">
      <c r="A1730" t="s">
        <v>8</v>
      </c>
      <c r="B1730" t="s">
        <v>76</v>
      </c>
      <c r="C1730" t="s">
        <v>77</v>
      </c>
      <c r="D1730" t="s">
        <v>11</v>
      </c>
      <c r="E1730" t="s">
        <v>1424</v>
      </c>
      <c r="F1730">
        <v>950</v>
      </c>
      <c r="G1730">
        <v>3467.97</v>
      </c>
      <c r="H1730">
        <v>3.6504947368421101</v>
      </c>
    </row>
    <row r="1731" spans="1:8" x14ac:dyDescent="0.2">
      <c r="A1731" t="s">
        <v>8</v>
      </c>
      <c r="B1731" t="s">
        <v>76</v>
      </c>
      <c r="C1731" t="s">
        <v>77</v>
      </c>
      <c r="D1731" t="s">
        <v>11</v>
      </c>
      <c r="E1731" t="s">
        <v>1425</v>
      </c>
      <c r="F1731">
        <v>719</v>
      </c>
      <c r="G1731">
        <v>5427.49</v>
      </c>
      <c r="H1731">
        <v>7.5486648122392204</v>
      </c>
    </row>
    <row r="1732" spans="1:8" x14ac:dyDescent="0.2">
      <c r="A1732" t="s">
        <v>8</v>
      </c>
      <c r="B1732" t="s">
        <v>76</v>
      </c>
      <c r="C1732" t="s">
        <v>77</v>
      </c>
      <c r="D1732" t="s">
        <v>11</v>
      </c>
      <c r="E1732" t="s">
        <v>1426</v>
      </c>
      <c r="F1732">
        <v>225</v>
      </c>
      <c r="G1732">
        <v>905.12</v>
      </c>
      <c r="H1732">
        <v>4.0227555555555599</v>
      </c>
    </row>
    <row r="1733" spans="1:8" x14ac:dyDescent="0.2">
      <c r="A1733" t="s">
        <v>8</v>
      </c>
      <c r="B1733" t="s">
        <v>76</v>
      </c>
      <c r="C1733" t="s">
        <v>77</v>
      </c>
      <c r="D1733" t="s">
        <v>11</v>
      </c>
      <c r="E1733" t="s">
        <v>1427</v>
      </c>
      <c r="F1733">
        <v>526</v>
      </c>
      <c r="G1733">
        <v>5578.41</v>
      </c>
      <c r="H1733">
        <v>10.6053422053232</v>
      </c>
    </row>
    <row r="1734" spans="1:8" x14ac:dyDescent="0.2">
      <c r="A1734" t="s">
        <v>8</v>
      </c>
      <c r="B1734" t="s">
        <v>76</v>
      </c>
      <c r="C1734" t="s">
        <v>77</v>
      </c>
      <c r="D1734" t="s">
        <v>11</v>
      </c>
      <c r="E1734" t="s">
        <v>1428</v>
      </c>
      <c r="F1734">
        <v>1200</v>
      </c>
      <c r="G1734">
        <v>-739.77</v>
      </c>
      <c r="H1734">
        <v>-0.616475</v>
      </c>
    </row>
    <row r="1735" spans="1:8" x14ac:dyDescent="0.2">
      <c r="A1735" t="s">
        <v>8</v>
      </c>
      <c r="B1735" t="s">
        <v>76</v>
      </c>
      <c r="C1735" t="s">
        <v>77</v>
      </c>
      <c r="D1735" t="s">
        <v>11</v>
      </c>
      <c r="E1735" t="s">
        <v>1429</v>
      </c>
      <c r="F1735">
        <v>387</v>
      </c>
      <c r="G1735">
        <v>-9989.9500000000007</v>
      </c>
      <c r="H1735">
        <v>-25.813824289405702</v>
      </c>
    </row>
    <row r="1736" spans="1:8" x14ac:dyDescent="0.2">
      <c r="A1736" t="s">
        <v>8</v>
      </c>
      <c r="B1736" t="s">
        <v>76</v>
      </c>
      <c r="C1736" t="s">
        <v>77</v>
      </c>
      <c r="D1736" t="s">
        <v>11</v>
      </c>
      <c r="E1736" t="s">
        <v>1430</v>
      </c>
      <c r="F1736">
        <v>290</v>
      </c>
      <c r="G1736">
        <v>5083.57</v>
      </c>
      <c r="H1736">
        <v>17.5295517241379</v>
      </c>
    </row>
    <row r="1737" spans="1:8" x14ac:dyDescent="0.2">
      <c r="A1737" t="s">
        <v>8</v>
      </c>
      <c r="B1737" t="s">
        <v>76</v>
      </c>
      <c r="C1737" t="s">
        <v>92</v>
      </c>
      <c r="D1737" t="s">
        <v>11</v>
      </c>
      <c r="E1737" t="s">
        <v>1431</v>
      </c>
      <c r="F1737">
        <v>294</v>
      </c>
      <c r="G1737">
        <v>1963.28</v>
      </c>
      <c r="H1737">
        <v>6.6778231292517001</v>
      </c>
    </row>
    <row r="1738" spans="1:8" x14ac:dyDescent="0.2">
      <c r="A1738" t="s">
        <v>8</v>
      </c>
      <c r="B1738" t="s">
        <v>76</v>
      </c>
      <c r="C1738" t="s">
        <v>77</v>
      </c>
      <c r="D1738" t="s">
        <v>11</v>
      </c>
      <c r="E1738" t="s">
        <v>1432</v>
      </c>
      <c r="F1738">
        <v>421</v>
      </c>
      <c r="G1738">
        <v>11709.41</v>
      </c>
      <c r="H1738">
        <v>27.813325415676999</v>
      </c>
    </row>
    <row r="1739" spans="1:8" x14ac:dyDescent="0.2">
      <c r="A1739" t="s">
        <v>8</v>
      </c>
      <c r="B1739" t="s">
        <v>76</v>
      </c>
      <c r="C1739" t="s">
        <v>77</v>
      </c>
      <c r="D1739" t="s">
        <v>11</v>
      </c>
      <c r="E1739" t="s">
        <v>1433</v>
      </c>
      <c r="F1739">
        <v>1480</v>
      </c>
      <c r="G1739">
        <v>11302.04</v>
      </c>
      <c r="H1739">
        <v>7.6365135135135098</v>
      </c>
    </row>
    <row r="1740" spans="1:8" x14ac:dyDescent="0.2">
      <c r="A1740" t="s">
        <v>8</v>
      </c>
      <c r="B1740" t="s">
        <v>76</v>
      </c>
      <c r="C1740" t="s">
        <v>87</v>
      </c>
      <c r="D1740" t="s">
        <v>11</v>
      </c>
      <c r="E1740" t="s">
        <v>20</v>
      </c>
      <c r="F1740">
        <v>1</v>
      </c>
      <c r="G1740">
        <v>-210</v>
      </c>
      <c r="H1740">
        <v>-210</v>
      </c>
    </row>
    <row r="1741" spans="1:8" x14ac:dyDescent="0.2">
      <c r="A1741" t="s">
        <v>8</v>
      </c>
      <c r="B1741" t="s">
        <v>76</v>
      </c>
      <c r="C1741" t="s">
        <v>77</v>
      </c>
      <c r="D1741" t="s">
        <v>11</v>
      </c>
      <c r="E1741" t="s">
        <v>1434</v>
      </c>
      <c r="F1741">
        <v>1698</v>
      </c>
      <c r="G1741">
        <v>4891.87</v>
      </c>
      <c r="H1741">
        <v>2.8809599528857501</v>
      </c>
    </row>
    <row r="1742" spans="1:8" x14ac:dyDescent="0.2">
      <c r="A1742" t="s">
        <v>8</v>
      </c>
      <c r="B1742" t="s">
        <v>76</v>
      </c>
      <c r="C1742" t="s">
        <v>77</v>
      </c>
      <c r="D1742" t="s">
        <v>11</v>
      </c>
      <c r="E1742" t="s">
        <v>1435</v>
      </c>
      <c r="F1742">
        <v>1306</v>
      </c>
      <c r="G1742">
        <v>-22926.9</v>
      </c>
      <c r="H1742">
        <v>-17.555053598774901</v>
      </c>
    </row>
    <row r="1743" spans="1:8" x14ac:dyDescent="0.2">
      <c r="A1743" t="s">
        <v>8</v>
      </c>
      <c r="B1743" t="s">
        <v>76</v>
      </c>
      <c r="C1743" t="s">
        <v>77</v>
      </c>
      <c r="D1743" t="s">
        <v>11</v>
      </c>
      <c r="E1743" t="s">
        <v>1436</v>
      </c>
      <c r="F1743">
        <v>60</v>
      </c>
      <c r="G1743">
        <v>2307.15</v>
      </c>
      <c r="H1743">
        <v>38.452500000000001</v>
      </c>
    </row>
    <row r="1744" spans="1:8" x14ac:dyDescent="0.2">
      <c r="A1744" t="s">
        <v>8</v>
      </c>
      <c r="B1744" t="s">
        <v>76</v>
      </c>
      <c r="C1744" t="s">
        <v>77</v>
      </c>
      <c r="D1744" t="s">
        <v>11</v>
      </c>
      <c r="E1744" t="s">
        <v>1437</v>
      </c>
      <c r="F1744">
        <v>2910</v>
      </c>
      <c r="G1744">
        <v>3620.77</v>
      </c>
      <c r="H1744">
        <v>1.24425085910653</v>
      </c>
    </row>
    <row r="1745" spans="1:8" x14ac:dyDescent="0.2">
      <c r="A1745" t="s">
        <v>8</v>
      </c>
      <c r="B1745" t="s">
        <v>76</v>
      </c>
      <c r="C1745" t="s">
        <v>77</v>
      </c>
      <c r="D1745" t="s">
        <v>11</v>
      </c>
      <c r="E1745" t="s">
        <v>211</v>
      </c>
      <c r="F1745">
        <v>1593</v>
      </c>
      <c r="G1745">
        <v>13245.99</v>
      </c>
      <c r="H1745">
        <v>8.3151224105461399</v>
      </c>
    </row>
    <row r="1746" spans="1:8" x14ac:dyDescent="0.2">
      <c r="A1746" t="s">
        <v>8</v>
      </c>
      <c r="B1746" t="s">
        <v>76</v>
      </c>
      <c r="C1746" t="s">
        <v>77</v>
      </c>
      <c r="D1746" t="s">
        <v>11</v>
      </c>
      <c r="E1746" t="s">
        <v>1438</v>
      </c>
      <c r="F1746">
        <v>230</v>
      </c>
      <c r="G1746">
        <v>459.67</v>
      </c>
      <c r="H1746">
        <v>1.9985652173913</v>
      </c>
    </row>
    <row r="1747" spans="1:8" x14ac:dyDescent="0.2">
      <c r="A1747" t="s">
        <v>8</v>
      </c>
      <c r="B1747" t="s">
        <v>76</v>
      </c>
      <c r="C1747" t="s">
        <v>77</v>
      </c>
      <c r="D1747" t="s">
        <v>11</v>
      </c>
      <c r="E1747" t="s">
        <v>1439</v>
      </c>
      <c r="F1747">
        <v>1085</v>
      </c>
      <c r="G1747">
        <v>2927.43</v>
      </c>
      <c r="H1747">
        <v>2.6980921658986201</v>
      </c>
    </row>
    <row r="1748" spans="1:8" x14ac:dyDescent="0.2">
      <c r="A1748" t="s">
        <v>8</v>
      </c>
      <c r="B1748" t="s">
        <v>76</v>
      </c>
      <c r="C1748" t="s">
        <v>77</v>
      </c>
      <c r="D1748" t="s">
        <v>11</v>
      </c>
      <c r="E1748" t="s">
        <v>1440</v>
      </c>
      <c r="F1748">
        <v>100</v>
      </c>
      <c r="G1748">
        <v>302.39</v>
      </c>
      <c r="H1748">
        <v>3.0238999999999998</v>
      </c>
    </row>
    <row r="1749" spans="1:8" x14ac:dyDescent="0.2">
      <c r="A1749" t="s">
        <v>8</v>
      </c>
      <c r="B1749" t="s">
        <v>76</v>
      </c>
      <c r="C1749" t="s">
        <v>77</v>
      </c>
      <c r="D1749" t="s">
        <v>11</v>
      </c>
      <c r="E1749" t="s">
        <v>1441</v>
      </c>
      <c r="F1749">
        <v>600</v>
      </c>
      <c r="G1749">
        <v>59.33</v>
      </c>
      <c r="H1749">
        <v>9.8883333333333295E-2</v>
      </c>
    </row>
    <row r="1750" spans="1:8" x14ac:dyDescent="0.2">
      <c r="A1750" t="s">
        <v>8</v>
      </c>
      <c r="B1750" t="s">
        <v>76</v>
      </c>
      <c r="C1750" t="s">
        <v>77</v>
      </c>
      <c r="D1750" t="s">
        <v>11</v>
      </c>
      <c r="E1750" t="s">
        <v>1442</v>
      </c>
      <c r="F1750">
        <v>594</v>
      </c>
      <c r="G1750">
        <v>1905.82</v>
      </c>
      <c r="H1750">
        <v>3.2084511784511802</v>
      </c>
    </row>
    <row r="1751" spans="1:8" x14ac:dyDescent="0.2">
      <c r="A1751" t="s">
        <v>8</v>
      </c>
      <c r="B1751" t="s">
        <v>76</v>
      </c>
      <c r="C1751" t="s">
        <v>77</v>
      </c>
      <c r="D1751" t="s">
        <v>11</v>
      </c>
      <c r="E1751" t="s">
        <v>1443</v>
      </c>
      <c r="F1751">
        <v>875</v>
      </c>
      <c r="G1751">
        <v>4618.83</v>
      </c>
      <c r="H1751">
        <v>5.2786628571428604</v>
      </c>
    </row>
    <row r="1752" spans="1:8" x14ac:dyDescent="0.2">
      <c r="A1752" t="s">
        <v>8</v>
      </c>
      <c r="B1752" t="s">
        <v>76</v>
      </c>
      <c r="C1752" t="s">
        <v>92</v>
      </c>
      <c r="D1752" t="s">
        <v>11</v>
      </c>
      <c r="E1752" t="s">
        <v>1444</v>
      </c>
      <c r="F1752">
        <v>1660</v>
      </c>
      <c r="G1752">
        <v>21901.9</v>
      </c>
      <c r="H1752">
        <v>13.1939156626506</v>
      </c>
    </row>
    <row r="1753" spans="1:8" x14ac:dyDescent="0.2">
      <c r="A1753" t="s">
        <v>8</v>
      </c>
      <c r="B1753" t="s">
        <v>76</v>
      </c>
      <c r="C1753" t="s">
        <v>92</v>
      </c>
      <c r="D1753" t="s">
        <v>11</v>
      </c>
      <c r="E1753" t="s">
        <v>1445</v>
      </c>
      <c r="F1753">
        <v>833</v>
      </c>
      <c r="G1753">
        <v>13176.61</v>
      </c>
      <c r="H1753">
        <v>15.818259303721501</v>
      </c>
    </row>
    <row r="1754" spans="1:8" x14ac:dyDescent="0.2">
      <c r="A1754" t="s">
        <v>8</v>
      </c>
      <c r="B1754" t="s">
        <v>76</v>
      </c>
      <c r="C1754" t="s">
        <v>92</v>
      </c>
      <c r="D1754" t="s">
        <v>11</v>
      </c>
      <c r="E1754" t="s">
        <v>1446</v>
      </c>
      <c r="F1754">
        <v>1940</v>
      </c>
      <c r="G1754">
        <v>14218.62</v>
      </c>
      <c r="H1754">
        <v>7.3291855670103097</v>
      </c>
    </row>
    <row r="1755" spans="1:8" x14ac:dyDescent="0.2">
      <c r="A1755" t="s">
        <v>8</v>
      </c>
      <c r="B1755" t="s">
        <v>76</v>
      </c>
      <c r="C1755" t="s">
        <v>77</v>
      </c>
      <c r="D1755" t="s">
        <v>11</v>
      </c>
      <c r="E1755" t="s">
        <v>1446</v>
      </c>
      <c r="F1755">
        <v>2595</v>
      </c>
      <c r="G1755">
        <v>9397.9699999999993</v>
      </c>
      <c r="H1755">
        <v>3.6215684007707099</v>
      </c>
    </row>
    <row r="1756" spans="1:8" x14ac:dyDescent="0.2">
      <c r="A1756" t="s">
        <v>8</v>
      </c>
      <c r="B1756" t="s">
        <v>76</v>
      </c>
      <c r="C1756" t="s">
        <v>77</v>
      </c>
      <c r="D1756" t="s">
        <v>11</v>
      </c>
      <c r="E1756" t="s">
        <v>1447</v>
      </c>
      <c r="F1756">
        <v>1</v>
      </c>
      <c r="G1756">
        <v>6186.18</v>
      </c>
      <c r="H1756">
        <v>6186.18</v>
      </c>
    </row>
    <row r="1757" spans="1:8" x14ac:dyDescent="0.2">
      <c r="A1757" t="s">
        <v>8</v>
      </c>
      <c r="B1757" t="s">
        <v>76</v>
      </c>
      <c r="C1757" t="s">
        <v>92</v>
      </c>
      <c r="D1757" t="s">
        <v>11</v>
      </c>
      <c r="E1757" t="s">
        <v>1448</v>
      </c>
      <c r="F1757">
        <v>650</v>
      </c>
      <c r="G1757">
        <v>11802.45</v>
      </c>
      <c r="H1757">
        <v>18.157615384615401</v>
      </c>
    </row>
    <row r="1758" spans="1:8" x14ac:dyDescent="0.2">
      <c r="A1758" t="s">
        <v>8</v>
      </c>
      <c r="B1758" t="s">
        <v>76</v>
      </c>
      <c r="C1758" t="s">
        <v>135</v>
      </c>
      <c r="D1758" t="s">
        <v>11</v>
      </c>
      <c r="E1758" t="s">
        <v>1449</v>
      </c>
      <c r="F1758">
        <v>650</v>
      </c>
      <c r="G1758">
        <v>-1586.17</v>
      </c>
      <c r="H1758">
        <v>-2.4402615384615398</v>
      </c>
    </row>
    <row r="1759" spans="1:8" x14ac:dyDescent="0.2">
      <c r="A1759" t="s">
        <v>8</v>
      </c>
      <c r="B1759" t="s">
        <v>76</v>
      </c>
      <c r="C1759" t="s">
        <v>92</v>
      </c>
      <c r="D1759" t="s">
        <v>11</v>
      </c>
      <c r="E1759" t="s">
        <v>1450</v>
      </c>
      <c r="F1759">
        <v>1350</v>
      </c>
      <c r="G1759">
        <v>7863.53</v>
      </c>
      <c r="H1759">
        <v>5.8248370370370397</v>
      </c>
    </row>
    <row r="1760" spans="1:8" x14ac:dyDescent="0.2">
      <c r="A1760" t="s">
        <v>8</v>
      </c>
      <c r="B1760" t="s">
        <v>76</v>
      </c>
      <c r="C1760" t="s">
        <v>102</v>
      </c>
      <c r="D1760" t="s">
        <v>11</v>
      </c>
      <c r="E1760" t="s">
        <v>1451</v>
      </c>
      <c r="F1760">
        <v>1000</v>
      </c>
      <c r="G1760">
        <v>3396.6</v>
      </c>
      <c r="H1760">
        <v>3.3965999999999998</v>
      </c>
    </row>
    <row r="1761" spans="1:8" x14ac:dyDescent="0.2">
      <c r="A1761" t="s">
        <v>8</v>
      </c>
      <c r="B1761" t="s">
        <v>76</v>
      </c>
      <c r="C1761" t="s">
        <v>77</v>
      </c>
      <c r="D1761" t="s">
        <v>11</v>
      </c>
      <c r="E1761" t="s">
        <v>1452</v>
      </c>
      <c r="F1761">
        <v>612</v>
      </c>
      <c r="G1761">
        <v>2188.4299999999998</v>
      </c>
      <c r="H1761">
        <v>3.5758660130719</v>
      </c>
    </row>
    <row r="1762" spans="1:8" x14ac:dyDescent="0.2">
      <c r="A1762" t="s">
        <v>8</v>
      </c>
      <c r="B1762" t="s">
        <v>76</v>
      </c>
      <c r="C1762" t="s">
        <v>135</v>
      </c>
      <c r="D1762" t="s">
        <v>11</v>
      </c>
      <c r="E1762" t="s">
        <v>1453</v>
      </c>
      <c r="F1762">
        <v>1</v>
      </c>
      <c r="G1762">
        <v>21.9</v>
      </c>
      <c r="H1762">
        <v>21.9</v>
      </c>
    </row>
    <row r="1763" spans="1:8" x14ac:dyDescent="0.2">
      <c r="A1763" t="s">
        <v>8</v>
      </c>
      <c r="B1763" t="s">
        <v>76</v>
      </c>
      <c r="C1763" t="s">
        <v>92</v>
      </c>
      <c r="D1763" t="s">
        <v>11</v>
      </c>
      <c r="E1763" t="s">
        <v>1454</v>
      </c>
      <c r="F1763">
        <v>364</v>
      </c>
      <c r="G1763">
        <v>2950.65</v>
      </c>
      <c r="H1763">
        <v>8.1061813186813207</v>
      </c>
    </row>
    <row r="1764" spans="1:8" x14ac:dyDescent="0.2">
      <c r="A1764" t="s">
        <v>8</v>
      </c>
      <c r="B1764" t="s">
        <v>76</v>
      </c>
      <c r="C1764" t="s">
        <v>77</v>
      </c>
      <c r="D1764" t="s">
        <v>11</v>
      </c>
      <c r="E1764" t="s">
        <v>1455</v>
      </c>
      <c r="F1764">
        <v>3945</v>
      </c>
      <c r="G1764">
        <v>13562.42</v>
      </c>
      <c r="H1764">
        <v>3.4378757921419498</v>
      </c>
    </row>
    <row r="1765" spans="1:8" x14ac:dyDescent="0.2">
      <c r="A1765" t="s">
        <v>8</v>
      </c>
      <c r="B1765" t="s">
        <v>76</v>
      </c>
      <c r="C1765" t="s">
        <v>87</v>
      </c>
      <c r="D1765" t="s">
        <v>11</v>
      </c>
      <c r="E1765" t="s">
        <v>1456</v>
      </c>
      <c r="F1765">
        <v>1</v>
      </c>
      <c r="G1765">
        <v>-6011</v>
      </c>
      <c r="H1765">
        <v>-6011</v>
      </c>
    </row>
    <row r="1766" spans="1:8" x14ac:dyDescent="0.2">
      <c r="A1766" t="s">
        <v>8</v>
      </c>
      <c r="B1766" t="s">
        <v>76</v>
      </c>
      <c r="C1766" t="s">
        <v>87</v>
      </c>
      <c r="D1766" t="s">
        <v>11</v>
      </c>
      <c r="E1766" t="s">
        <v>1457</v>
      </c>
      <c r="F1766">
        <v>1</v>
      </c>
      <c r="G1766">
        <v>-4479</v>
      </c>
      <c r="H1766">
        <v>-4479</v>
      </c>
    </row>
    <row r="1767" spans="1:8" x14ac:dyDescent="0.2">
      <c r="A1767" t="s">
        <v>8</v>
      </c>
      <c r="B1767" t="s">
        <v>76</v>
      </c>
      <c r="C1767" t="s">
        <v>87</v>
      </c>
      <c r="D1767" t="s">
        <v>11</v>
      </c>
      <c r="E1767" t="s">
        <v>1458</v>
      </c>
      <c r="F1767">
        <v>1</v>
      </c>
      <c r="G1767">
        <v>-1478</v>
      </c>
      <c r="H1767">
        <v>-1478</v>
      </c>
    </row>
    <row r="1768" spans="1:8" x14ac:dyDescent="0.2">
      <c r="A1768" t="s">
        <v>8</v>
      </c>
      <c r="B1768" t="s">
        <v>76</v>
      </c>
      <c r="C1768" t="s">
        <v>87</v>
      </c>
      <c r="D1768" t="s">
        <v>11</v>
      </c>
      <c r="E1768" t="s">
        <v>1459</v>
      </c>
      <c r="F1768">
        <v>1</v>
      </c>
      <c r="G1768">
        <v>-73</v>
      </c>
      <c r="H1768">
        <v>-73</v>
      </c>
    </row>
    <row r="1769" spans="1:8" x14ac:dyDescent="0.2">
      <c r="A1769" t="s">
        <v>8</v>
      </c>
      <c r="B1769" t="s">
        <v>76</v>
      </c>
      <c r="C1769" t="s">
        <v>87</v>
      </c>
      <c r="D1769" t="s">
        <v>11</v>
      </c>
      <c r="E1769" t="s">
        <v>1460</v>
      </c>
      <c r="F1769">
        <v>1</v>
      </c>
      <c r="G1769">
        <v>-410</v>
      </c>
      <c r="H1769">
        <v>-410</v>
      </c>
    </row>
    <row r="1770" spans="1:8" x14ac:dyDescent="0.2">
      <c r="A1770" t="s">
        <v>8</v>
      </c>
      <c r="B1770" t="s">
        <v>76</v>
      </c>
      <c r="C1770" t="s">
        <v>92</v>
      </c>
      <c r="D1770" t="s">
        <v>11</v>
      </c>
      <c r="E1770" t="s">
        <v>321</v>
      </c>
      <c r="F1770">
        <v>808</v>
      </c>
      <c r="G1770">
        <v>45609.41</v>
      </c>
      <c r="H1770">
        <v>56.4472896039604</v>
      </c>
    </row>
    <row r="1771" spans="1:8" x14ac:dyDescent="0.2">
      <c r="A1771" t="s">
        <v>8</v>
      </c>
      <c r="B1771" t="s">
        <v>76</v>
      </c>
      <c r="C1771" t="s">
        <v>92</v>
      </c>
      <c r="D1771" t="s">
        <v>11</v>
      </c>
      <c r="E1771" t="s">
        <v>1461</v>
      </c>
      <c r="F1771">
        <v>1507</v>
      </c>
      <c r="G1771">
        <v>-986.83</v>
      </c>
      <c r="H1771">
        <v>-0.65483078964830799</v>
      </c>
    </row>
    <row r="1772" spans="1:8" x14ac:dyDescent="0.2">
      <c r="A1772" t="s">
        <v>8</v>
      </c>
      <c r="B1772" t="s">
        <v>76</v>
      </c>
      <c r="C1772" t="s">
        <v>87</v>
      </c>
      <c r="D1772" t="s">
        <v>11</v>
      </c>
      <c r="E1772" t="s">
        <v>1462</v>
      </c>
      <c r="F1772">
        <v>1</v>
      </c>
      <c r="G1772">
        <v>-181</v>
      </c>
      <c r="H1772">
        <v>-181</v>
      </c>
    </row>
    <row r="1773" spans="1:8" x14ac:dyDescent="0.2">
      <c r="A1773" t="s">
        <v>8</v>
      </c>
      <c r="B1773" t="s">
        <v>76</v>
      </c>
      <c r="C1773" t="s">
        <v>87</v>
      </c>
      <c r="D1773" t="s">
        <v>11</v>
      </c>
      <c r="E1773" t="s">
        <v>1463</v>
      </c>
      <c r="F1773">
        <v>1</v>
      </c>
      <c r="G1773">
        <v>-538</v>
      </c>
      <c r="H1773">
        <v>-538</v>
      </c>
    </row>
    <row r="1774" spans="1:8" x14ac:dyDescent="0.2">
      <c r="A1774" t="s">
        <v>8</v>
      </c>
      <c r="B1774" t="s">
        <v>76</v>
      </c>
      <c r="C1774" t="s">
        <v>135</v>
      </c>
      <c r="D1774" t="s">
        <v>11</v>
      </c>
      <c r="E1774" t="s">
        <v>1464</v>
      </c>
      <c r="F1774">
        <v>2685</v>
      </c>
      <c r="G1774">
        <v>89516.99</v>
      </c>
      <c r="H1774">
        <v>33.339661080074499</v>
      </c>
    </row>
    <row r="1775" spans="1:8" x14ac:dyDescent="0.2">
      <c r="A1775" t="s">
        <v>8</v>
      </c>
      <c r="B1775" t="s">
        <v>76</v>
      </c>
      <c r="C1775" t="s">
        <v>77</v>
      </c>
      <c r="D1775" t="s">
        <v>11</v>
      </c>
      <c r="E1775" t="s">
        <v>12</v>
      </c>
      <c r="F1775">
        <v>1631</v>
      </c>
      <c r="G1775">
        <v>5431.65</v>
      </c>
      <c r="H1775">
        <v>3.3302575107296102</v>
      </c>
    </row>
    <row r="1776" spans="1:8" x14ac:dyDescent="0.2">
      <c r="A1776" t="s">
        <v>8</v>
      </c>
      <c r="B1776" t="s">
        <v>76</v>
      </c>
      <c r="C1776" t="s">
        <v>87</v>
      </c>
      <c r="D1776" t="s">
        <v>11</v>
      </c>
      <c r="E1776" t="s">
        <v>1465</v>
      </c>
      <c r="F1776">
        <v>1</v>
      </c>
      <c r="G1776">
        <v>-18159</v>
      </c>
      <c r="H1776">
        <v>-18159</v>
      </c>
    </row>
    <row r="1777" spans="1:8" x14ac:dyDescent="0.2">
      <c r="A1777" t="s">
        <v>8</v>
      </c>
      <c r="B1777" t="s">
        <v>76</v>
      </c>
      <c r="C1777" t="s">
        <v>87</v>
      </c>
      <c r="D1777" t="s">
        <v>11</v>
      </c>
      <c r="E1777" t="s">
        <v>1466</v>
      </c>
      <c r="F1777">
        <v>1</v>
      </c>
      <c r="G1777">
        <v>-9535</v>
      </c>
      <c r="H1777">
        <v>-9535</v>
      </c>
    </row>
    <row r="1778" spans="1:8" x14ac:dyDescent="0.2">
      <c r="A1778" t="s">
        <v>8</v>
      </c>
      <c r="B1778" t="s">
        <v>76</v>
      </c>
      <c r="C1778" t="s">
        <v>63</v>
      </c>
      <c r="D1778" t="s">
        <v>64</v>
      </c>
      <c r="E1778" t="s">
        <v>1467</v>
      </c>
      <c r="F1778">
        <v>4</v>
      </c>
      <c r="G1778">
        <v>56928.71</v>
      </c>
      <c r="H1778">
        <v>14232.1775</v>
      </c>
    </row>
    <row r="1779" spans="1:8" x14ac:dyDescent="0.2">
      <c r="A1779" t="s">
        <v>8</v>
      </c>
      <c r="B1779" t="s">
        <v>76</v>
      </c>
      <c r="C1779" t="s">
        <v>92</v>
      </c>
      <c r="D1779" t="s">
        <v>11</v>
      </c>
      <c r="E1779" t="s">
        <v>1468</v>
      </c>
      <c r="F1779">
        <v>368</v>
      </c>
      <c r="G1779">
        <v>15272.36</v>
      </c>
      <c r="H1779">
        <v>41.500978260869601</v>
      </c>
    </row>
    <row r="1780" spans="1:8" x14ac:dyDescent="0.2">
      <c r="A1780" t="s">
        <v>8</v>
      </c>
      <c r="B1780" t="s">
        <v>76</v>
      </c>
      <c r="C1780" t="s">
        <v>77</v>
      </c>
      <c r="D1780" t="s">
        <v>11</v>
      </c>
      <c r="E1780" t="s">
        <v>1469</v>
      </c>
      <c r="F1780">
        <v>584</v>
      </c>
      <c r="G1780">
        <v>8830.8700000000008</v>
      </c>
      <c r="H1780">
        <v>15.121352739725999</v>
      </c>
    </row>
    <row r="1781" spans="1:8" x14ac:dyDescent="0.2">
      <c r="A1781" t="s">
        <v>8</v>
      </c>
      <c r="B1781" t="s">
        <v>76</v>
      </c>
      <c r="C1781" t="s">
        <v>92</v>
      </c>
      <c r="D1781" t="s">
        <v>11</v>
      </c>
      <c r="E1781" t="s">
        <v>1224</v>
      </c>
      <c r="F1781">
        <v>4167</v>
      </c>
      <c r="G1781">
        <v>410451.08</v>
      </c>
      <c r="H1781">
        <v>98.500379169666402</v>
      </c>
    </row>
    <row r="1782" spans="1:8" x14ac:dyDescent="0.2">
      <c r="A1782" t="s">
        <v>8</v>
      </c>
      <c r="B1782" t="s">
        <v>76</v>
      </c>
      <c r="C1782" t="s">
        <v>77</v>
      </c>
      <c r="D1782" t="s">
        <v>11</v>
      </c>
      <c r="E1782" t="s">
        <v>1470</v>
      </c>
      <c r="F1782">
        <v>375</v>
      </c>
      <c r="G1782">
        <v>310.14999999999998</v>
      </c>
      <c r="H1782">
        <v>0.82706666666666695</v>
      </c>
    </row>
    <row r="1783" spans="1:8" x14ac:dyDescent="0.2">
      <c r="A1783" t="s">
        <v>8</v>
      </c>
      <c r="B1783" t="s">
        <v>76</v>
      </c>
      <c r="C1783" t="s">
        <v>63</v>
      </c>
      <c r="D1783" t="s">
        <v>64</v>
      </c>
      <c r="E1783" t="s">
        <v>347</v>
      </c>
      <c r="F1783">
        <v>56</v>
      </c>
      <c r="G1783">
        <v>3780.6</v>
      </c>
      <c r="H1783">
        <v>67.5107142857143</v>
      </c>
    </row>
    <row r="1784" spans="1:8" x14ac:dyDescent="0.2">
      <c r="A1784" t="s">
        <v>8</v>
      </c>
      <c r="B1784" t="s">
        <v>76</v>
      </c>
      <c r="C1784" t="s">
        <v>63</v>
      </c>
      <c r="D1784" t="s">
        <v>64</v>
      </c>
      <c r="E1784" t="s">
        <v>308</v>
      </c>
      <c r="F1784">
        <v>16</v>
      </c>
      <c r="G1784">
        <v>10141.76</v>
      </c>
      <c r="H1784">
        <v>633.86</v>
      </c>
    </row>
    <row r="1785" spans="1:8" x14ac:dyDescent="0.2">
      <c r="A1785" t="s">
        <v>8</v>
      </c>
      <c r="B1785" t="s">
        <v>76</v>
      </c>
      <c r="C1785" t="s">
        <v>63</v>
      </c>
      <c r="D1785" t="s">
        <v>64</v>
      </c>
      <c r="E1785" t="s">
        <v>1066</v>
      </c>
      <c r="F1785">
        <v>42</v>
      </c>
      <c r="G1785">
        <v>10954.3</v>
      </c>
      <c r="H1785">
        <v>260.816666666667</v>
      </c>
    </row>
    <row r="1786" spans="1:8" x14ac:dyDescent="0.2">
      <c r="A1786" t="s">
        <v>8</v>
      </c>
      <c r="B1786" t="s">
        <v>76</v>
      </c>
      <c r="C1786" t="s">
        <v>77</v>
      </c>
      <c r="D1786" t="s">
        <v>11</v>
      </c>
      <c r="E1786" t="s">
        <v>73</v>
      </c>
      <c r="F1786">
        <v>750</v>
      </c>
      <c r="G1786">
        <v>15168.73</v>
      </c>
      <c r="H1786">
        <v>20.224973333333299</v>
      </c>
    </row>
    <row r="1787" spans="1:8" x14ac:dyDescent="0.2">
      <c r="A1787" t="s">
        <v>8</v>
      </c>
      <c r="B1787" t="s">
        <v>76</v>
      </c>
      <c r="C1787" t="s">
        <v>87</v>
      </c>
      <c r="D1787" t="s">
        <v>11</v>
      </c>
      <c r="E1787" t="s">
        <v>1471</v>
      </c>
      <c r="F1787">
        <v>1</v>
      </c>
      <c r="G1787">
        <v>-3140</v>
      </c>
      <c r="H1787">
        <v>-3140</v>
      </c>
    </row>
    <row r="1788" spans="1:8" x14ac:dyDescent="0.2">
      <c r="A1788" t="s">
        <v>8</v>
      </c>
      <c r="B1788" t="s">
        <v>76</v>
      </c>
      <c r="C1788" t="s">
        <v>87</v>
      </c>
      <c r="D1788" t="s">
        <v>11</v>
      </c>
      <c r="E1788" t="s">
        <v>1472</v>
      </c>
      <c r="F1788">
        <v>1</v>
      </c>
      <c r="G1788">
        <v>-7763</v>
      </c>
      <c r="H1788">
        <v>-7763</v>
      </c>
    </row>
    <row r="1789" spans="1:8" x14ac:dyDescent="0.2">
      <c r="A1789" t="s">
        <v>8</v>
      </c>
      <c r="B1789" t="s">
        <v>76</v>
      </c>
      <c r="C1789" t="s">
        <v>87</v>
      </c>
      <c r="D1789" t="s">
        <v>11</v>
      </c>
      <c r="E1789" t="s">
        <v>1473</v>
      </c>
      <c r="F1789">
        <v>1</v>
      </c>
      <c r="G1789">
        <v>-568</v>
      </c>
      <c r="H1789">
        <v>-568</v>
      </c>
    </row>
    <row r="1790" spans="1:8" x14ac:dyDescent="0.2">
      <c r="A1790" t="s">
        <v>8</v>
      </c>
      <c r="B1790" t="s">
        <v>76</v>
      </c>
      <c r="C1790" t="s">
        <v>87</v>
      </c>
      <c r="D1790" t="s">
        <v>11</v>
      </c>
      <c r="E1790" t="s">
        <v>1474</v>
      </c>
      <c r="F1790">
        <v>1</v>
      </c>
      <c r="G1790">
        <v>-1861</v>
      </c>
      <c r="H1790">
        <v>-1861</v>
      </c>
    </row>
    <row r="1791" spans="1:8" x14ac:dyDescent="0.2">
      <c r="A1791" t="s">
        <v>8</v>
      </c>
      <c r="B1791" t="s">
        <v>76</v>
      </c>
      <c r="C1791" t="s">
        <v>77</v>
      </c>
      <c r="D1791" t="s">
        <v>11</v>
      </c>
      <c r="E1791" t="s">
        <v>1475</v>
      </c>
      <c r="F1791">
        <v>128</v>
      </c>
      <c r="G1791">
        <v>1154.76</v>
      </c>
      <c r="H1791">
        <v>9.0215624999999999</v>
      </c>
    </row>
    <row r="1792" spans="1:8" x14ac:dyDescent="0.2">
      <c r="A1792" t="s">
        <v>8</v>
      </c>
      <c r="B1792" t="s">
        <v>76</v>
      </c>
      <c r="C1792" t="s">
        <v>87</v>
      </c>
      <c r="D1792" t="s">
        <v>11</v>
      </c>
      <c r="E1792" t="s">
        <v>1476</v>
      </c>
      <c r="F1792">
        <v>1</v>
      </c>
      <c r="G1792">
        <v>-698</v>
      </c>
      <c r="H1792">
        <v>-698</v>
      </c>
    </row>
    <row r="1793" spans="1:8" x14ac:dyDescent="0.2">
      <c r="A1793" t="s">
        <v>8</v>
      </c>
      <c r="B1793" t="s">
        <v>76</v>
      </c>
      <c r="C1793" t="s">
        <v>77</v>
      </c>
      <c r="D1793" t="s">
        <v>11</v>
      </c>
      <c r="E1793" t="s">
        <v>1477</v>
      </c>
      <c r="F1793">
        <v>887</v>
      </c>
      <c r="G1793">
        <v>4036.99</v>
      </c>
      <c r="H1793">
        <v>4.55128523111612</v>
      </c>
    </row>
    <row r="1794" spans="1:8" x14ac:dyDescent="0.2">
      <c r="A1794" t="s">
        <v>8</v>
      </c>
      <c r="B1794" t="s">
        <v>76</v>
      </c>
      <c r="C1794" t="s">
        <v>77</v>
      </c>
      <c r="D1794" t="s">
        <v>11</v>
      </c>
      <c r="E1794" t="s">
        <v>1478</v>
      </c>
      <c r="F1794">
        <v>42</v>
      </c>
      <c r="G1794">
        <v>1775.57</v>
      </c>
      <c r="H1794">
        <v>42.275476190476198</v>
      </c>
    </row>
    <row r="1795" spans="1:8" x14ac:dyDescent="0.2">
      <c r="A1795" t="s">
        <v>8</v>
      </c>
      <c r="B1795" t="s">
        <v>76</v>
      </c>
      <c r="C1795" t="s">
        <v>63</v>
      </c>
      <c r="D1795" t="s">
        <v>64</v>
      </c>
      <c r="E1795" t="s">
        <v>1479</v>
      </c>
      <c r="F1795">
        <v>5</v>
      </c>
      <c r="G1795">
        <v>7114.08</v>
      </c>
      <c r="H1795">
        <v>1422.816</v>
      </c>
    </row>
    <row r="1796" spans="1:8" x14ac:dyDescent="0.2">
      <c r="A1796" t="s">
        <v>8</v>
      </c>
      <c r="B1796" t="s">
        <v>76</v>
      </c>
      <c r="C1796" t="s">
        <v>77</v>
      </c>
      <c r="D1796" t="s">
        <v>11</v>
      </c>
      <c r="E1796" t="s">
        <v>1480</v>
      </c>
      <c r="F1796">
        <v>1375</v>
      </c>
      <c r="G1796">
        <v>15268.92</v>
      </c>
      <c r="H1796">
        <v>11.1046690909091</v>
      </c>
    </row>
    <row r="1797" spans="1:8" x14ac:dyDescent="0.2">
      <c r="A1797" t="s">
        <v>8</v>
      </c>
      <c r="B1797" t="s">
        <v>76</v>
      </c>
      <c r="C1797" t="s">
        <v>63</v>
      </c>
      <c r="D1797" t="s">
        <v>64</v>
      </c>
      <c r="E1797" t="s">
        <v>1481</v>
      </c>
      <c r="F1797">
        <v>5</v>
      </c>
      <c r="G1797">
        <v>119508.33</v>
      </c>
      <c r="H1797">
        <v>23901.666000000001</v>
      </c>
    </row>
    <row r="1798" spans="1:8" x14ac:dyDescent="0.2">
      <c r="A1798" t="s">
        <v>8</v>
      </c>
      <c r="B1798" t="s">
        <v>76</v>
      </c>
      <c r="C1798" t="s">
        <v>63</v>
      </c>
      <c r="D1798" t="s">
        <v>64</v>
      </c>
      <c r="E1798" t="s">
        <v>1302</v>
      </c>
      <c r="F1798">
        <v>40</v>
      </c>
      <c r="G1798">
        <v>6727.2</v>
      </c>
      <c r="H1798">
        <v>168.18</v>
      </c>
    </row>
    <row r="1799" spans="1:8" x14ac:dyDescent="0.2">
      <c r="A1799" t="s">
        <v>8</v>
      </c>
      <c r="B1799" t="s">
        <v>76</v>
      </c>
      <c r="C1799" t="s">
        <v>77</v>
      </c>
      <c r="D1799" t="s">
        <v>11</v>
      </c>
      <c r="E1799" t="s">
        <v>1482</v>
      </c>
      <c r="F1799">
        <v>665</v>
      </c>
      <c r="G1799">
        <v>8146.82</v>
      </c>
      <c r="H1799">
        <v>12.2508571428571</v>
      </c>
    </row>
    <row r="1800" spans="1:8" x14ac:dyDescent="0.2">
      <c r="A1800" t="s">
        <v>8</v>
      </c>
      <c r="B1800" t="s">
        <v>76</v>
      </c>
      <c r="C1800" t="s">
        <v>77</v>
      </c>
      <c r="D1800" t="s">
        <v>11</v>
      </c>
      <c r="E1800" t="s">
        <v>566</v>
      </c>
      <c r="F1800">
        <v>188</v>
      </c>
      <c r="G1800">
        <v>6976.12</v>
      </c>
      <c r="H1800">
        <v>37.107021276595702</v>
      </c>
    </row>
    <row r="1801" spans="1:8" x14ac:dyDescent="0.2">
      <c r="A1801" t="s">
        <v>8</v>
      </c>
      <c r="B1801" t="s">
        <v>76</v>
      </c>
      <c r="C1801" t="s">
        <v>135</v>
      </c>
      <c r="D1801" t="s">
        <v>11</v>
      </c>
      <c r="E1801" t="s">
        <v>62</v>
      </c>
      <c r="F1801">
        <v>59967</v>
      </c>
      <c r="G1801">
        <v>564491.87</v>
      </c>
      <c r="H1801">
        <v>9.4133751896876596</v>
      </c>
    </row>
    <row r="1802" spans="1:8" x14ac:dyDescent="0.2">
      <c r="A1802" t="s">
        <v>8</v>
      </c>
      <c r="B1802" t="s">
        <v>76</v>
      </c>
      <c r="C1802" t="s">
        <v>135</v>
      </c>
      <c r="D1802" t="s">
        <v>11</v>
      </c>
      <c r="E1802" t="s">
        <v>989</v>
      </c>
      <c r="F1802">
        <v>-293</v>
      </c>
      <c r="G1802">
        <v>-4238.46</v>
      </c>
      <c r="H1802">
        <v>14.4657337883959</v>
      </c>
    </row>
    <row r="1803" spans="1:8" x14ac:dyDescent="0.2">
      <c r="A1803" t="s">
        <v>8</v>
      </c>
      <c r="B1803" t="s">
        <v>76</v>
      </c>
      <c r="C1803" t="s">
        <v>77</v>
      </c>
      <c r="D1803" t="s">
        <v>11</v>
      </c>
      <c r="E1803" t="s">
        <v>1483</v>
      </c>
      <c r="F1803">
        <v>580</v>
      </c>
      <c r="G1803">
        <v>5374.63</v>
      </c>
      <c r="H1803">
        <v>9.2666034482758608</v>
      </c>
    </row>
    <row r="1804" spans="1:8" x14ac:dyDescent="0.2">
      <c r="A1804" t="s">
        <v>8</v>
      </c>
      <c r="B1804" t="s">
        <v>76</v>
      </c>
      <c r="C1804" t="s">
        <v>63</v>
      </c>
      <c r="D1804" t="s">
        <v>64</v>
      </c>
      <c r="E1804" t="s">
        <v>1484</v>
      </c>
      <c r="F1804">
        <v>48</v>
      </c>
      <c r="G1804">
        <v>7536.57</v>
      </c>
      <c r="H1804">
        <v>157.011875</v>
      </c>
    </row>
    <row r="1805" spans="1:8" x14ac:dyDescent="0.2">
      <c r="A1805" t="s">
        <v>8</v>
      </c>
      <c r="B1805" t="s">
        <v>76</v>
      </c>
      <c r="C1805" t="s">
        <v>63</v>
      </c>
      <c r="D1805" t="s">
        <v>64</v>
      </c>
      <c r="E1805" t="s">
        <v>839</v>
      </c>
      <c r="F1805">
        <v>49</v>
      </c>
      <c r="G1805">
        <v>18406.37</v>
      </c>
      <c r="H1805">
        <v>375.64020408163299</v>
      </c>
    </row>
    <row r="1806" spans="1:8" x14ac:dyDescent="0.2">
      <c r="A1806" t="s">
        <v>8</v>
      </c>
      <c r="B1806" t="s">
        <v>76</v>
      </c>
      <c r="C1806" t="s">
        <v>87</v>
      </c>
      <c r="D1806" t="s">
        <v>11</v>
      </c>
      <c r="E1806" t="s">
        <v>1485</v>
      </c>
      <c r="F1806">
        <v>1</v>
      </c>
      <c r="G1806">
        <v>-1509</v>
      </c>
      <c r="H1806">
        <v>-1509</v>
      </c>
    </row>
    <row r="1807" spans="1:8" x14ac:dyDescent="0.2">
      <c r="A1807" t="s">
        <v>8</v>
      </c>
      <c r="B1807" t="s">
        <v>76</v>
      </c>
      <c r="C1807" t="s">
        <v>87</v>
      </c>
      <c r="D1807" t="s">
        <v>11</v>
      </c>
      <c r="E1807" t="s">
        <v>1486</v>
      </c>
      <c r="F1807">
        <v>1</v>
      </c>
      <c r="G1807">
        <v>-3969</v>
      </c>
      <c r="H1807">
        <v>-3969</v>
      </c>
    </row>
    <row r="1808" spans="1:8" x14ac:dyDescent="0.2">
      <c r="A1808" t="s">
        <v>8</v>
      </c>
      <c r="B1808" t="s">
        <v>76</v>
      </c>
      <c r="C1808" t="s">
        <v>92</v>
      </c>
      <c r="D1808" t="s">
        <v>11</v>
      </c>
      <c r="E1808" t="s">
        <v>272</v>
      </c>
      <c r="F1808">
        <v>796</v>
      </c>
      <c r="G1808">
        <v>10223.459999999999</v>
      </c>
      <c r="H1808">
        <v>12.8435427135678</v>
      </c>
    </row>
    <row r="1809" spans="1:8" x14ac:dyDescent="0.2">
      <c r="A1809" t="s">
        <v>8</v>
      </c>
      <c r="B1809" t="s">
        <v>76</v>
      </c>
      <c r="C1809" t="s">
        <v>92</v>
      </c>
      <c r="D1809" t="s">
        <v>11</v>
      </c>
      <c r="E1809" t="s">
        <v>1487</v>
      </c>
      <c r="F1809">
        <v>148</v>
      </c>
      <c r="G1809">
        <v>43583.7</v>
      </c>
      <c r="H1809">
        <v>294.484459459459</v>
      </c>
    </row>
    <row r="1810" spans="1:8" x14ac:dyDescent="0.2">
      <c r="A1810" t="s">
        <v>8</v>
      </c>
      <c r="B1810" t="s">
        <v>76</v>
      </c>
      <c r="C1810" t="s">
        <v>77</v>
      </c>
      <c r="D1810" t="s">
        <v>11</v>
      </c>
      <c r="E1810" t="s">
        <v>352</v>
      </c>
      <c r="F1810">
        <v>1350</v>
      </c>
      <c r="G1810">
        <v>47454.6</v>
      </c>
      <c r="H1810">
        <v>35.151555555555603</v>
      </c>
    </row>
    <row r="1811" spans="1:8" x14ac:dyDescent="0.2">
      <c r="A1811" t="s">
        <v>8</v>
      </c>
      <c r="B1811" t="s">
        <v>76</v>
      </c>
      <c r="C1811" t="s">
        <v>77</v>
      </c>
      <c r="D1811" t="s">
        <v>11</v>
      </c>
      <c r="E1811" t="s">
        <v>1488</v>
      </c>
      <c r="F1811">
        <v>0</v>
      </c>
      <c r="G1811">
        <v>9618.5499999999993</v>
      </c>
      <c r="H1811">
        <v>0</v>
      </c>
    </row>
    <row r="1812" spans="1:8" x14ac:dyDescent="0.2">
      <c r="A1812" t="s">
        <v>8</v>
      </c>
      <c r="B1812" t="s">
        <v>76</v>
      </c>
      <c r="C1812" t="s">
        <v>77</v>
      </c>
      <c r="D1812" t="s">
        <v>11</v>
      </c>
      <c r="E1812" t="s">
        <v>1489</v>
      </c>
      <c r="F1812">
        <v>336</v>
      </c>
      <c r="G1812">
        <v>3210.07</v>
      </c>
      <c r="H1812">
        <v>9.5537797619047602</v>
      </c>
    </row>
    <row r="1813" spans="1:8" x14ac:dyDescent="0.2">
      <c r="A1813" t="s">
        <v>8</v>
      </c>
      <c r="B1813" t="s">
        <v>76</v>
      </c>
      <c r="C1813" t="s">
        <v>87</v>
      </c>
      <c r="D1813" t="s">
        <v>11</v>
      </c>
      <c r="E1813" t="s">
        <v>1490</v>
      </c>
      <c r="F1813">
        <v>1</v>
      </c>
      <c r="G1813">
        <v>-257</v>
      </c>
      <c r="H1813">
        <v>-257</v>
      </c>
    </row>
    <row r="1814" spans="1:8" x14ac:dyDescent="0.2">
      <c r="A1814" t="s">
        <v>8</v>
      </c>
      <c r="B1814" t="s">
        <v>76</v>
      </c>
      <c r="C1814" t="s">
        <v>87</v>
      </c>
      <c r="D1814" t="s">
        <v>11</v>
      </c>
      <c r="E1814" t="s">
        <v>1491</v>
      </c>
      <c r="F1814">
        <v>1</v>
      </c>
      <c r="G1814">
        <v>-5499</v>
      </c>
      <c r="H1814">
        <v>-5499</v>
      </c>
    </row>
    <row r="1815" spans="1:8" x14ac:dyDescent="0.2">
      <c r="A1815" t="s">
        <v>8</v>
      </c>
      <c r="B1815" t="s">
        <v>76</v>
      </c>
      <c r="C1815" t="s">
        <v>87</v>
      </c>
      <c r="D1815" t="s">
        <v>11</v>
      </c>
      <c r="E1815" t="s">
        <v>1492</v>
      </c>
      <c r="F1815">
        <v>1</v>
      </c>
      <c r="G1815">
        <v>-4554</v>
      </c>
      <c r="H1815">
        <v>-4554</v>
      </c>
    </row>
    <row r="1816" spans="1:8" x14ac:dyDescent="0.2">
      <c r="A1816" t="s">
        <v>8</v>
      </c>
      <c r="B1816" t="s">
        <v>76</v>
      </c>
      <c r="C1816" t="s">
        <v>77</v>
      </c>
      <c r="D1816" t="s">
        <v>11</v>
      </c>
      <c r="E1816" t="s">
        <v>562</v>
      </c>
      <c r="F1816">
        <v>-23</v>
      </c>
      <c r="G1816">
        <v>-122.91</v>
      </c>
      <c r="H1816">
        <v>5.3439130434782598</v>
      </c>
    </row>
    <row r="1817" spans="1:8" x14ac:dyDescent="0.2">
      <c r="A1817" t="s">
        <v>8</v>
      </c>
      <c r="B1817" t="s">
        <v>76</v>
      </c>
      <c r="C1817" t="s">
        <v>77</v>
      </c>
      <c r="D1817" t="s">
        <v>11</v>
      </c>
      <c r="E1817" t="s">
        <v>1493</v>
      </c>
      <c r="F1817">
        <v>1418</v>
      </c>
      <c r="G1817">
        <v>23310.13</v>
      </c>
      <c r="H1817">
        <v>16.438737658674199</v>
      </c>
    </row>
    <row r="1818" spans="1:8" x14ac:dyDescent="0.2">
      <c r="A1818" t="s">
        <v>8</v>
      </c>
      <c r="B1818" t="s">
        <v>76</v>
      </c>
      <c r="C1818" t="s">
        <v>92</v>
      </c>
      <c r="D1818" t="s">
        <v>11</v>
      </c>
      <c r="E1818" t="s">
        <v>1494</v>
      </c>
      <c r="F1818">
        <v>0</v>
      </c>
      <c r="G1818">
        <v>7018.62</v>
      </c>
      <c r="H1818">
        <v>0</v>
      </c>
    </row>
    <row r="1819" spans="1:8" x14ac:dyDescent="0.2">
      <c r="A1819" t="s">
        <v>8</v>
      </c>
      <c r="B1819" t="s">
        <v>76</v>
      </c>
      <c r="C1819" t="s">
        <v>77</v>
      </c>
      <c r="D1819" t="s">
        <v>11</v>
      </c>
      <c r="E1819" t="s">
        <v>1495</v>
      </c>
      <c r="F1819">
        <v>105</v>
      </c>
      <c r="G1819">
        <v>1756.89</v>
      </c>
      <c r="H1819">
        <v>16.732285714285702</v>
      </c>
    </row>
    <row r="1820" spans="1:8" x14ac:dyDescent="0.2">
      <c r="A1820" t="s">
        <v>8</v>
      </c>
      <c r="B1820" t="s">
        <v>76</v>
      </c>
      <c r="C1820" t="s">
        <v>92</v>
      </c>
      <c r="D1820" t="s">
        <v>11</v>
      </c>
      <c r="E1820" t="s">
        <v>750</v>
      </c>
      <c r="F1820">
        <v>-1</v>
      </c>
      <c r="G1820">
        <v>-7.95</v>
      </c>
      <c r="H1820">
        <v>7.95</v>
      </c>
    </row>
    <row r="1821" spans="1:8" x14ac:dyDescent="0.2">
      <c r="A1821" t="s">
        <v>8</v>
      </c>
      <c r="B1821" t="s">
        <v>76</v>
      </c>
      <c r="C1821" t="s">
        <v>92</v>
      </c>
      <c r="D1821" t="s">
        <v>11</v>
      </c>
      <c r="E1821" t="s">
        <v>356</v>
      </c>
      <c r="F1821">
        <v>-1</v>
      </c>
      <c r="G1821">
        <v>-5.31</v>
      </c>
      <c r="H1821">
        <v>5.31</v>
      </c>
    </row>
    <row r="1822" spans="1:8" x14ac:dyDescent="0.2">
      <c r="A1822" t="s">
        <v>8</v>
      </c>
      <c r="B1822" t="s">
        <v>76</v>
      </c>
      <c r="C1822" t="s">
        <v>92</v>
      </c>
      <c r="D1822" t="s">
        <v>11</v>
      </c>
      <c r="E1822" t="s">
        <v>1496</v>
      </c>
      <c r="F1822">
        <v>7400</v>
      </c>
      <c r="G1822">
        <v>165852.35999999999</v>
      </c>
      <c r="H1822">
        <v>22.412481081081101</v>
      </c>
    </row>
    <row r="1823" spans="1:8" x14ac:dyDescent="0.2">
      <c r="A1823" t="s">
        <v>8</v>
      </c>
      <c r="B1823" t="s">
        <v>76</v>
      </c>
      <c r="C1823" t="s">
        <v>87</v>
      </c>
      <c r="D1823" t="s">
        <v>11</v>
      </c>
      <c r="E1823" t="s">
        <v>1497</v>
      </c>
      <c r="F1823">
        <v>1</v>
      </c>
      <c r="G1823">
        <v>-597</v>
      </c>
      <c r="H1823">
        <v>-597</v>
      </c>
    </row>
    <row r="1824" spans="1:8" x14ac:dyDescent="0.2">
      <c r="A1824" t="s">
        <v>8</v>
      </c>
      <c r="B1824" t="s">
        <v>76</v>
      </c>
      <c r="C1824" t="s">
        <v>102</v>
      </c>
      <c r="D1824" t="s">
        <v>11</v>
      </c>
      <c r="E1824" t="s">
        <v>841</v>
      </c>
      <c r="F1824">
        <v>3128</v>
      </c>
      <c r="G1824">
        <v>283983.03000000003</v>
      </c>
      <c r="H1824">
        <v>90.787413682864496</v>
      </c>
    </row>
    <row r="1825" spans="1:8" x14ac:dyDescent="0.2">
      <c r="A1825" t="s">
        <v>8</v>
      </c>
      <c r="B1825" t="s">
        <v>76</v>
      </c>
      <c r="C1825" t="s">
        <v>87</v>
      </c>
      <c r="D1825" t="s">
        <v>11</v>
      </c>
      <c r="E1825" t="s">
        <v>1498</v>
      </c>
      <c r="F1825">
        <v>1</v>
      </c>
      <c r="G1825">
        <v>-3474</v>
      </c>
      <c r="H1825">
        <v>-3474</v>
      </c>
    </row>
    <row r="1826" spans="1:8" x14ac:dyDescent="0.2">
      <c r="A1826" t="s">
        <v>8</v>
      </c>
      <c r="B1826" t="s">
        <v>76</v>
      </c>
      <c r="C1826" t="s">
        <v>87</v>
      </c>
      <c r="D1826" t="s">
        <v>11</v>
      </c>
      <c r="E1826" t="s">
        <v>1499</v>
      </c>
      <c r="F1826">
        <v>1</v>
      </c>
      <c r="G1826">
        <v>-1507</v>
      </c>
      <c r="H1826">
        <v>-1507</v>
      </c>
    </row>
    <row r="1827" spans="1:8" x14ac:dyDescent="0.2">
      <c r="A1827" t="s">
        <v>8</v>
      </c>
      <c r="B1827" t="s">
        <v>76</v>
      </c>
      <c r="C1827" t="s">
        <v>87</v>
      </c>
      <c r="D1827" t="s">
        <v>11</v>
      </c>
      <c r="E1827" t="s">
        <v>1500</v>
      </c>
      <c r="F1827">
        <v>1</v>
      </c>
      <c r="G1827">
        <v>-588</v>
      </c>
      <c r="H1827">
        <v>-588</v>
      </c>
    </row>
    <row r="1828" spans="1:8" x14ac:dyDescent="0.2">
      <c r="A1828" t="s">
        <v>8</v>
      </c>
      <c r="B1828" t="s">
        <v>76</v>
      </c>
      <c r="C1828" t="s">
        <v>87</v>
      </c>
      <c r="D1828" t="s">
        <v>11</v>
      </c>
      <c r="E1828" t="s">
        <v>1501</v>
      </c>
      <c r="F1828">
        <v>1</v>
      </c>
      <c r="G1828">
        <v>-83379.820000000007</v>
      </c>
      <c r="H1828">
        <v>-83379.820000000007</v>
      </c>
    </row>
    <row r="1829" spans="1:8" x14ac:dyDescent="0.2">
      <c r="A1829" t="s">
        <v>8</v>
      </c>
      <c r="B1829" t="s">
        <v>76</v>
      </c>
      <c r="C1829" t="s">
        <v>87</v>
      </c>
      <c r="D1829" t="s">
        <v>11</v>
      </c>
      <c r="E1829" t="s">
        <v>1502</v>
      </c>
      <c r="F1829">
        <v>1</v>
      </c>
      <c r="G1829">
        <v>-687</v>
      </c>
      <c r="H1829">
        <v>-687</v>
      </c>
    </row>
    <row r="1830" spans="1:8" x14ac:dyDescent="0.2">
      <c r="A1830" t="s">
        <v>8</v>
      </c>
      <c r="B1830" t="s">
        <v>76</v>
      </c>
      <c r="C1830" t="s">
        <v>87</v>
      </c>
      <c r="D1830" t="s">
        <v>11</v>
      </c>
      <c r="E1830" t="s">
        <v>1503</v>
      </c>
      <c r="F1830">
        <v>1</v>
      </c>
      <c r="G1830">
        <v>-8721</v>
      </c>
      <c r="H1830">
        <v>-8721</v>
      </c>
    </row>
    <row r="1831" spans="1:8" x14ac:dyDescent="0.2">
      <c r="A1831" t="s">
        <v>8</v>
      </c>
      <c r="B1831" t="s">
        <v>76</v>
      </c>
      <c r="C1831" t="s">
        <v>87</v>
      </c>
      <c r="D1831" t="s">
        <v>11</v>
      </c>
      <c r="E1831" t="s">
        <v>1504</v>
      </c>
      <c r="F1831">
        <v>1</v>
      </c>
      <c r="G1831">
        <v>-1018</v>
      </c>
      <c r="H1831">
        <v>-1018</v>
      </c>
    </row>
    <row r="1832" spans="1:8" x14ac:dyDescent="0.2">
      <c r="A1832" t="s">
        <v>8</v>
      </c>
      <c r="B1832" t="s">
        <v>76</v>
      </c>
      <c r="C1832" t="s">
        <v>87</v>
      </c>
      <c r="D1832" t="s">
        <v>11</v>
      </c>
      <c r="E1832" t="s">
        <v>1505</v>
      </c>
      <c r="F1832">
        <v>1</v>
      </c>
      <c r="G1832">
        <v>-9799</v>
      </c>
      <c r="H1832">
        <v>-9799</v>
      </c>
    </row>
    <row r="1833" spans="1:8" x14ac:dyDescent="0.2">
      <c r="A1833" t="s">
        <v>8</v>
      </c>
      <c r="B1833" t="s">
        <v>76</v>
      </c>
      <c r="C1833" t="s">
        <v>87</v>
      </c>
      <c r="D1833" t="s">
        <v>11</v>
      </c>
      <c r="E1833" t="s">
        <v>1506</v>
      </c>
      <c r="F1833">
        <v>1</v>
      </c>
      <c r="G1833">
        <v>-2300</v>
      </c>
      <c r="H1833">
        <v>-2300</v>
      </c>
    </row>
    <row r="1834" spans="1:8" x14ac:dyDescent="0.2">
      <c r="A1834" t="s">
        <v>8</v>
      </c>
      <c r="B1834" t="s">
        <v>76</v>
      </c>
      <c r="C1834" t="s">
        <v>87</v>
      </c>
      <c r="D1834" t="s">
        <v>11</v>
      </c>
      <c r="E1834" t="s">
        <v>1507</v>
      </c>
      <c r="F1834">
        <v>1</v>
      </c>
      <c r="G1834">
        <v>-1937</v>
      </c>
      <c r="H1834">
        <v>-1937</v>
      </c>
    </row>
    <row r="1835" spans="1:8" x14ac:dyDescent="0.2">
      <c r="A1835" t="s">
        <v>8</v>
      </c>
      <c r="B1835" t="s">
        <v>76</v>
      </c>
      <c r="C1835" t="s">
        <v>87</v>
      </c>
      <c r="D1835" t="s">
        <v>11</v>
      </c>
      <c r="E1835" t="s">
        <v>1508</v>
      </c>
      <c r="F1835">
        <v>1</v>
      </c>
      <c r="G1835">
        <v>-28410</v>
      </c>
      <c r="H1835">
        <v>-28410</v>
      </c>
    </row>
    <row r="1836" spans="1:8" x14ac:dyDescent="0.2">
      <c r="A1836" t="s">
        <v>8</v>
      </c>
      <c r="B1836" t="s">
        <v>76</v>
      </c>
      <c r="C1836" t="s">
        <v>87</v>
      </c>
      <c r="D1836" t="s">
        <v>11</v>
      </c>
      <c r="E1836" t="s">
        <v>1509</v>
      </c>
      <c r="F1836">
        <v>1</v>
      </c>
      <c r="G1836">
        <v>-346</v>
      </c>
      <c r="H1836">
        <v>-346</v>
      </c>
    </row>
    <row r="1837" spans="1:8" x14ac:dyDescent="0.2">
      <c r="A1837" t="s">
        <v>8</v>
      </c>
      <c r="B1837" t="s">
        <v>76</v>
      </c>
      <c r="C1837" t="s">
        <v>87</v>
      </c>
      <c r="D1837" t="s">
        <v>11</v>
      </c>
      <c r="E1837" t="s">
        <v>1510</v>
      </c>
      <c r="F1837">
        <v>1</v>
      </c>
      <c r="G1837">
        <v>-879</v>
      </c>
      <c r="H1837">
        <v>-879</v>
      </c>
    </row>
    <row r="1838" spans="1:8" x14ac:dyDescent="0.2">
      <c r="A1838" t="s">
        <v>8</v>
      </c>
      <c r="B1838" t="s">
        <v>76</v>
      </c>
      <c r="C1838" t="s">
        <v>87</v>
      </c>
      <c r="D1838" t="s">
        <v>11</v>
      </c>
      <c r="E1838" t="s">
        <v>1511</v>
      </c>
      <c r="F1838">
        <v>1</v>
      </c>
      <c r="G1838">
        <v>-809</v>
      </c>
      <c r="H1838">
        <v>-809</v>
      </c>
    </row>
    <row r="1839" spans="1:8" x14ac:dyDescent="0.2">
      <c r="A1839" t="s">
        <v>8</v>
      </c>
      <c r="B1839" t="s">
        <v>76</v>
      </c>
      <c r="C1839" t="s">
        <v>87</v>
      </c>
      <c r="D1839" t="s">
        <v>11</v>
      </c>
      <c r="E1839" t="s">
        <v>1512</v>
      </c>
      <c r="F1839">
        <v>1</v>
      </c>
      <c r="G1839">
        <v>-513</v>
      </c>
      <c r="H1839">
        <v>-513</v>
      </c>
    </row>
    <row r="1840" spans="1:8" x14ac:dyDescent="0.2">
      <c r="A1840" t="s">
        <v>8</v>
      </c>
      <c r="B1840" t="s">
        <v>290</v>
      </c>
      <c r="C1840" t="s">
        <v>293</v>
      </c>
      <c r="D1840" t="s">
        <v>11</v>
      </c>
      <c r="E1840" t="s">
        <v>1036</v>
      </c>
      <c r="F1840">
        <v>24</v>
      </c>
      <c r="G1840">
        <v>9898.15</v>
      </c>
      <c r="H1840">
        <v>412.42291666666699</v>
      </c>
    </row>
    <row r="1841" spans="1:8" x14ac:dyDescent="0.2">
      <c r="A1841" t="s">
        <v>8</v>
      </c>
      <c r="B1841" t="s">
        <v>290</v>
      </c>
      <c r="C1841" t="s">
        <v>309</v>
      </c>
      <c r="D1841" t="s">
        <v>11</v>
      </c>
      <c r="E1841" t="s">
        <v>297</v>
      </c>
      <c r="F1841">
        <v>3</v>
      </c>
      <c r="G1841">
        <v>267.64999999999998</v>
      </c>
      <c r="H1841">
        <v>89.216666666666697</v>
      </c>
    </row>
    <row r="1842" spans="1:8" x14ac:dyDescent="0.2">
      <c r="A1842" t="s">
        <v>8</v>
      </c>
      <c r="B1842" t="s">
        <v>290</v>
      </c>
      <c r="C1842" t="s">
        <v>291</v>
      </c>
      <c r="D1842" t="s">
        <v>11</v>
      </c>
      <c r="E1842" t="s">
        <v>1513</v>
      </c>
      <c r="F1842">
        <v>35</v>
      </c>
      <c r="G1842">
        <v>46966.85</v>
      </c>
      <c r="H1842">
        <v>1341.91</v>
      </c>
    </row>
    <row r="1843" spans="1:8" x14ac:dyDescent="0.2">
      <c r="A1843" t="s">
        <v>8</v>
      </c>
      <c r="B1843" t="s">
        <v>290</v>
      </c>
      <c r="C1843" t="s">
        <v>302</v>
      </c>
      <c r="D1843" t="s">
        <v>11</v>
      </c>
      <c r="E1843" t="s">
        <v>1514</v>
      </c>
      <c r="F1843">
        <v>6000</v>
      </c>
      <c r="G1843">
        <v>146834.26</v>
      </c>
      <c r="H1843">
        <v>24.472376666666701</v>
      </c>
    </row>
    <row r="1844" spans="1:8" x14ac:dyDescent="0.2">
      <c r="A1844" t="s">
        <v>8</v>
      </c>
      <c r="B1844" t="s">
        <v>290</v>
      </c>
      <c r="C1844" t="s">
        <v>293</v>
      </c>
      <c r="D1844" t="s">
        <v>11</v>
      </c>
      <c r="E1844" t="s">
        <v>1515</v>
      </c>
      <c r="F1844">
        <v>225</v>
      </c>
      <c r="G1844">
        <v>42044.84</v>
      </c>
      <c r="H1844">
        <v>186.86595555555601</v>
      </c>
    </row>
    <row r="1845" spans="1:8" x14ac:dyDescent="0.2">
      <c r="A1845" t="s">
        <v>8</v>
      </c>
      <c r="B1845" t="s">
        <v>290</v>
      </c>
      <c r="C1845" t="s">
        <v>293</v>
      </c>
      <c r="D1845" t="s">
        <v>11</v>
      </c>
      <c r="E1845" t="s">
        <v>1277</v>
      </c>
      <c r="F1845">
        <v>-225</v>
      </c>
      <c r="G1845">
        <v>-42044.84</v>
      </c>
      <c r="H1845">
        <v>186.86595555555601</v>
      </c>
    </row>
    <row r="1846" spans="1:8" x14ac:dyDescent="0.2">
      <c r="A1846" t="s">
        <v>8</v>
      </c>
      <c r="B1846" t="s">
        <v>290</v>
      </c>
      <c r="C1846" t="s">
        <v>302</v>
      </c>
      <c r="D1846" t="s">
        <v>11</v>
      </c>
      <c r="E1846" t="s">
        <v>1516</v>
      </c>
      <c r="F1846">
        <v>4754</v>
      </c>
      <c r="G1846">
        <v>82697</v>
      </c>
      <c r="H1846">
        <v>17.395246108540199</v>
      </c>
    </row>
    <row r="1847" spans="1:8" x14ac:dyDescent="0.2">
      <c r="A1847" t="s">
        <v>8</v>
      </c>
      <c r="B1847" t="s">
        <v>290</v>
      </c>
      <c r="C1847" t="s">
        <v>300</v>
      </c>
      <c r="D1847" t="s">
        <v>11</v>
      </c>
      <c r="E1847" t="s">
        <v>1517</v>
      </c>
      <c r="F1847">
        <v>1</v>
      </c>
      <c r="G1847">
        <v>138971.01</v>
      </c>
      <c r="H1847">
        <v>138971.01</v>
      </c>
    </row>
    <row r="1848" spans="1:8" x14ac:dyDescent="0.2">
      <c r="A1848" t="s">
        <v>8</v>
      </c>
      <c r="B1848" t="s">
        <v>290</v>
      </c>
      <c r="C1848" t="s">
        <v>311</v>
      </c>
      <c r="D1848" t="s">
        <v>11</v>
      </c>
      <c r="E1848" t="s">
        <v>13</v>
      </c>
      <c r="F1848">
        <v>-36001</v>
      </c>
      <c r="G1848">
        <v>-75484.89</v>
      </c>
      <c r="H1848">
        <v>2.0967442571039698</v>
      </c>
    </row>
    <row r="1849" spans="1:8" x14ac:dyDescent="0.2">
      <c r="A1849" t="s">
        <v>8</v>
      </c>
      <c r="B1849" t="s">
        <v>290</v>
      </c>
      <c r="C1849" t="s">
        <v>300</v>
      </c>
      <c r="D1849" t="s">
        <v>11</v>
      </c>
      <c r="E1849" t="s">
        <v>1518</v>
      </c>
      <c r="F1849">
        <v>3200</v>
      </c>
      <c r="G1849">
        <v>149787.26999999999</v>
      </c>
      <c r="H1849">
        <v>46.808521874999997</v>
      </c>
    </row>
    <row r="1850" spans="1:8" x14ac:dyDescent="0.2">
      <c r="A1850" t="s">
        <v>8</v>
      </c>
      <c r="B1850" t="s">
        <v>290</v>
      </c>
      <c r="C1850" t="s">
        <v>291</v>
      </c>
      <c r="D1850" t="s">
        <v>11</v>
      </c>
      <c r="E1850" t="s">
        <v>1519</v>
      </c>
      <c r="F1850">
        <v>30</v>
      </c>
      <c r="G1850">
        <v>51024.12</v>
      </c>
      <c r="H1850">
        <v>1700.8040000000001</v>
      </c>
    </row>
    <row r="1851" spans="1:8" x14ac:dyDescent="0.2">
      <c r="A1851" t="s">
        <v>8</v>
      </c>
      <c r="B1851" t="s">
        <v>290</v>
      </c>
      <c r="C1851" t="s">
        <v>302</v>
      </c>
      <c r="D1851" t="s">
        <v>11</v>
      </c>
      <c r="E1851" t="s">
        <v>1520</v>
      </c>
      <c r="F1851">
        <v>3500</v>
      </c>
      <c r="G1851">
        <v>94953.59</v>
      </c>
      <c r="H1851">
        <v>27.129597142857101</v>
      </c>
    </row>
    <row r="1852" spans="1:8" x14ac:dyDescent="0.2">
      <c r="A1852" t="s">
        <v>8</v>
      </c>
      <c r="B1852" t="s">
        <v>290</v>
      </c>
      <c r="C1852" t="s">
        <v>817</v>
      </c>
      <c r="D1852" t="s">
        <v>11</v>
      </c>
      <c r="E1852" t="s">
        <v>13</v>
      </c>
      <c r="F1852">
        <v>-159</v>
      </c>
      <c r="G1852">
        <v>-240528.48</v>
      </c>
      <c r="H1852">
        <v>1512.7577358490601</v>
      </c>
    </row>
    <row r="1853" spans="1:8" x14ac:dyDescent="0.2">
      <c r="A1853" t="s">
        <v>8</v>
      </c>
      <c r="B1853" t="s">
        <v>290</v>
      </c>
      <c r="C1853" t="s">
        <v>818</v>
      </c>
      <c r="D1853" t="s">
        <v>11</v>
      </c>
      <c r="E1853" t="s">
        <v>13</v>
      </c>
      <c r="F1853">
        <v>-143</v>
      </c>
      <c r="G1853">
        <v>-46520.45</v>
      </c>
      <c r="H1853">
        <v>325.31783216783202</v>
      </c>
    </row>
    <row r="1854" spans="1:8" x14ac:dyDescent="0.2">
      <c r="A1854" t="s">
        <v>8</v>
      </c>
      <c r="B1854" t="s">
        <v>290</v>
      </c>
      <c r="C1854" t="s">
        <v>63</v>
      </c>
      <c r="D1854" t="s">
        <v>64</v>
      </c>
      <c r="E1854" t="s">
        <v>1521</v>
      </c>
      <c r="F1854">
        <v>11</v>
      </c>
      <c r="G1854">
        <v>75500.259999999995</v>
      </c>
      <c r="H1854">
        <v>6863.66</v>
      </c>
    </row>
    <row r="1855" spans="1:8" x14ac:dyDescent="0.2">
      <c r="A1855" t="s">
        <v>8</v>
      </c>
      <c r="B1855" t="s">
        <v>290</v>
      </c>
      <c r="C1855" t="s">
        <v>63</v>
      </c>
      <c r="D1855" t="s">
        <v>64</v>
      </c>
      <c r="E1855" t="s">
        <v>1522</v>
      </c>
      <c r="F1855">
        <v>43</v>
      </c>
      <c r="G1855">
        <v>21743.72</v>
      </c>
      <c r="H1855">
        <v>505.66790697674401</v>
      </c>
    </row>
    <row r="1856" spans="1:8" x14ac:dyDescent="0.2">
      <c r="A1856" t="s">
        <v>8</v>
      </c>
      <c r="B1856" t="s">
        <v>290</v>
      </c>
      <c r="C1856" t="s">
        <v>300</v>
      </c>
      <c r="D1856" t="s">
        <v>11</v>
      </c>
      <c r="E1856" t="s">
        <v>310</v>
      </c>
      <c r="F1856">
        <v>300</v>
      </c>
      <c r="G1856">
        <v>62859.55</v>
      </c>
      <c r="H1856">
        <v>209.531833333333</v>
      </c>
    </row>
    <row r="1857" spans="1:8" x14ac:dyDescent="0.2">
      <c r="A1857" t="s">
        <v>8</v>
      </c>
      <c r="B1857" t="s">
        <v>290</v>
      </c>
      <c r="C1857" t="s">
        <v>300</v>
      </c>
      <c r="D1857" t="s">
        <v>11</v>
      </c>
      <c r="E1857" t="s">
        <v>312</v>
      </c>
      <c r="F1857">
        <v>260</v>
      </c>
      <c r="G1857">
        <v>14698.31</v>
      </c>
      <c r="H1857">
        <v>56.531961538461502</v>
      </c>
    </row>
    <row r="1858" spans="1:8" x14ac:dyDescent="0.2">
      <c r="A1858" t="s">
        <v>8</v>
      </c>
      <c r="B1858" t="s">
        <v>290</v>
      </c>
      <c r="C1858" t="s">
        <v>293</v>
      </c>
      <c r="D1858" t="s">
        <v>11</v>
      </c>
      <c r="E1858" t="s">
        <v>534</v>
      </c>
      <c r="F1858">
        <v>41</v>
      </c>
      <c r="G1858">
        <v>2582.59</v>
      </c>
      <c r="H1858">
        <v>62.99</v>
      </c>
    </row>
    <row r="1859" spans="1:8" x14ac:dyDescent="0.2">
      <c r="A1859" t="s">
        <v>8</v>
      </c>
      <c r="B1859" t="s">
        <v>290</v>
      </c>
      <c r="C1859" t="s">
        <v>302</v>
      </c>
      <c r="D1859" t="s">
        <v>11</v>
      </c>
      <c r="E1859" t="s">
        <v>62</v>
      </c>
      <c r="F1859">
        <v>46172</v>
      </c>
      <c r="G1859">
        <v>1804239.36</v>
      </c>
      <c r="H1859">
        <v>39.076482716798097</v>
      </c>
    </row>
    <row r="1860" spans="1:8" x14ac:dyDescent="0.2">
      <c r="A1860" t="s">
        <v>8</v>
      </c>
      <c r="B1860" t="s">
        <v>290</v>
      </c>
      <c r="C1860" t="s">
        <v>525</v>
      </c>
      <c r="D1860" t="s">
        <v>11</v>
      </c>
      <c r="E1860" t="s">
        <v>1070</v>
      </c>
      <c r="F1860">
        <v>-3</v>
      </c>
      <c r="G1860">
        <v>-2756.99</v>
      </c>
      <c r="H1860">
        <v>918.99666666666701</v>
      </c>
    </row>
    <row r="1861" spans="1:8" x14ac:dyDescent="0.2">
      <c r="A1861" t="s">
        <v>8</v>
      </c>
      <c r="B1861" t="s">
        <v>290</v>
      </c>
      <c r="C1861" t="s">
        <v>817</v>
      </c>
      <c r="D1861" t="s">
        <v>11</v>
      </c>
      <c r="E1861" t="s">
        <v>313</v>
      </c>
      <c r="F1861">
        <v>-51</v>
      </c>
      <c r="G1861">
        <v>-42664.51</v>
      </c>
      <c r="H1861">
        <v>836.55901960784297</v>
      </c>
    </row>
    <row r="1862" spans="1:8" x14ac:dyDescent="0.2">
      <c r="A1862" t="s">
        <v>8</v>
      </c>
      <c r="B1862" t="s">
        <v>9</v>
      </c>
      <c r="C1862" t="s">
        <v>41</v>
      </c>
      <c r="D1862" t="s">
        <v>11</v>
      </c>
      <c r="E1862" t="s">
        <v>713</v>
      </c>
      <c r="F1862">
        <v>1</v>
      </c>
      <c r="G1862">
        <v>303.98</v>
      </c>
      <c r="H1862">
        <v>303.98</v>
      </c>
    </row>
    <row r="1863" spans="1:8" x14ac:dyDescent="0.2">
      <c r="A1863" t="s">
        <v>8</v>
      </c>
      <c r="B1863" t="s">
        <v>9</v>
      </c>
      <c r="C1863" t="s">
        <v>10</v>
      </c>
      <c r="D1863" t="s">
        <v>11</v>
      </c>
      <c r="E1863" t="s">
        <v>1523</v>
      </c>
      <c r="F1863">
        <v>2596</v>
      </c>
      <c r="G1863">
        <v>80738.58</v>
      </c>
      <c r="H1863">
        <v>31.101147919876698</v>
      </c>
    </row>
    <row r="1864" spans="1:8" x14ac:dyDescent="0.2">
      <c r="A1864" t="s">
        <v>8</v>
      </c>
      <c r="B1864" t="s">
        <v>9</v>
      </c>
      <c r="C1864" t="s">
        <v>10</v>
      </c>
      <c r="D1864" t="s">
        <v>11</v>
      </c>
      <c r="E1864" t="s">
        <v>858</v>
      </c>
      <c r="F1864">
        <v>-362</v>
      </c>
      <c r="G1864">
        <v>8124.46</v>
      </c>
      <c r="H1864">
        <v>-22.443259668508301</v>
      </c>
    </row>
    <row r="1865" spans="1:8" x14ac:dyDescent="0.2">
      <c r="A1865" t="s">
        <v>8</v>
      </c>
      <c r="B1865" t="s">
        <v>9</v>
      </c>
      <c r="C1865" t="s">
        <v>10</v>
      </c>
      <c r="D1865" t="s">
        <v>11</v>
      </c>
      <c r="E1865" t="s">
        <v>1524</v>
      </c>
      <c r="F1865">
        <v>-397</v>
      </c>
      <c r="G1865">
        <v>-2281.34</v>
      </c>
      <c r="H1865">
        <v>5.7464483627204004</v>
      </c>
    </row>
    <row r="1866" spans="1:8" x14ac:dyDescent="0.2">
      <c r="A1866" t="s">
        <v>8</v>
      </c>
      <c r="B1866" t="s">
        <v>9</v>
      </c>
      <c r="C1866" t="s">
        <v>16</v>
      </c>
      <c r="D1866" t="s">
        <v>11</v>
      </c>
      <c r="E1866" t="s">
        <v>1082</v>
      </c>
      <c r="F1866">
        <v>33</v>
      </c>
      <c r="G1866">
        <v>38228.51</v>
      </c>
      <c r="H1866">
        <v>1158.4396969697</v>
      </c>
    </row>
    <row r="1867" spans="1:8" x14ac:dyDescent="0.2">
      <c r="A1867" t="s">
        <v>8</v>
      </c>
      <c r="B1867" t="s">
        <v>9</v>
      </c>
      <c r="C1867" t="s">
        <v>41</v>
      </c>
      <c r="D1867" t="s">
        <v>11</v>
      </c>
      <c r="E1867" t="s">
        <v>1322</v>
      </c>
      <c r="F1867">
        <v>4</v>
      </c>
      <c r="G1867">
        <v>48715.06</v>
      </c>
      <c r="H1867">
        <v>12178.764999999999</v>
      </c>
    </row>
    <row r="1868" spans="1:8" x14ac:dyDescent="0.2">
      <c r="A1868" t="s">
        <v>8</v>
      </c>
      <c r="B1868" t="s">
        <v>9</v>
      </c>
      <c r="C1868" t="s">
        <v>41</v>
      </c>
      <c r="D1868" t="s">
        <v>11</v>
      </c>
      <c r="E1868" t="s">
        <v>1219</v>
      </c>
      <c r="F1868">
        <v>150</v>
      </c>
      <c r="G1868">
        <v>2236.06</v>
      </c>
      <c r="H1868">
        <v>14.907066666666701</v>
      </c>
    </row>
    <row r="1869" spans="1:8" x14ac:dyDescent="0.2">
      <c r="A1869" t="s">
        <v>8</v>
      </c>
      <c r="B1869" t="s">
        <v>9</v>
      </c>
      <c r="C1869" t="s">
        <v>63</v>
      </c>
      <c r="D1869" t="s">
        <v>64</v>
      </c>
      <c r="E1869" t="s">
        <v>858</v>
      </c>
      <c r="F1869">
        <v>1</v>
      </c>
      <c r="G1869">
        <v>-349.02</v>
      </c>
      <c r="H1869">
        <v>-349.02</v>
      </c>
    </row>
    <row r="1870" spans="1:8" x14ac:dyDescent="0.2">
      <c r="A1870" t="s">
        <v>8</v>
      </c>
      <c r="B1870" t="s">
        <v>9</v>
      </c>
      <c r="C1870" t="s">
        <v>71</v>
      </c>
      <c r="D1870" t="s">
        <v>11</v>
      </c>
      <c r="E1870" t="s">
        <v>869</v>
      </c>
      <c r="F1870">
        <v>17</v>
      </c>
      <c r="G1870">
        <v>-475217.1</v>
      </c>
      <c r="H1870">
        <v>-27953.947058823502</v>
      </c>
    </row>
    <row r="1871" spans="1:8" x14ac:dyDescent="0.2">
      <c r="A1871" t="s">
        <v>8</v>
      </c>
      <c r="B1871" t="s">
        <v>9</v>
      </c>
      <c r="C1871" t="s">
        <v>14</v>
      </c>
      <c r="D1871" t="s">
        <v>11</v>
      </c>
      <c r="E1871" t="s">
        <v>1525</v>
      </c>
      <c r="F1871">
        <v>5776</v>
      </c>
      <c r="G1871">
        <v>64661.34</v>
      </c>
      <c r="H1871">
        <v>11.19483033241</v>
      </c>
    </row>
    <row r="1872" spans="1:8" x14ac:dyDescent="0.2">
      <c r="A1872" t="s">
        <v>8</v>
      </c>
      <c r="B1872" t="s">
        <v>9</v>
      </c>
      <c r="C1872" t="s">
        <v>322</v>
      </c>
      <c r="D1872" t="s">
        <v>11</v>
      </c>
      <c r="E1872" t="s">
        <v>335</v>
      </c>
      <c r="F1872">
        <v>-1</v>
      </c>
      <c r="G1872">
        <v>-2326.9299999999998</v>
      </c>
      <c r="H1872">
        <v>2326.9299999999998</v>
      </c>
    </row>
    <row r="1873" spans="1:8" x14ac:dyDescent="0.2">
      <c r="A1873" t="s">
        <v>8</v>
      </c>
      <c r="B1873" t="s">
        <v>9</v>
      </c>
      <c r="C1873" t="s">
        <v>10</v>
      </c>
      <c r="D1873" t="s">
        <v>11</v>
      </c>
      <c r="E1873" t="s">
        <v>1093</v>
      </c>
      <c r="F1873">
        <v>-831</v>
      </c>
      <c r="G1873">
        <v>-3493.99</v>
      </c>
      <c r="H1873">
        <v>4.2045607701564398</v>
      </c>
    </row>
    <row r="1874" spans="1:8" x14ac:dyDescent="0.2">
      <c r="A1874" t="s">
        <v>8</v>
      </c>
      <c r="B1874" t="s">
        <v>9</v>
      </c>
      <c r="C1874" t="s">
        <v>41</v>
      </c>
      <c r="D1874" t="s">
        <v>11</v>
      </c>
      <c r="E1874" t="s">
        <v>549</v>
      </c>
      <c r="F1874">
        <v>-30</v>
      </c>
      <c r="G1874">
        <v>-75.42</v>
      </c>
      <c r="H1874">
        <v>2.5139999999999998</v>
      </c>
    </row>
    <row r="1875" spans="1:8" x14ac:dyDescent="0.2">
      <c r="A1875" t="s">
        <v>8</v>
      </c>
      <c r="B1875" t="s">
        <v>9</v>
      </c>
      <c r="C1875" t="s">
        <v>10</v>
      </c>
      <c r="D1875" t="s">
        <v>11</v>
      </c>
      <c r="E1875" t="s">
        <v>744</v>
      </c>
      <c r="F1875">
        <v>-1387</v>
      </c>
      <c r="G1875">
        <v>-86351.7</v>
      </c>
      <c r="H1875">
        <v>62.257894736842097</v>
      </c>
    </row>
    <row r="1876" spans="1:8" x14ac:dyDescent="0.2">
      <c r="A1876" t="s">
        <v>8</v>
      </c>
      <c r="B1876" t="s">
        <v>9</v>
      </c>
      <c r="C1876" t="s">
        <v>41</v>
      </c>
      <c r="D1876" t="s">
        <v>11</v>
      </c>
      <c r="E1876" t="s">
        <v>35</v>
      </c>
      <c r="F1876">
        <v>-98</v>
      </c>
      <c r="G1876">
        <v>-253.2</v>
      </c>
      <c r="H1876">
        <v>2.5836734693877599</v>
      </c>
    </row>
    <row r="1877" spans="1:8" x14ac:dyDescent="0.2">
      <c r="A1877" t="s">
        <v>8</v>
      </c>
      <c r="B1877" t="s">
        <v>9</v>
      </c>
      <c r="C1877" t="s">
        <v>19</v>
      </c>
      <c r="D1877" t="s">
        <v>11</v>
      </c>
      <c r="E1877" t="s">
        <v>1526</v>
      </c>
      <c r="F1877">
        <v>-2</v>
      </c>
      <c r="G1877">
        <v>-1912.87</v>
      </c>
      <c r="H1877">
        <v>956.43499999999995</v>
      </c>
    </row>
    <row r="1878" spans="1:8" x14ac:dyDescent="0.2">
      <c r="A1878" t="s">
        <v>8</v>
      </c>
      <c r="B1878" t="s">
        <v>9</v>
      </c>
      <c r="C1878" t="s">
        <v>41</v>
      </c>
      <c r="D1878" t="s">
        <v>11</v>
      </c>
      <c r="E1878" t="s">
        <v>636</v>
      </c>
      <c r="F1878">
        <v>100</v>
      </c>
      <c r="G1878">
        <v>1445.47</v>
      </c>
      <c r="H1878">
        <v>14.454700000000001</v>
      </c>
    </row>
    <row r="1879" spans="1:8" x14ac:dyDescent="0.2">
      <c r="A1879" t="s">
        <v>8</v>
      </c>
      <c r="B1879" t="s">
        <v>9</v>
      </c>
      <c r="C1879" t="s">
        <v>36</v>
      </c>
      <c r="D1879" t="s">
        <v>11</v>
      </c>
      <c r="E1879" t="s">
        <v>13</v>
      </c>
      <c r="F1879">
        <v>-14990</v>
      </c>
      <c r="G1879">
        <v>-850458.24</v>
      </c>
      <c r="H1879">
        <v>56.735039359573001</v>
      </c>
    </row>
    <row r="1880" spans="1:8" x14ac:dyDescent="0.2">
      <c r="A1880" t="s">
        <v>8</v>
      </c>
      <c r="B1880" t="s">
        <v>9</v>
      </c>
      <c r="C1880" t="s">
        <v>14</v>
      </c>
      <c r="D1880" t="s">
        <v>11</v>
      </c>
      <c r="E1880" t="s">
        <v>547</v>
      </c>
      <c r="F1880">
        <v>1</v>
      </c>
      <c r="G1880">
        <v>7388.08</v>
      </c>
      <c r="H1880">
        <v>7388.08</v>
      </c>
    </row>
    <row r="1881" spans="1:8" x14ac:dyDescent="0.2">
      <c r="A1881" t="s">
        <v>8</v>
      </c>
      <c r="B1881" t="s">
        <v>9</v>
      </c>
      <c r="C1881" t="s">
        <v>14</v>
      </c>
      <c r="D1881" t="s">
        <v>11</v>
      </c>
      <c r="E1881" t="s">
        <v>541</v>
      </c>
      <c r="F1881">
        <v>-200</v>
      </c>
      <c r="G1881">
        <v>-166.52</v>
      </c>
      <c r="H1881">
        <v>0.83260000000000001</v>
      </c>
    </row>
    <row r="1882" spans="1:8" x14ac:dyDescent="0.2">
      <c r="A1882" t="s">
        <v>8</v>
      </c>
      <c r="B1882" t="s">
        <v>9</v>
      </c>
      <c r="C1882" t="s">
        <v>46</v>
      </c>
      <c r="D1882" t="s">
        <v>11</v>
      </c>
      <c r="E1882" t="s">
        <v>334</v>
      </c>
      <c r="F1882">
        <v>281</v>
      </c>
      <c r="G1882">
        <v>53660.6</v>
      </c>
      <c r="H1882">
        <v>190.962989323843</v>
      </c>
    </row>
    <row r="1883" spans="1:8" x14ac:dyDescent="0.2">
      <c r="A1883" t="s">
        <v>8</v>
      </c>
      <c r="B1883" t="s">
        <v>9</v>
      </c>
      <c r="C1883" t="s">
        <v>19</v>
      </c>
      <c r="D1883" t="s">
        <v>11</v>
      </c>
      <c r="E1883" t="s">
        <v>336</v>
      </c>
      <c r="F1883">
        <v>5</v>
      </c>
      <c r="G1883">
        <v>17353.68</v>
      </c>
      <c r="H1883">
        <v>3470.7359999999999</v>
      </c>
    </row>
    <row r="1884" spans="1:8" x14ac:dyDescent="0.2">
      <c r="A1884" t="s">
        <v>8</v>
      </c>
      <c r="B1884" t="s">
        <v>9</v>
      </c>
      <c r="C1884" t="s">
        <v>14</v>
      </c>
      <c r="D1884" t="s">
        <v>11</v>
      </c>
      <c r="E1884" t="s">
        <v>1527</v>
      </c>
      <c r="F1884">
        <v>16</v>
      </c>
      <c r="G1884">
        <v>7300.53</v>
      </c>
      <c r="H1884">
        <v>456.28312499999998</v>
      </c>
    </row>
    <row r="1885" spans="1:8" x14ac:dyDescent="0.2">
      <c r="A1885" t="s">
        <v>8</v>
      </c>
      <c r="B1885" t="s">
        <v>9</v>
      </c>
      <c r="C1885" t="s">
        <v>19</v>
      </c>
      <c r="D1885" t="s">
        <v>11</v>
      </c>
      <c r="E1885" t="s">
        <v>44</v>
      </c>
      <c r="F1885">
        <v>10</v>
      </c>
      <c r="G1885">
        <v>510619.83</v>
      </c>
      <c r="H1885">
        <v>51061.983</v>
      </c>
    </row>
    <row r="1886" spans="1:8" x14ac:dyDescent="0.2">
      <c r="A1886" t="s">
        <v>8</v>
      </c>
      <c r="B1886" t="s">
        <v>9</v>
      </c>
      <c r="C1886" t="s">
        <v>14</v>
      </c>
      <c r="D1886" t="s">
        <v>11</v>
      </c>
      <c r="E1886" t="s">
        <v>1148</v>
      </c>
      <c r="F1886">
        <v>303</v>
      </c>
      <c r="G1886">
        <v>30230.27</v>
      </c>
      <c r="H1886">
        <v>99.769867986798701</v>
      </c>
    </row>
    <row r="1887" spans="1:8" x14ac:dyDescent="0.2">
      <c r="A1887" t="s">
        <v>8</v>
      </c>
      <c r="B1887" t="s">
        <v>9</v>
      </c>
      <c r="C1887" t="s">
        <v>36</v>
      </c>
      <c r="D1887" t="s">
        <v>11</v>
      </c>
      <c r="E1887" t="s">
        <v>1528</v>
      </c>
      <c r="F1887">
        <v>139</v>
      </c>
      <c r="G1887">
        <v>69842.89</v>
      </c>
      <c r="H1887">
        <v>502.46683453237398</v>
      </c>
    </row>
    <row r="1888" spans="1:8" x14ac:dyDescent="0.2">
      <c r="A1888" t="s">
        <v>8</v>
      </c>
      <c r="B1888" t="s">
        <v>9</v>
      </c>
      <c r="C1888" t="s">
        <v>10</v>
      </c>
      <c r="D1888" t="s">
        <v>11</v>
      </c>
      <c r="E1888" t="s">
        <v>1529</v>
      </c>
      <c r="F1888">
        <v>8</v>
      </c>
      <c r="G1888">
        <v>9254.6299999999992</v>
      </c>
      <c r="H1888">
        <v>1156.8287499999999</v>
      </c>
    </row>
    <row r="1889" spans="1:8" x14ac:dyDescent="0.2">
      <c r="A1889" t="s">
        <v>8</v>
      </c>
      <c r="B1889" t="s">
        <v>9</v>
      </c>
      <c r="C1889" t="s">
        <v>14</v>
      </c>
      <c r="D1889" t="s">
        <v>11</v>
      </c>
      <c r="E1889" t="s">
        <v>551</v>
      </c>
      <c r="F1889">
        <v>150</v>
      </c>
      <c r="G1889">
        <v>9390.5300000000007</v>
      </c>
      <c r="H1889">
        <v>62.603533333333303</v>
      </c>
    </row>
    <row r="1890" spans="1:8" x14ac:dyDescent="0.2">
      <c r="A1890" t="s">
        <v>8</v>
      </c>
      <c r="B1890" t="s">
        <v>9</v>
      </c>
      <c r="C1890" t="s">
        <v>41</v>
      </c>
      <c r="D1890" t="s">
        <v>11</v>
      </c>
      <c r="E1890" t="s">
        <v>318</v>
      </c>
      <c r="F1890">
        <v>92</v>
      </c>
      <c r="G1890">
        <v>32347.39</v>
      </c>
      <c r="H1890">
        <v>351.60206521739099</v>
      </c>
    </row>
    <row r="1891" spans="1:8" x14ac:dyDescent="0.2">
      <c r="A1891" t="s">
        <v>8</v>
      </c>
      <c r="B1891" t="s">
        <v>9</v>
      </c>
      <c r="C1891" t="s">
        <v>41</v>
      </c>
      <c r="D1891" t="s">
        <v>11</v>
      </c>
      <c r="E1891" t="s">
        <v>32</v>
      </c>
      <c r="F1891">
        <v>84</v>
      </c>
      <c r="G1891">
        <v>173.61</v>
      </c>
      <c r="H1891">
        <v>2.06678571428571</v>
      </c>
    </row>
    <row r="1892" spans="1:8" x14ac:dyDescent="0.2">
      <c r="A1892" t="s">
        <v>8</v>
      </c>
      <c r="B1892" t="s">
        <v>9</v>
      </c>
      <c r="C1892" t="s">
        <v>41</v>
      </c>
      <c r="D1892" t="s">
        <v>11</v>
      </c>
      <c r="E1892" t="s">
        <v>196</v>
      </c>
      <c r="F1892">
        <v>35</v>
      </c>
      <c r="G1892">
        <v>203.01</v>
      </c>
      <c r="H1892">
        <v>5.8002857142857103</v>
      </c>
    </row>
    <row r="1893" spans="1:8" x14ac:dyDescent="0.2">
      <c r="A1893" t="s">
        <v>8</v>
      </c>
      <c r="B1893" t="s">
        <v>9</v>
      </c>
      <c r="C1893" t="s">
        <v>21</v>
      </c>
      <c r="D1893" t="s">
        <v>11</v>
      </c>
      <c r="E1893" t="s">
        <v>1530</v>
      </c>
      <c r="F1893">
        <v>551</v>
      </c>
      <c r="G1893">
        <v>11265.49</v>
      </c>
      <c r="H1893">
        <v>20.445535390199598</v>
      </c>
    </row>
    <row r="1894" spans="1:8" x14ac:dyDescent="0.2">
      <c r="A1894" t="s">
        <v>8</v>
      </c>
      <c r="B1894" t="s">
        <v>9</v>
      </c>
      <c r="C1894" t="s">
        <v>14</v>
      </c>
      <c r="D1894" t="s">
        <v>11</v>
      </c>
      <c r="E1894" t="s">
        <v>1531</v>
      </c>
      <c r="F1894">
        <v>470</v>
      </c>
      <c r="G1894">
        <v>8261.68</v>
      </c>
      <c r="H1894">
        <v>17.578042553191501</v>
      </c>
    </row>
    <row r="1895" spans="1:8" x14ac:dyDescent="0.2">
      <c r="A1895" t="s">
        <v>8</v>
      </c>
      <c r="B1895" t="s">
        <v>9</v>
      </c>
      <c r="C1895" t="s">
        <v>10</v>
      </c>
      <c r="D1895" t="s">
        <v>11</v>
      </c>
      <c r="E1895" t="s">
        <v>1532</v>
      </c>
      <c r="F1895">
        <v>320</v>
      </c>
      <c r="G1895">
        <v>22554.81</v>
      </c>
      <c r="H1895">
        <v>70.483781250000007</v>
      </c>
    </row>
    <row r="1896" spans="1:8" x14ac:dyDescent="0.2">
      <c r="A1896" t="s">
        <v>8</v>
      </c>
      <c r="B1896" t="s">
        <v>9</v>
      </c>
      <c r="C1896" t="s">
        <v>10</v>
      </c>
      <c r="D1896" t="s">
        <v>11</v>
      </c>
      <c r="E1896" t="s">
        <v>1533</v>
      </c>
      <c r="F1896">
        <v>2075</v>
      </c>
      <c r="G1896">
        <v>53828.68</v>
      </c>
      <c r="H1896">
        <v>25.941532530120501</v>
      </c>
    </row>
    <row r="1897" spans="1:8" x14ac:dyDescent="0.2">
      <c r="A1897" t="s">
        <v>8</v>
      </c>
      <c r="B1897" t="s">
        <v>9</v>
      </c>
      <c r="C1897" t="s">
        <v>10</v>
      </c>
      <c r="D1897" t="s">
        <v>11</v>
      </c>
      <c r="E1897" t="s">
        <v>1534</v>
      </c>
      <c r="F1897">
        <v>2910</v>
      </c>
      <c r="G1897">
        <v>56456.92</v>
      </c>
      <c r="H1897">
        <v>19.401003436426102</v>
      </c>
    </row>
    <row r="1898" spans="1:8" x14ac:dyDescent="0.2">
      <c r="A1898" t="s">
        <v>8</v>
      </c>
      <c r="B1898" t="s">
        <v>9</v>
      </c>
      <c r="C1898" t="s">
        <v>10</v>
      </c>
      <c r="D1898" t="s">
        <v>11</v>
      </c>
      <c r="E1898" t="s">
        <v>143</v>
      </c>
      <c r="F1898">
        <v>1</v>
      </c>
      <c r="G1898">
        <v>-58.79</v>
      </c>
      <c r="H1898">
        <v>-58.79</v>
      </c>
    </row>
    <row r="1899" spans="1:8" x14ac:dyDescent="0.2">
      <c r="A1899" t="s">
        <v>8</v>
      </c>
      <c r="B1899" t="s">
        <v>9</v>
      </c>
      <c r="C1899" t="s">
        <v>16</v>
      </c>
      <c r="D1899" t="s">
        <v>11</v>
      </c>
      <c r="E1899" t="s">
        <v>1390</v>
      </c>
      <c r="F1899">
        <v>1</v>
      </c>
      <c r="G1899">
        <v>976.85</v>
      </c>
      <c r="H1899">
        <v>976.85</v>
      </c>
    </row>
    <row r="1900" spans="1:8" x14ac:dyDescent="0.2">
      <c r="A1900" t="s">
        <v>8</v>
      </c>
      <c r="B1900" t="s">
        <v>9</v>
      </c>
      <c r="C1900" t="s">
        <v>19</v>
      </c>
      <c r="D1900" t="s">
        <v>11</v>
      </c>
      <c r="E1900" t="s">
        <v>1390</v>
      </c>
      <c r="F1900">
        <v>22</v>
      </c>
      <c r="G1900">
        <v>285280.09000000003</v>
      </c>
      <c r="H1900">
        <v>12967.276818181799</v>
      </c>
    </row>
    <row r="1901" spans="1:8" x14ac:dyDescent="0.2">
      <c r="A1901" t="s">
        <v>8</v>
      </c>
      <c r="B1901" t="s">
        <v>9</v>
      </c>
      <c r="C1901" t="s">
        <v>19</v>
      </c>
      <c r="D1901" t="s">
        <v>11</v>
      </c>
      <c r="E1901" t="s">
        <v>54</v>
      </c>
      <c r="F1901">
        <v>6</v>
      </c>
      <c r="G1901">
        <v>10879.15</v>
      </c>
      <c r="H1901">
        <v>1813.19166666667</v>
      </c>
    </row>
    <row r="1902" spans="1:8" x14ac:dyDescent="0.2">
      <c r="A1902" t="s">
        <v>8</v>
      </c>
      <c r="B1902" t="s">
        <v>9</v>
      </c>
      <c r="C1902" t="s">
        <v>10</v>
      </c>
      <c r="D1902" t="s">
        <v>11</v>
      </c>
      <c r="E1902" t="s">
        <v>1535</v>
      </c>
      <c r="F1902">
        <v>20</v>
      </c>
      <c r="G1902">
        <v>24941.47</v>
      </c>
      <c r="H1902">
        <v>1247.0735</v>
      </c>
    </row>
    <row r="1903" spans="1:8" x14ac:dyDescent="0.2">
      <c r="A1903" t="s">
        <v>8</v>
      </c>
      <c r="B1903" t="s">
        <v>9</v>
      </c>
      <c r="C1903" t="s">
        <v>41</v>
      </c>
      <c r="D1903" t="s">
        <v>11</v>
      </c>
      <c r="E1903" t="s">
        <v>712</v>
      </c>
      <c r="F1903">
        <v>-1313</v>
      </c>
      <c r="G1903">
        <v>-6095.95</v>
      </c>
      <c r="H1903">
        <v>4.6427646610814897</v>
      </c>
    </row>
    <row r="1904" spans="1:8" x14ac:dyDescent="0.2">
      <c r="A1904" t="s">
        <v>8</v>
      </c>
      <c r="B1904" t="s">
        <v>9</v>
      </c>
      <c r="C1904" t="s">
        <v>10</v>
      </c>
      <c r="D1904" t="s">
        <v>11</v>
      </c>
      <c r="E1904" t="s">
        <v>607</v>
      </c>
      <c r="F1904">
        <v>26</v>
      </c>
      <c r="G1904">
        <v>287.97000000000003</v>
      </c>
      <c r="H1904">
        <v>11.0757692307692</v>
      </c>
    </row>
    <row r="1905" spans="1:8" x14ac:dyDescent="0.2">
      <c r="A1905" t="s">
        <v>8</v>
      </c>
      <c r="B1905" t="s">
        <v>9</v>
      </c>
      <c r="C1905" t="s">
        <v>21</v>
      </c>
      <c r="D1905" t="s">
        <v>11</v>
      </c>
      <c r="E1905" t="s">
        <v>1536</v>
      </c>
      <c r="F1905">
        <v>1065</v>
      </c>
      <c r="G1905">
        <v>21858.67</v>
      </c>
      <c r="H1905">
        <v>20.5245727699531</v>
      </c>
    </row>
    <row r="1906" spans="1:8" x14ac:dyDescent="0.2">
      <c r="A1906" t="s">
        <v>8</v>
      </c>
      <c r="B1906" t="s">
        <v>9</v>
      </c>
      <c r="C1906" t="s">
        <v>36</v>
      </c>
      <c r="D1906" t="s">
        <v>11</v>
      </c>
      <c r="E1906" t="s">
        <v>1537</v>
      </c>
      <c r="F1906">
        <v>993</v>
      </c>
      <c r="G1906">
        <v>16395.150000000001</v>
      </c>
      <c r="H1906">
        <v>16.510725075528701</v>
      </c>
    </row>
    <row r="1907" spans="1:8" x14ac:dyDescent="0.2">
      <c r="A1907" t="s">
        <v>8</v>
      </c>
      <c r="B1907" t="s">
        <v>9</v>
      </c>
      <c r="C1907" t="s">
        <v>57</v>
      </c>
      <c r="D1907" t="s">
        <v>11</v>
      </c>
      <c r="E1907" t="s">
        <v>1414</v>
      </c>
      <c r="F1907">
        <v>3000</v>
      </c>
      <c r="G1907">
        <v>78955.72</v>
      </c>
      <c r="H1907">
        <v>26.318573333333301</v>
      </c>
    </row>
    <row r="1908" spans="1:8" x14ac:dyDescent="0.2">
      <c r="A1908" t="s">
        <v>8</v>
      </c>
      <c r="B1908" t="s">
        <v>9</v>
      </c>
      <c r="C1908" t="s">
        <v>48</v>
      </c>
      <c r="D1908" t="s">
        <v>11</v>
      </c>
      <c r="E1908" t="s">
        <v>858</v>
      </c>
      <c r="F1908">
        <v>-205</v>
      </c>
      <c r="G1908">
        <v>2133.36</v>
      </c>
      <c r="H1908">
        <v>-10.406634146341499</v>
      </c>
    </row>
    <row r="1909" spans="1:8" x14ac:dyDescent="0.2">
      <c r="A1909" t="s">
        <v>8</v>
      </c>
      <c r="B1909" t="s">
        <v>9</v>
      </c>
      <c r="C1909" t="s">
        <v>41</v>
      </c>
      <c r="D1909" t="s">
        <v>11</v>
      </c>
      <c r="E1909" t="s">
        <v>86</v>
      </c>
      <c r="F1909">
        <v>-5</v>
      </c>
      <c r="G1909">
        <v>-15.82</v>
      </c>
      <c r="H1909">
        <v>3.1640000000000001</v>
      </c>
    </row>
    <row r="1910" spans="1:8" x14ac:dyDescent="0.2">
      <c r="A1910" t="s">
        <v>8</v>
      </c>
      <c r="B1910" t="s">
        <v>9</v>
      </c>
      <c r="C1910" t="s">
        <v>41</v>
      </c>
      <c r="D1910" t="s">
        <v>11</v>
      </c>
      <c r="E1910" t="s">
        <v>872</v>
      </c>
      <c r="F1910">
        <v>-550</v>
      </c>
      <c r="G1910">
        <v>-684.15</v>
      </c>
      <c r="H1910">
        <v>1.24390909090909</v>
      </c>
    </row>
    <row r="1911" spans="1:8" x14ac:dyDescent="0.2">
      <c r="A1911" t="s">
        <v>8</v>
      </c>
      <c r="B1911" t="s">
        <v>9</v>
      </c>
      <c r="C1911" t="s">
        <v>41</v>
      </c>
      <c r="D1911" t="s">
        <v>11</v>
      </c>
      <c r="E1911" t="s">
        <v>1082</v>
      </c>
      <c r="F1911">
        <v>-207</v>
      </c>
      <c r="G1911">
        <v>-779.27</v>
      </c>
      <c r="H1911">
        <v>3.76458937198068</v>
      </c>
    </row>
    <row r="1912" spans="1:8" x14ac:dyDescent="0.2">
      <c r="A1912" t="s">
        <v>8</v>
      </c>
      <c r="B1912" t="s">
        <v>9</v>
      </c>
      <c r="C1912" t="s">
        <v>48</v>
      </c>
      <c r="D1912" t="s">
        <v>11</v>
      </c>
      <c r="E1912" t="s">
        <v>588</v>
      </c>
      <c r="F1912">
        <v>-40</v>
      </c>
      <c r="G1912">
        <v>-42.52</v>
      </c>
      <c r="H1912">
        <v>1.0629999999999999</v>
      </c>
    </row>
    <row r="1913" spans="1:8" x14ac:dyDescent="0.2">
      <c r="A1913" t="s">
        <v>8</v>
      </c>
      <c r="B1913" t="s">
        <v>9</v>
      </c>
      <c r="C1913" t="s">
        <v>10</v>
      </c>
      <c r="D1913" t="s">
        <v>11</v>
      </c>
      <c r="E1913" t="s">
        <v>1538</v>
      </c>
      <c r="F1913">
        <v>900</v>
      </c>
      <c r="G1913">
        <v>61443.1</v>
      </c>
      <c r="H1913">
        <v>68.270111111111106</v>
      </c>
    </row>
    <row r="1914" spans="1:8" x14ac:dyDescent="0.2">
      <c r="A1914" t="s">
        <v>8</v>
      </c>
      <c r="B1914" t="s">
        <v>9</v>
      </c>
      <c r="C1914" t="s">
        <v>10</v>
      </c>
      <c r="D1914" t="s">
        <v>11</v>
      </c>
      <c r="E1914" t="s">
        <v>1539</v>
      </c>
      <c r="F1914">
        <v>2100</v>
      </c>
      <c r="G1914">
        <v>-6881.55</v>
      </c>
      <c r="H1914">
        <v>-3.2769285714285701</v>
      </c>
    </row>
    <row r="1915" spans="1:8" x14ac:dyDescent="0.2">
      <c r="A1915" t="s">
        <v>8</v>
      </c>
      <c r="B1915" t="s">
        <v>9</v>
      </c>
      <c r="C1915" t="s">
        <v>10</v>
      </c>
      <c r="D1915" t="s">
        <v>11</v>
      </c>
      <c r="E1915" t="s">
        <v>1468</v>
      </c>
      <c r="F1915">
        <v>100</v>
      </c>
      <c r="G1915">
        <v>11565.35</v>
      </c>
      <c r="H1915">
        <v>115.65349999999999</v>
      </c>
    </row>
    <row r="1916" spans="1:8" x14ac:dyDescent="0.2">
      <c r="A1916" t="s">
        <v>8</v>
      </c>
      <c r="B1916" t="s">
        <v>9</v>
      </c>
      <c r="C1916" t="s">
        <v>63</v>
      </c>
      <c r="D1916" t="s">
        <v>64</v>
      </c>
      <c r="E1916" t="s">
        <v>785</v>
      </c>
      <c r="F1916">
        <v>92</v>
      </c>
      <c r="G1916">
        <v>49849.99</v>
      </c>
      <c r="H1916">
        <v>541.84771739130395</v>
      </c>
    </row>
    <row r="1917" spans="1:8" x14ac:dyDescent="0.2">
      <c r="A1917" t="s">
        <v>8</v>
      </c>
      <c r="B1917" t="s">
        <v>9</v>
      </c>
      <c r="C1917" t="s">
        <v>63</v>
      </c>
      <c r="D1917" t="s">
        <v>64</v>
      </c>
      <c r="E1917" t="s">
        <v>265</v>
      </c>
      <c r="F1917">
        <v>103</v>
      </c>
      <c r="G1917">
        <v>72313.990000000005</v>
      </c>
      <c r="H1917">
        <v>702.07757281553404</v>
      </c>
    </row>
    <row r="1918" spans="1:8" x14ac:dyDescent="0.2">
      <c r="A1918" t="s">
        <v>8</v>
      </c>
      <c r="B1918" t="s">
        <v>9</v>
      </c>
      <c r="C1918" t="s">
        <v>10</v>
      </c>
      <c r="D1918" t="s">
        <v>11</v>
      </c>
      <c r="E1918" t="s">
        <v>1540</v>
      </c>
      <c r="F1918">
        <v>2</v>
      </c>
      <c r="G1918">
        <v>17953.38</v>
      </c>
      <c r="H1918">
        <v>8976.69</v>
      </c>
    </row>
    <row r="1919" spans="1:8" x14ac:dyDescent="0.2">
      <c r="A1919" t="s">
        <v>8</v>
      </c>
      <c r="B1919" t="s">
        <v>9</v>
      </c>
      <c r="C1919" t="s">
        <v>41</v>
      </c>
      <c r="D1919" t="s">
        <v>11</v>
      </c>
      <c r="E1919" t="s">
        <v>1239</v>
      </c>
      <c r="F1919">
        <v>112</v>
      </c>
      <c r="G1919">
        <v>4170.93</v>
      </c>
      <c r="H1919">
        <v>37.240446428571403</v>
      </c>
    </row>
    <row r="1920" spans="1:8" x14ac:dyDescent="0.2">
      <c r="A1920" t="s">
        <v>8</v>
      </c>
      <c r="B1920" t="s">
        <v>9</v>
      </c>
      <c r="C1920" t="s">
        <v>63</v>
      </c>
      <c r="D1920" t="s">
        <v>64</v>
      </c>
      <c r="E1920" t="s">
        <v>356</v>
      </c>
      <c r="F1920">
        <v>74</v>
      </c>
      <c r="G1920">
        <v>405956.59</v>
      </c>
      <c r="H1920">
        <v>5485.8998648648603</v>
      </c>
    </row>
    <row r="1921" spans="1:8" x14ac:dyDescent="0.2">
      <c r="A1921" t="s">
        <v>8</v>
      </c>
      <c r="B1921" t="s">
        <v>9</v>
      </c>
      <c r="C1921" t="s">
        <v>63</v>
      </c>
      <c r="D1921" t="s">
        <v>64</v>
      </c>
      <c r="E1921" t="s">
        <v>504</v>
      </c>
      <c r="F1921">
        <v>95</v>
      </c>
      <c r="G1921">
        <v>231653.5</v>
      </c>
      <c r="H1921">
        <v>2438.45789473684</v>
      </c>
    </row>
    <row r="1922" spans="1:8" x14ac:dyDescent="0.2">
      <c r="A1922" t="s">
        <v>8</v>
      </c>
      <c r="B1922" t="s">
        <v>9</v>
      </c>
      <c r="C1922" t="s">
        <v>21</v>
      </c>
      <c r="D1922" t="s">
        <v>11</v>
      </c>
      <c r="E1922" t="s">
        <v>766</v>
      </c>
      <c r="F1922">
        <v>-1718</v>
      </c>
      <c r="G1922">
        <v>-18819.73</v>
      </c>
      <c r="H1922">
        <v>10.954441210710099</v>
      </c>
    </row>
    <row r="1923" spans="1:8" x14ac:dyDescent="0.2">
      <c r="A1923" t="s">
        <v>8</v>
      </c>
      <c r="B1923" t="s">
        <v>9</v>
      </c>
      <c r="C1923" t="s">
        <v>41</v>
      </c>
      <c r="D1923" t="s">
        <v>11</v>
      </c>
      <c r="E1923" t="s">
        <v>1069</v>
      </c>
      <c r="F1923">
        <v>-215</v>
      </c>
      <c r="G1923">
        <v>-556.20000000000005</v>
      </c>
      <c r="H1923">
        <v>2.5869767441860501</v>
      </c>
    </row>
    <row r="1924" spans="1:8" x14ac:dyDescent="0.2">
      <c r="A1924" t="s">
        <v>8</v>
      </c>
      <c r="B1924" t="s">
        <v>9</v>
      </c>
      <c r="C1924" t="s">
        <v>10</v>
      </c>
      <c r="D1924" t="s">
        <v>11</v>
      </c>
      <c r="E1924" t="s">
        <v>1069</v>
      </c>
      <c r="F1924">
        <v>-424</v>
      </c>
      <c r="G1924">
        <v>-2693.52</v>
      </c>
      <c r="H1924">
        <v>6.3526415094339601</v>
      </c>
    </row>
    <row r="1925" spans="1:8" x14ac:dyDescent="0.2">
      <c r="A1925" t="s">
        <v>8</v>
      </c>
      <c r="B1925" t="s">
        <v>9</v>
      </c>
      <c r="C1925" t="s">
        <v>10</v>
      </c>
      <c r="D1925" t="s">
        <v>11</v>
      </c>
      <c r="E1925" t="s">
        <v>1541</v>
      </c>
      <c r="F1925">
        <v>1400</v>
      </c>
      <c r="G1925">
        <v>23271.79</v>
      </c>
      <c r="H1925">
        <v>16.622707142857099</v>
      </c>
    </row>
    <row r="1926" spans="1:8" x14ac:dyDescent="0.2">
      <c r="A1926" t="s">
        <v>8</v>
      </c>
      <c r="B1926" t="s">
        <v>9</v>
      </c>
      <c r="C1926" t="s">
        <v>63</v>
      </c>
      <c r="D1926" t="s">
        <v>64</v>
      </c>
      <c r="E1926" t="s">
        <v>1542</v>
      </c>
      <c r="F1926">
        <v>80</v>
      </c>
      <c r="G1926">
        <v>74513.13</v>
      </c>
      <c r="H1926">
        <v>931.41412500000001</v>
      </c>
    </row>
    <row r="1927" spans="1:8" x14ac:dyDescent="0.2">
      <c r="A1927" t="s">
        <v>8</v>
      </c>
      <c r="B1927" t="s">
        <v>9</v>
      </c>
      <c r="C1927" t="s">
        <v>63</v>
      </c>
      <c r="D1927" t="s">
        <v>64</v>
      </c>
      <c r="E1927" t="s">
        <v>845</v>
      </c>
      <c r="F1927">
        <v>82</v>
      </c>
      <c r="G1927">
        <v>69075.839999999997</v>
      </c>
      <c r="H1927">
        <v>842.38829268292704</v>
      </c>
    </row>
    <row r="1928" spans="1:8" x14ac:dyDescent="0.2">
      <c r="A1928" t="s">
        <v>8</v>
      </c>
      <c r="B1928" t="s">
        <v>9</v>
      </c>
      <c r="C1928" t="s">
        <v>63</v>
      </c>
      <c r="D1928" t="s">
        <v>64</v>
      </c>
      <c r="E1928" t="s">
        <v>1484</v>
      </c>
      <c r="F1928">
        <v>80</v>
      </c>
      <c r="G1928">
        <v>152132.91</v>
      </c>
      <c r="H1928">
        <v>1901.6613749999999</v>
      </c>
    </row>
    <row r="1929" spans="1:8" x14ac:dyDescent="0.2">
      <c r="A1929" t="s">
        <v>8</v>
      </c>
      <c r="B1929" t="s">
        <v>9</v>
      </c>
      <c r="C1929" t="s">
        <v>41</v>
      </c>
      <c r="D1929" t="s">
        <v>11</v>
      </c>
      <c r="E1929" t="s">
        <v>348</v>
      </c>
      <c r="F1929">
        <v>-16</v>
      </c>
      <c r="G1929">
        <v>-50.58</v>
      </c>
      <c r="H1929">
        <v>3.1612499999999999</v>
      </c>
    </row>
    <row r="1930" spans="1:8" x14ac:dyDescent="0.2">
      <c r="A1930" t="s">
        <v>8</v>
      </c>
      <c r="B1930" t="s">
        <v>9</v>
      </c>
      <c r="C1930" t="s">
        <v>41</v>
      </c>
      <c r="D1930" t="s">
        <v>11</v>
      </c>
      <c r="E1930" t="s">
        <v>773</v>
      </c>
      <c r="F1930">
        <v>-240</v>
      </c>
      <c r="G1930">
        <v>-712.71</v>
      </c>
      <c r="H1930">
        <v>2.9696250000000002</v>
      </c>
    </row>
    <row r="1931" spans="1:8" x14ac:dyDescent="0.2">
      <c r="A1931" t="s">
        <v>8</v>
      </c>
      <c r="B1931" t="s">
        <v>9</v>
      </c>
      <c r="C1931" t="s">
        <v>19</v>
      </c>
      <c r="D1931" t="s">
        <v>11</v>
      </c>
      <c r="E1931" t="s">
        <v>842</v>
      </c>
      <c r="F1931">
        <v>-1</v>
      </c>
      <c r="G1931">
        <v>-116262.12</v>
      </c>
      <c r="H1931">
        <v>116262.12</v>
      </c>
    </row>
    <row r="1932" spans="1:8" x14ac:dyDescent="0.2">
      <c r="A1932" t="s">
        <v>8</v>
      </c>
      <c r="B1932" t="s">
        <v>76</v>
      </c>
      <c r="C1932" t="s">
        <v>77</v>
      </c>
      <c r="D1932" t="s">
        <v>11</v>
      </c>
      <c r="E1932" t="s">
        <v>13</v>
      </c>
      <c r="F1932">
        <v>-3181643</v>
      </c>
      <c r="G1932">
        <v>-20043482.059999999</v>
      </c>
      <c r="H1932">
        <v>6.2997269209650497</v>
      </c>
    </row>
    <row r="1933" spans="1:8" x14ac:dyDescent="0.2">
      <c r="A1933" t="s">
        <v>8</v>
      </c>
      <c r="B1933" t="s">
        <v>76</v>
      </c>
      <c r="C1933" t="s">
        <v>92</v>
      </c>
      <c r="D1933" t="s">
        <v>11</v>
      </c>
      <c r="E1933" t="s">
        <v>13</v>
      </c>
      <c r="F1933">
        <v>-693652</v>
      </c>
      <c r="G1933">
        <v>-7672734.2599999998</v>
      </c>
      <c r="H1933">
        <v>11.0613596731502</v>
      </c>
    </row>
    <row r="1934" spans="1:8" x14ac:dyDescent="0.2">
      <c r="A1934" t="s">
        <v>8</v>
      </c>
      <c r="B1934" t="s">
        <v>76</v>
      </c>
      <c r="C1934" t="s">
        <v>77</v>
      </c>
      <c r="D1934" t="s">
        <v>11</v>
      </c>
      <c r="E1934" t="s">
        <v>332</v>
      </c>
      <c r="F1934">
        <v>-393</v>
      </c>
      <c r="G1934">
        <v>-1683.64</v>
      </c>
      <c r="H1934">
        <v>4.28407124681934</v>
      </c>
    </row>
    <row r="1935" spans="1:8" x14ac:dyDescent="0.2">
      <c r="A1935" t="s">
        <v>8</v>
      </c>
      <c r="B1935" t="s">
        <v>76</v>
      </c>
      <c r="C1935" t="s">
        <v>77</v>
      </c>
      <c r="D1935" t="s">
        <v>11</v>
      </c>
      <c r="E1935" t="s">
        <v>1543</v>
      </c>
      <c r="F1935">
        <v>492</v>
      </c>
      <c r="G1935">
        <v>49913.82</v>
      </c>
      <c r="H1935">
        <v>101.450853658537</v>
      </c>
    </row>
    <row r="1936" spans="1:8" x14ac:dyDescent="0.2">
      <c r="A1936" t="s">
        <v>8</v>
      </c>
      <c r="B1936" t="s">
        <v>76</v>
      </c>
      <c r="C1936" t="s">
        <v>77</v>
      </c>
      <c r="D1936" t="s">
        <v>11</v>
      </c>
      <c r="E1936" t="s">
        <v>1544</v>
      </c>
      <c r="F1936">
        <v>150</v>
      </c>
      <c r="G1936">
        <v>303.04000000000002</v>
      </c>
      <c r="H1936">
        <v>2.0202666666666702</v>
      </c>
    </row>
    <row r="1937" spans="1:8" x14ac:dyDescent="0.2">
      <c r="A1937" t="s">
        <v>8</v>
      </c>
      <c r="B1937" t="s">
        <v>76</v>
      </c>
      <c r="C1937" t="s">
        <v>77</v>
      </c>
      <c r="D1937" t="s">
        <v>11</v>
      </c>
      <c r="E1937" t="s">
        <v>1545</v>
      </c>
      <c r="F1937">
        <v>368</v>
      </c>
      <c r="G1937">
        <v>17374.13</v>
      </c>
      <c r="H1937">
        <v>47.212309782608699</v>
      </c>
    </row>
    <row r="1938" spans="1:8" x14ac:dyDescent="0.2">
      <c r="A1938" t="s">
        <v>8</v>
      </c>
      <c r="B1938" t="s">
        <v>76</v>
      </c>
      <c r="C1938" t="s">
        <v>87</v>
      </c>
      <c r="D1938" t="s">
        <v>11</v>
      </c>
      <c r="E1938" t="s">
        <v>1546</v>
      </c>
      <c r="F1938">
        <v>1</v>
      </c>
      <c r="G1938">
        <v>-1339</v>
      </c>
      <c r="H1938">
        <v>-1339</v>
      </c>
    </row>
    <row r="1939" spans="1:8" x14ac:dyDescent="0.2">
      <c r="A1939" t="s">
        <v>8</v>
      </c>
      <c r="B1939" t="s">
        <v>76</v>
      </c>
      <c r="C1939" t="s">
        <v>87</v>
      </c>
      <c r="D1939" t="s">
        <v>11</v>
      </c>
      <c r="E1939" t="s">
        <v>1547</v>
      </c>
      <c r="F1939">
        <v>1</v>
      </c>
      <c r="G1939">
        <v>-604</v>
      </c>
      <c r="H1939">
        <v>-604</v>
      </c>
    </row>
    <row r="1940" spans="1:8" x14ac:dyDescent="0.2">
      <c r="A1940" t="s">
        <v>8</v>
      </c>
      <c r="B1940" t="s">
        <v>76</v>
      </c>
      <c r="C1940" t="s">
        <v>87</v>
      </c>
      <c r="D1940" t="s">
        <v>11</v>
      </c>
      <c r="E1940" t="s">
        <v>1548</v>
      </c>
      <c r="F1940">
        <v>1</v>
      </c>
      <c r="G1940">
        <v>-14100</v>
      </c>
      <c r="H1940">
        <v>-14100</v>
      </c>
    </row>
    <row r="1941" spans="1:8" x14ac:dyDescent="0.2">
      <c r="A1941" t="s">
        <v>8</v>
      </c>
      <c r="B1941" t="s">
        <v>76</v>
      </c>
      <c r="C1941" t="s">
        <v>77</v>
      </c>
      <c r="D1941" t="s">
        <v>11</v>
      </c>
      <c r="E1941" t="s">
        <v>1549</v>
      </c>
      <c r="F1941">
        <v>980</v>
      </c>
      <c r="G1941">
        <v>16317.22</v>
      </c>
      <c r="H1941">
        <v>16.6502244897959</v>
      </c>
    </row>
    <row r="1942" spans="1:8" x14ac:dyDescent="0.2">
      <c r="A1942" t="s">
        <v>8</v>
      </c>
      <c r="B1942" t="s">
        <v>76</v>
      </c>
      <c r="C1942" t="s">
        <v>77</v>
      </c>
      <c r="D1942" t="s">
        <v>11</v>
      </c>
      <c r="E1942" t="s">
        <v>1550</v>
      </c>
      <c r="F1942">
        <v>2980</v>
      </c>
      <c r="G1942">
        <v>20594.78</v>
      </c>
      <c r="H1942">
        <v>6.9109999999999996</v>
      </c>
    </row>
    <row r="1943" spans="1:8" x14ac:dyDescent="0.2">
      <c r="A1943" t="s">
        <v>8</v>
      </c>
      <c r="B1943" t="s">
        <v>76</v>
      </c>
      <c r="C1943" t="s">
        <v>77</v>
      </c>
      <c r="D1943" t="s">
        <v>11</v>
      </c>
      <c r="E1943" t="s">
        <v>1551</v>
      </c>
      <c r="F1943">
        <v>250</v>
      </c>
      <c r="G1943">
        <v>6783.62</v>
      </c>
      <c r="H1943">
        <v>27.13448</v>
      </c>
    </row>
    <row r="1944" spans="1:8" x14ac:dyDescent="0.2">
      <c r="A1944" t="s">
        <v>8</v>
      </c>
      <c r="B1944" t="s">
        <v>76</v>
      </c>
      <c r="C1944" t="s">
        <v>77</v>
      </c>
      <c r="D1944" t="s">
        <v>11</v>
      </c>
      <c r="E1944" t="s">
        <v>1552</v>
      </c>
      <c r="F1944">
        <v>375</v>
      </c>
      <c r="G1944">
        <v>3897.01</v>
      </c>
      <c r="H1944">
        <v>10.3920266666667</v>
      </c>
    </row>
    <row r="1945" spans="1:8" x14ac:dyDescent="0.2">
      <c r="A1945" t="s">
        <v>8</v>
      </c>
      <c r="B1945" t="s">
        <v>76</v>
      </c>
      <c r="C1945" t="s">
        <v>77</v>
      </c>
      <c r="D1945" t="s">
        <v>11</v>
      </c>
      <c r="E1945" t="s">
        <v>1553</v>
      </c>
      <c r="F1945">
        <v>4299</v>
      </c>
      <c r="G1945">
        <v>14539.43</v>
      </c>
      <c r="H1945">
        <v>3.3820493137939098</v>
      </c>
    </row>
    <row r="1946" spans="1:8" x14ac:dyDescent="0.2">
      <c r="A1946" t="s">
        <v>8</v>
      </c>
      <c r="B1946" t="s">
        <v>76</v>
      </c>
      <c r="C1946" t="s">
        <v>77</v>
      </c>
      <c r="D1946" t="s">
        <v>11</v>
      </c>
      <c r="E1946" t="s">
        <v>1554</v>
      </c>
      <c r="F1946">
        <v>1</v>
      </c>
      <c r="G1946">
        <v>-6357</v>
      </c>
      <c r="H1946">
        <v>-6357</v>
      </c>
    </row>
    <row r="1947" spans="1:8" x14ac:dyDescent="0.2">
      <c r="A1947" t="s">
        <v>8</v>
      </c>
      <c r="B1947" t="s">
        <v>76</v>
      </c>
      <c r="C1947" t="s">
        <v>77</v>
      </c>
      <c r="D1947" t="s">
        <v>11</v>
      </c>
      <c r="E1947" t="s">
        <v>1555</v>
      </c>
      <c r="F1947">
        <v>270</v>
      </c>
      <c r="G1947">
        <v>5561.74</v>
      </c>
      <c r="H1947">
        <v>20.599037037037</v>
      </c>
    </row>
    <row r="1948" spans="1:8" x14ac:dyDescent="0.2">
      <c r="A1948" t="s">
        <v>8</v>
      </c>
      <c r="B1948" t="s">
        <v>76</v>
      </c>
      <c r="C1948" t="s">
        <v>77</v>
      </c>
      <c r="D1948" t="s">
        <v>11</v>
      </c>
      <c r="E1948" t="s">
        <v>1556</v>
      </c>
      <c r="F1948">
        <v>1550</v>
      </c>
      <c r="G1948">
        <v>3759.1</v>
      </c>
      <c r="H1948">
        <v>2.4252258064516101</v>
      </c>
    </row>
    <row r="1949" spans="1:8" x14ac:dyDescent="0.2">
      <c r="A1949" t="s">
        <v>8</v>
      </c>
      <c r="B1949" t="s">
        <v>76</v>
      </c>
      <c r="C1949" t="s">
        <v>77</v>
      </c>
      <c r="D1949" t="s">
        <v>11</v>
      </c>
      <c r="E1949" t="s">
        <v>1557</v>
      </c>
      <c r="F1949">
        <v>4649</v>
      </c>
      <c r="G1949">
        <v>3264.73</v>
      </c>
      <c r="H1949">
        <v>0.70224349322434898</v>
      </c>
    </row>
    <row r="1950" spans="1:8" x14ac:dyDescent="0.2">
      <c r="A1950" t="s">
        <v>8</v>
      </c>
      <c r="B1950" t="s">
        <v>76</v>
      </c>
      <c r="C1950" t="s">
        <v>77</v>
      </c>
      <c r="D1950" t="s">
        <v>11</v>
      </c>
      <c r="E1950" t="s">
        <v>17</v>
      </c>
      <c r="F1950">
        <v>483</v>
      </c>
      <c r="G1950">
        <v>49243.49</v>
      </c>
      <c r="H1950">
        <v>101.953395445135</v>
      </c>
    </row>
    <row r="1951" spans="1:8" x14ac:dyDescent="0.2">
      <c r="A1951" t="s">
        <v>8</v>
      </c>
      <c r="B1951" t="s">
        <v>76</v>
      </c>
      <c r="C1951" t="s">
        <v>92</v>
      </c>
      <c r="D1951" t="s">
        <v>11</v>
      </c>
      <c r="E1951" t="s">
        <v>1524</v>
      </c>
      <c r="F1951">
        <v>401</v>
      </c>
      <c r="G1951">
        <v>31403.17</v>
      </c>
      <c r="H1951">
        <v>78.312144638404007</v>
      </c>
    </row>
    <row r="1952" spans="1:8" x14ac:dyDescent="0.2">
      <c r="A1952" t="s">
        <v>8</v>
      </c>
      <c r="B1952" t="s">
        <v>76</v>
      </c>
      <c r="C1952" t="s">
        <v>102</v>
      </c>
      <c r="D1952" t="s">
        <v>11</v>
      </c>
      <c r="E1952" t="s">
        <v>1558</v>
      </c>
      <c r="F1952">
        <v>486</v>
      </c>
      <c r="G1952">
        <v>107027.23</v>
      </c>
      <c r="H1952">
        <v>220.22063786008201</v>
      </c>
    </row>
    <row r="1953" spans="1:8" x14ac:dyDescent="0.2">
      <c r="A1953" t="s">
        <v>8</v>
      </c>
      <c r="B1953" t="s">
        <v>76</v>
      </c>
      <c r="C1953" t="s">
        <v>77</v>
      </c>
      <c r="D1953" t="s">
        <v>11</v>
      </c>
      <c r="E1953" t="s">
        <v>1559</v>
      </c>
      <c r="F1953">
        <v>500</v>
      </c>
      <c r="G1953">
        <v>3622.52</v>
      </c>
      <c r="H1953">
        <v>7.2450400000000004</v>
      </c>
    </row>
    <row r="1954" spans="1:8" x14ac:dyDescent="0.2">
      <c r="A1954" t="s">
        <v>8</v>
      </c>
      <c r="B1954" t="s">
        <v>76</v>
      </c>
      <c r="C1954" t="s">
        <v>77</v>
      </c>
      <c r="D1954" t="s">
        <v>11</v>
      </c>
      <c r="E1954" t="s">
        <v>1560</v>
      </c>
      <c r="F1954">
        <v>550</v>
      </c>
      <c r="G1954">
        <v>55.28</v>
      </c>
      <c r="H1954">
        <v>0.10050909090909101</v>
      </c>
    </row>
    <row r="1955" spans="1:8" x14ac:dyDescent="0.2">
      <c r="A1955" t="s">
        <v>8</v>
      </c>
      <c r="B1955" t="s">
        <v>76</v>
      </c>
      <c r="C1955" t="s">
        <v>87</v>
      </c>
      <c r="D1955" t="s">
        <v>11</v>
      </c>
      <c r="E1955" t="s">
        <v>1561</v>
      </c>
      <c r="F1955">
        <v>1</v>
      </c>
      <c r="G1955">
        <v>-6136</v>
      </c>
      <c r="H1955">
        <v>-6136</v>
      </c>
    </row>
    <row r="1956" spans="1:8" x14ac:dyDescent="0.2">
      <c r="A1956" t="s">
        <v>8</v>
      </c>
      <c r="B1956" t="s">
        <v>76</v>
      </c>
      <c r="C1956" t="s">
        <v>87</v>
      </c>
      <c r="D1956" t="s">
        <v>11</v>
      </c>
      <c r="E1956" t="s">
        <v>1562</v>
      </c>
      <c r="F1956">
        <v>1</v>
      </c>
      <c r="G1956">
        <v>-1517</v>
      </c>
      <c r="H1956">
        <v>-1517</v>
      </c>
    </row>
    <row r="1957" spans="1:8" x14ac:dyDescent="0.2">
      <c r="A1957" t="s">
        <v>8</v>
      </c>
      <c r="B1957" t="s">
        <v>76</v>
      </c>
      <c r="C1957" t="s">
        <v>77</v>
      </c>
      <c r="D1957" t="s">
        <v>11</v>
      </c>
      <c r="E1957" t="s">
        <v>1563</v>
      </c>
      <c r="F1957">
        <v>0</v>
      </c>
      <c r="G1957">
        <v>19623.7</v>
      </c>
      <c r="H1957">
        <v>0</v>
      </c>
    </row>
    <row r="1958" spans="1:8" x14ac:dyDescent="0.2">
      <c r="A1958" t="s">
        <v>8</v>
      </c>
      <c r="B1958" t="s">
        <v>76</v>
      </c>
      <c r="C1958" t="s">
        <v>87</v>
      </c>
      <c r="D1958" t="s">
        <v>11</v>
      </c>
      <c r="E1958" t="s">
        <v>1564</v>
      </c>
      <c r="F1958">
        <v>1</v>
      </c>
      <c r="G1958">
        <v>-451</v>
      </c>
      <c r="H1958">
        <v>-451</v>
      </c>
    </row>
    <row r="1959" spans="1:8" x14ac:dyDescent="0.2">
      <c r="A1959" t="s">
        <v>8</v>
      </c>
      <c r="B1959" t="s">
        <v>76</v>
      </c>
      <c r="C1959" t="s">
        <v>77</v>
      </c>
      <c r="D1959" t="s">
        <v>11</v>
      </c>
      <c r="E1959" t="s">
        <v>32</v>
      </c>
      <c r="F1959">
        <v>2375</v>
      </c>
      <c r="G1959">
        <v>53316.95</v>
      </c>
      <c r="H1959">
        <v>22.449242105263199</v>
      </c>
    </row>
    <row r="1960" spans="1:8" x14ac:dyDescent="0.2">
      <c r="A1960" t="s">
        <v>8</v>
      </c>
      <c r="B1960" t="s">
        <v>76</v>
      </c>
      <c r="C1960" t="s">
        <v>92</v>
      </c>
      <c r="D1960" t="s">
        <v>11</v>
      </c>
      <c r="E1960" t="s">
        <v>1565</v>
      </c>
      <c r="F1960">
        <v>650</v>
      </c>
      <c r="G1960">
        <v>1832.53</v>
      </c>
      <c r="H1960">
        <v>2.8192769230769201</v>
      </c>
    </row>
    <row r="1961" spans="1:8" x14ac:dyDescent="0.2">
      <c r="A1961" t="s">
        <v>8</v>
      </c>
      <c r="B1961" t="s">
        <v>76</v>
      </c>
      <c r="C1961" t="s">
        <v>77</v>
      </c>
      <c r="D1961" t="s">
        <v>11</v>
      </c>
      <c r="E1961" t="s">
        <v>1566</v>
      </c>
      <c r="F1961">
        <v>100</v>
      </c>
      <c r="G1961">
        <v>449.82</v>
      </c>
      <c r="H1961">
        <v>4.4981999999999998</v>
      </c>
    </row>
    <row r="1962" spans="1:8" x14ac:dyDescent="0.2">
      <c r="A1962" t="s">
        <v>8</v>
      </c>
      <c r="B1962" t="s">
        <v>76</v>
      </c>
      <c r="C1962" t="s">
        <v>92</v>
      </c>
      <c r="D1962" t="s">
        <v>11</v>
      </c>
      <c r="E1962" t="s">
        <v>1567</v>
      </c>
      <c r="F1962">
        <v>875</v>
      </c>
      <c r="G1962">
        <v>9957.44</v>
      </c>
      <c r="H1962">
        <v>11.3799314285714</v>
      </c>
    </row>
    <row r="1963" spans="1:8" x14ac:dyDescent="0.2">
      <c r="A1963" t="s">
        <v>8</v>
      </c>
      <c r="B1963" t="s">
        <v>76</v>
      </c>
      <c r="C1963" t="s">
        <v>77</v>
      </c>
      <c r="D1963" t="s">
        <v>11</v>
      </c>
      <c r="E1963" t="s">
        <v>607</v>
      </c>
      <c r="F1963">
        <v>607</v>
      </c>
      <c r="G1963">
        <v>60890.92</v>
      </c>
      <c r="H1963">
        <v>100.31453047775901</v>
      </c>
    </row>
    <row r="1964" spans="1:8" x14ac:dyDescent="0.2">
      <c r="A1964" t="s">
        <v>8</v>
      </c>
      <c r="B1964" t="s">
        <v>76</v>
      </c>
      <c r="C1964" t="s">
        <v>77</v>
      </c>
      <c r="D1964" t="s">
        <v>11</v>
      </c>
      <c r="E1964" t="s">
        <v>1568</v>
      </c>
      <c r="F1964">
        <v>200</v>
      </c>
      <c r="G1964">
        <v>1870.97</v>
      </c>
      <c r="H1964">
        <v>9.3548500000000008</v>
      </c>
    </row>
    <row r="1965" spans="1:8" x14ac:dyDescent="0.2">
      <c r="A1965" t="s">
        <v>8</v>
      </c>
      <c r="B1965" t="s">
        <v>76</v>
      </c>
      <c r="C1965" t="s">
        <v>77</v>
      </c>
      <c r="D1965" t="s">
        <v>11</v>
      </c>
      <c r="E1965" t="s">
        <v>1569</v>
      </c>
      <c r="F1965">
        <v>310</v>
      </c>
      <c r="G1965">
        <v>2218.66</v>
      </c>
      <c r="H1965">
        <v>7.15696774193548</v>
      </c>
    </row>
    <row r="1966" spans="1:8" x14ac:dyDescent="0.2">
      <c r="A1966" t="s">
        <v>8</v>
      </c>
      <c r="B1966" t="s">
        <v>76</v>
      </c>
      <c r="C1966" t="s">
        <v>77</v>
      </c>
      <c r="D1966" t="s">
        <v>11</v>
      </c>
      <c r="E1966" t="s">
        <v>1570</v>
      </c>
      <c r="F1966">
        <v>7241</v>
      </c>
      <c r="G1966">
        <v>-867.06</v>
      </c>
      <c r="H1966">
        <v>-0.11974312940201599</v>
      </c>
    </row>
    <row r="1967" spans="1:8" x14ac:dyDescent="0.2">
      <c r="A1967" t="s">
        <v>8</v>
      </c>
      <c r="B1967" t="s">
        <v>76</v>
      </c>
      <c r="C1967" t="s">
        <v>77</v>
      </c>
      <c r="D1967" t="s">
        <v>11</v>
      </c>
      <c r="E1967" t="s">
        <v>1571</v>
      </c>
      <c r="F1967">
        <v>5</v>
      </c>
      <c r="G1967">
        <v>4377.07</v>
      </c>
      <c r="H1967">
        <v>875.41399999999999</v>
      </c>
    </row>
    <row r="1968" spans="1:8" x14ac:dyDescent="0.2">
      <c r="A1968" t="s">
        <v>8</v>
      </c>
      <c r="B1968" t="s">
        <v>76</v>
      </c>
      <c r="C1968" t="s">
        <v>77</v>
      </c>
      <c r="D1968" t="s">
        <v>11</v>
      </c>
      <c r="E1968" t="s">
        <v>1335</v>
      </c>
      <c r="F1968">
        <v>2683</v>
      </c>
      <c r="G1968">
        <v>12044.67</v>
      </c>
      <c r="H1968">
        <v>4.4892545657845702</v>
      </c>
    </row>
    <row r="1969" spans="1:8" x14ac:dyDescent="0.2">
      <c r="A1969" t="s">
        <v>8</v>
      </c>
      <c r="B1969" t="s">
        <v>76</v>
      </c>
      <c r="C1969" t="s">
        <v>77</v>
      </c>
      <c r="D1969" t="s">
        <v>11</v>
      </c>
      <c r="E1969" t="s">
        <v>1572</v>
      </c>
      <c r="F1969">
        <v>1043</v>
      </c>
      <c r="G1969">
        <v>10592.1</v>
      </c>
      <c r="H1969">
        <v>10.1554170661553</v>
      </c>
    </row>
    <row r="1970" spans="1:8" x14ac:dyDescent="0.2">
      <c r="A1970" t="s">
        <v>8</v>
      </c>
      <c r="B1970" t="s">
        <v>76</v>
      </c>
      <c r="C1970" t="s">
        <v>77</v>
      </c>
      <c r="D1970" t="s">
        <v>11</v>
      </c>
      <c r="E1970" t="s">
        <v>1573</v>
      </c>
      <c r="F1970">
        <v>1015</v>
      </c>
      <c r="G1970">
        <v>7292.34</v>
      </c>
      <c r="H1970">
        <v>7.1845714285714299</v>
      </c>
    </row>
    <row r="1971" spans="1:8" x14ac:dyDescent="0.2">
      <c r="A1971" t="s">
        <v>8</v>
      </c>
      <c r="B1971" t="s">
        <v>76</v>
      </c>
      <c r="C1971" t="s">
        <v>77</v>
      </c>
      <c r="D1971" t="s">
        <v>11</v>
      </c>
      <c r="E1971" t="s">
        <v>1574</v>
      </c>
      <c r="F1971">
        <v>826</v>
      </c>
      <c r="G1971">
        <v>-212.56</v>
      </c>
      <c r="H1971">
        <v>-0.25733656174334102</v>
      </c>
    </row>
    <row r="1972" spans="1:8" x14ac:dyDescent="0.2">
      <c r="A1972" t="s">
        <v>8</v>
      </c>
      <c r="B1972" t="s">
        <v>76</v>
      </c>
      <c r="C1972" t="s">
        <v>77</v>
      </c>
      <c r="D1972" t="s">
        <v>11</v>
      </c>
      <c r="E1972" t="s">
        <v>1575</v>
      </c>
      <c r="F1972">
        <v>1313</v>
      </c>
      <c r="G1972">
        <v>34985.480000000003</v>
      </c>
      <c r="H1972">
        <v>26.645453160700701</v>
      </c>
    </row>
    <row r="1973" spans="1:8" x14ac:dyDescent="0.2">
      <c r="A1973" t="s">
        <v>8</v>
      </c>
      <c r="B1973" t="s">
        <v>76</v>
      </c>
      <c r="C1973" t="s">
        <v>77</v>
      </c>
      <c r="D1973" t="s">
        <v>11</v>
      </c>
      <c r="E1973" t="s">
        <v>1576</v>
      </c>
      <c r="F1973">
        <v>1564</v>
      </c>
      <c r="G1973">
        <v>6601.94</v>
      </c>
      <c r="H1973">
        <v>4.2211892583120196</v>
      </c>
    </row>
    <row r="1974" spans="1:8" x14ac:dyDescent="0.2">
      <c r="A1974" t="s">
        <v>8</v>
      </c>
      <c r="B1974" t="s">
        <v>76</v>
      </c>
      <c r="C1974" t="s">
        <v>77</v>
      </c>
      <c r="D1974" t="s">
        <v>11</v>
      </c>
      <c r="E1974" t="s">
        <v>127</v>
      </c>
      <c r="F1974">
        <v>355</v>
      </c>
      <c r="G1974">
        <v>1312.15</v>
      </c>
      <c r="H1974">
        <v>3.6961971830985898</v>
      </c>
    </row>
    <row r="1975" spans="1:8" x14ac:dyDescent="0.2">
      <c r="A1975" t="s">
        <v>8</v>
      </c>
      <c r="B1975" t="s">
        <v>76</v>
      </c>
      <c r="C1975" t="s">
        <v>77</v>
      </c>
      <c r="D1975" t="s">
        <v>11</v>
      </c>
      <c r="E1975" t="s">
        <v>1577</v>
      </c>
      <c r="F1975">
        <v>291</v>
      </c>
      <c r="G1975">
        <v>8284.2000000000007</v>
      </c>
      <c r="H1975">
        <v>28.4680412371134</v>
      </c>
    </row>
    <row r="1976" spans="1:8" x14ac:dyDescent="0.2">
      <c r="A1976" t="s">
        <v>8</v>
      </c>
      <c r="B1976" t="s">
        <v>76</v>
      </c>
      <c r="C1976" t="s">
        <v>77</v>
      </c>
      <c r="D1976" t="s">
        <v>11</v>
      </c>
      <c r="E1976" t="s">
        <v>1578</v>
      </c>
      <c r="F1976">
        <v>315</v>
      </c>
      <c r="G1976">
        <v>1693.11</v>
      </c>
      <c r="H1976">
        <v>5.3749523809523803</v>
      </c>
    </row>
    <row r="1977" spans="1:8" x14ac:dyDescent="0.2">
      <c r="A1977" t="s">
        <v>8</v>
      </c>
      <c r="B1977" t="s">
        <v>76</v>
      </c>
      <c r="C1977" t="s">
        <v>77</v>
      </c>
      <c r="D1977" t="s">
        <v>11</v>
      </c>
      <c r="E1977" t="s">
        <v>394</v>
      </c>
      <c r="F1977">
        <v>255</v>
      </c>
      <c r="G1977">
        <v>23932.959999999999</v>
      </c>
      <c r="H1977">
        <v>93.854745098039203</v>
      </c>
    </row>
    <row r="1978" spans="1:8" x14ac:dyDescent="0.2">
      <c r="A1978" t="s">
        <v>8</v>
      </c>
      <c r="B1978" t="s">
        <v>76</v>
      </c>
      <c r="C1978" t="s">
        <v>77</v>
      </c>
      <c r="D1978" t="s">
        <v>11</v>
      </c>
      <c r="E1978" t="s">
        <v>54</v>
      </c>
      <c r="F1978">
        <v>316</v>
      </c>
      <c r="G1978">
        <v>32579.040000000001</v>
      </c>
      <c r="H1978">
        <v>103.098227848101</v>
      </c>
    </row>
    <row r="1979" spans="1:8" x14ac:dyDescent="0.2">
      <c r="A1979" t="s">
        <v>8</v>
      </c>
      <c r="B1979" t="s">
        <v>76</v>
      </c>
      <c r="C1979" t="s">
        <v>77</v>
      </c>
      <c r="D1979" t="s">
        <v>11</v>
      </c>
      <c r="E1979" t="s">
        <v>1579</v>
      </c>
      <c r="F1979">
        <v>761</v>
      </c>
      <c r="G1979">
        <v>1885.16</v>
      </c>
      <c r="H1979">
        <v>2.4772141918528301</v>
      </c>
    </row>
    <row r="1980" spans="1:8" x14ac:dyDescent="0.2">
      <c r="A1980" t="s">
        <v>8</v>
      </c>
      <c r="B1980" t="s">
        <v>76</v>
      </c>
      <c r="C1980" t="s">
        <v>77</v>
      </c>
      <c r="D1980" t="s">
        <v>11</v>
      </c>
      <c r="E1980" t="s">
        <v>1580</v>
      </c>
      <c r="F1980">
        <v>1151</v>
      </c>
      <c r="G1980">
        <v>-6155.31</v>
      </c>
      <c r="H1980">
        <v>-5.3477932232840999</v>
      </c>
    </row>
    <row r="1981" spans="1:8" x14ac:dyDescent="0.2">
      <c r="A1981" t="s">
        <v>8</v>
      </c>
      <c r="B1981" t="s">
        <v>76</v>
      </c>
      <c r="C1981" t="s">
        <v>77</v>
      </c>
      <c r="D1981" t="s">
        <v>11</v>
      </c>
      <c r="E1981" t="s">
        <v>1581</v>
      </c>
      <c r="F1981">
        <v>458</v>
      </c>
      <c r="G1981">
        <v>1494.09</v>
      </c>
      <c r="H1981">
        <v>3.2622052401746702</v>
      </c>
    </row>
    <row r="1982" spans="1:8" x14ac:dyDescent="0.2">
      <c r="A1982" t="s">
        <v>8</v>
      </c>
      <c r="B1982" t="s">
        <v>76</v>
      </c>
      <c r="C1982" t="s">
        <v>77</v>
      </c>
      <c r="D1982" t="s">
        <v>11</v>
      </c>
      <c r="E1982" t="s">
        <v>1582</v>
      </c>
      <c r="F1982">
        <v>1110</v>
      </c>
      <c r="G1982">
        <v>655.55</v>
      </c>
      <c r="H1982">
        <v>0.59058558558558605</v>
      </c>
    </row>
    <row r="1983" spans="1:8" x14ac:dyDescent="0.2">
      <c r="A1983" t="s">
        <v>8</v>
      </c>
      <c r="B1983" t="s">
        <v>76</v>
      </c>
      <c r="C1983" t="s">
        <v>195</v>
      </c>
      <c r="D1983" t="s">
        <v>11</v>
      </c>
      <c r="E1983" t="s">
        <v>20</v>
      </c>
      <c r="F1983">
        <v>6168</v>
      </c>
      <c r="G1983">
        <v>58903.14</v>
      </c>
      <c r="H1983">
        <v>9.5497957198443597</v>
      </c>
    </row>
    <row r="1984" spans="1:8" x14ac:dyDescent="0.2">
      <c r="A1984" t="s">
        <v>8</v>
      </c>
      <c r="B1984" t="s">
        <v>76</v>
      </c>
      <c r="C1984" t="s">
        <v>92</v>
      </c>
      <c r="D1984" t="s">
        <v>11</v>
      </c>
      <c r="E1984" t="s">
        <v>547</v>
      </c>
      <c r="F1984">
        <v>396</v>
      </c>
      <c r="G1984">
        <v>52267.81</v>
      </c>
      <c r="H1984">
        <v>131.98941919191901</v>
      </c>
    </row>
    <row r="1985" spans="1:8" x14ac:dyDescent="0.2">
      <c r="A1985" t="s">
        <v>8</v>
      </c>
      <c r="B1985" t="s">
        <v>76</v>
      </c>
      <c r="C1985" t="s">
        <v>77</v>
      </c>
      <c r="D1985" t="s">
        <v>11</v>
      </c>
      <c r="E1985" t="s">
        <v>1583</v>
      </c>
      <c r="F1985">
        <v>180</v>
      </c>
      <c r="G1985">
        <v>736.48</v>
      </c>
      <c r="H1985">
        <v>4.0915555555555603</v>
      </c>
    </row>
    <row r="1986" spans="1:8" x14ac:dyDescent="0.2">
      <c r="A1986" t="s">
        <v>8</v>
      </c>
      <c r="B1986" t="s">
        <v>76</v>
      </c>
      <c r="C1986" t="s">
        <v>77</v>
      </c>
      <c r="D1986" t="s">
        <v>11</v>
      </c>
      <c r="E1986" t="s">
        <v>1584</v>
      </c>
      <c r="F1986">
        <v>376</v>
      </c>
      <c r="G1986">
        <v>8211.27</v>
      </c>
      <c r="H1986">
        <v>21.838484042553201</v>
      </c>
    </row>
    <row r="1987" spans="1:8" x14ac:dyDescent="0.2">
      <c r="A1987" t="s">
        <v>8</v>
      </c>
      <c r="B1987" t="s">
        <v>76</v>
      </c>
      <c r="C1987" t="s">
        <v>92</v>
      </c>
      <c r="D1987" t="s">
        <v>11</v>
      </c>
      <c r="E1987" t="s">
        <v>1585</v>
      </c>
      <c r="F1987">
        <v>240</v>
      </c>
      <c r="G1987">
        <v>1771.92</v>
      </c>
      <c r="H1987">
        <v>7.383</v>
      </c>
    </row>
    <row r="1988" spans="1:8" x14ac:dyDescent="0.2">
      <c r="A1988" t="s">
        <v>8</v>
      </c>
      <c r="B1988" t="s">
        <v>76</v>
      </c>
      <c r="C1988" t="s">
        <v>77</v>
      </c>
      <c r="D1988" t="s">
        <v>11</v>
      </c>
      <c r="E1988" t="s">
        <v>886</v>
      </c>
      <c r="F1988">
        <v>3367</v>
      </c>
      <c r="G1988">
        <v>18232.95</v>
      </c>
      <c r="H1988">
        <v>5.4151915651915701</v>
      </c>
    </row>
    <row r="1989" spans="1:8" x14ac:dyDescent="0.2">
      <c r="A1989" t="s">
        <v>8</v>
      </c>
      <c r="B1989" t="s">
        <v>76</v>
      </c>
      <c r="C1989" t="s">
        <v>77</v>
      </c>
      <c r="D1989" t="s">
        <v>11</v>
      </c>
      <c r="E1989" t="s">
        <v>1586</v>
      </c>
      <c r="F1989">
        <v>897</v>
      </c>
      <c r="G1989">
        <v>5872.39</v>
      </c>
      <c r="H1989">
        <v>6.5467001114827204</v>
      </c>
    </row>
    <row r="1990" spans="1:8" x14ac:dyDescent="0.2">
      <c r="A1990" t="s">
        <v>8</v>
      </c>
      <c r="B1990" t="s">
        <v>76</v>
      </c>
      <c r="C1990" t="s">
        <v>92</v>
      </c>
      <c r="D1990" t="s">
        <v>11</v>
      </c>
      <c r="E1990" t="s">
        <v>578</v>
      </c>
      <c r="F1990">
        <v>760</v>
      </c>
      <c r="G1990">
        <v>14366.12</v>
      </c>
      <c r="H1990">
        <v>18.902789473684201</v>
      </c>
    </row>
    <row r="1991" spans="1:8" x14ac:dyDescent="0.2">
      <c r="A1991" t="s">
        <v>8</v>
      </c>
      <c r="B1991" t="s">
        <v>76</v>
      </c>
      <c r="C1991" t="s">
        <v>135</v>
      </c>
      <c r="D1991" t="s">
        <v>11</v>
      </c>
      <c r="E1991" t="s">
        <v>577</v>
      </c>
      <c r="F1991">
        <v>925</v>
      </c>
      <c r="G1991">
        <v>5393.56</v>
      </c>
      <c r="H1991">
        <v>5.8308756756756797</v>
      </c>
    </row>
    <row r="1992" spans="1:8" x14ac:dyDescent="0.2">
      <c r="A1992" t="s">
        <v>8</v>
      </c>
      <c r="B1992" t="s">
        <v>76</v>
      </c>
      <c r="C1992" t="s">
        <v>77</v>
      </c>
      <c r="D1992" t="s">
        <v>11</v>
      </c>
      <c r="E1992" t="s">
        <v>1587</v>
      </c>
      <c r="F1992">
        <v>191</v>
      </c>
      <c r="G1992">
        <v>1628.65</v>
      </c>
      <c r="H1992">
        <v>8.5269633507853406</v>
      </c>
    </row>
    <row r="1993" spans="1:8" x14ac:dyDescent="0.2">
      <c r="A1993" t="s">
        <v>8</v>
      </c>
      <c r="B1993" t="s">
        <v>76</v>
      </c>
      <c r="C1993" t="s">
        <v>77</v>
      </c>
      <c r="D1993" t="s">
        <v>11</v>
      </c>
      <c r="E1993" t="s">
        <v>1588</v>
      </c>
      <c r="F1993">
        <v>2171</v>
      </c>
      <c r="G1993">
        <v>11972.75</v>
      </c>
      <c r="H1993">
        <v>5.5148549055734701</v>
      </c>
    </row>
    <row r="1994" spans="1:8" x14ac:dyDescent="0.2">
      <c r="A1994" t="s">
        <v>8</v>
      </c>
      <c r="B1994" t="s">
        <v>76</v>
      </c>
      <c r="C1994" t="s">
        <v>77</v>
      </c>
      <c r="D1994" t="s">
        <v>11</v>
      </c>
      <c r="E1994" t="s">
        <v>1589</v>
      </c>
      <c r="F1994">
        <v>1058</v>
      </c>
      <c r="G1994">
        <v>6625.16</v>
      </c>
      <c r="H1994">
        <v>6.26196597353497</v>
      </c>
    </row>
    <row r="1995" spans="1:8" x14ac:dyDescent="0.2">
      <c r="A1995" t="s">
        <v>8</v>
      </c>
      <c r="B1995" t="s">
        <v>76</v>
      </c>
      <c r="C1995" t="s">
        <v>77</v>
      </c>
      <c r="D1995" t="s">
        <v>11</v>
      </c>
      <c r="E1995" t="s">
        <v>338</v>
      </c>
      <c r="F1995">
        <v>40</v>
      </c>
      <c r="G1995">
        <v>24547.05</v>
      </c>
      <c r="H1995">
        <v>613.67624999999998</v>
      </c>
    </row>
    <row r="1996" spans="1:8" x14ac:dyDescent="0.2">
      <c r="A1996" t="s">
        <v>8</v>
      </c>
      <c r="B1996" t="s">
        <v>76</v>
      </c>
      <c r="C1996" t="s">
        <v>77</v>
      </c>
      <c r="D1996" t="s">
        <v>11</v>
      </c>
      <c r="E1996" t="s">
        <v>636</v>
      </c>
      <c r="F1996">
        <v>1098</v>
      </c>
      <c r="G1996">
        <v>2365.2199999999998</v>
      </c>
      <c r="H1996">
        <v>2.1541165755919902</v>
      </c>
    </row>
    <row r="1997" spans="1:8" x14ac:dyDescent="0.2">
      <c r="A1997" t="s">
        <v>8</v>
      </c>
      <c r="B1997" t="s">
        <v>76</v>
      </c>
      <c r="C1997" t="s">
        <v>77</v>
      </c>
      <c r="D1997" t="s">
        <v>11</v>
      </c>
      <c r="E1997" t="s">
        <v>1590</v>
      </c>
      <c r="F1997">
        <v>780</v>
      </c>
      <c r="G1997">
        <v>13467.66</v>
      </c>
      <c r="H1997">
        <v>17.266230769230798</v>
      </c>
    </row>
    <row r="1998" spans="1:8" x14ac:dyDescent="0.2">
      <c r="A1998" t="s">
        <v>8</v>
      </c>
      <c r="B1998" t="s">
        <v>76</v>
      </c>
      <c r="C1998" t="s">
        <v>77</v>
      </c>
      <c r="D1998" t="s">
        <v>11</v>
      </c>
      <c r="E1998" t="s">
        <v>1591</v>
      </c>
      <c r="F1998">
        <v>1000</v>
      </c>
      <c r="G1998">
        <v>1875.37</v>
      </c>
      <c r="H1998">
        <v>1.87537</v>
      </c>
    </row>
    <row r="1999" spans="1:8" x14ac:dyDescent="0.2">
      <c r="A1999" t="s">
        <v>8</v>
      </c>
      <c r="B1999" t="s">
        <v>76</v>
      </c>
      <c r="C1999" t="s">
        <v>77</v>
      </c>
      <c r="D1999" t="s">
        <v>11</v>
      </c>
      <c r="E1999" t="s">
        <v>1592</v>
      </c>
      <c r="F1999">
        <v>845</v>
      </c>
      <c r="G1999">
        <v>1058.69</v>
      </c>
      <c r="H1999">
        <v>1.2528875739645</v>
      </c>
    </row>
    <row r="2000" spans="1:8" x14ac:dyDescent="0.2">
      <c r="A2000" t="s">
        <v>8</v>
      </c>
      <c r="B2000" t="s">
        <v>76</v>
      </c>
      <c r="C2000" t="s">
        <v>77</v>
      </c>
      <c r="D2000" t="s">
        <v>11</v>
      </c>
      <c r="E2000" t="s">
        <v>1593</v>
      </c>
      <c r="F2000">
        <v>1641</v>
      </c>
      <c r="G2000">
        <v>4644.09</v>
      </c>
      <c r="H2000">
        <v>2.8300365630713</v>
      </c>
    </row>
    <row r="2001" spans="1:8" x14ac:dyDescent="0.2">
      <c r="A2001" t="s">
        <v>8</v>
      </c>
      <c r="B2001" t="s">
        <v>76</v>
      </c>
      <c r="C2001" t="s">
        <v>92</v>
      </c>
      <c r="D2001" t="s">
        <v>11</v>
      </c>
      <c r="E2001" t="s">
        <v>1594</v>
      </c>
      <c r="F2001">
        <v>1100</v>
      </c>
      <c r="G2001">
        <v>7440.66</v>
      </c>
      <c r="H2001">
        <v>6.7642363636363596</v>
      </c>
    </row>
    <row r="2002" spans="1:8" x14ac:dyDescent="0.2">
      <c r="A2002" t="s">
        <v>8</v>
      </c>
      <c r="B2002" t="s">
        <v>76</v>
      </c>
      <c r="C2002" t="s">
        <v>77</v>
      </c>
      <c r="D2002" t="s">
        <v>11</v>
      </c>
      <c r="E2002" t="s">
        <v>1595</v>
      </c>
      <c r="F2002">
        <v>2541</v>
      </c>
      <c r="G2002">
        <v>3685.88</v>
      </c>
      <c r="H2002">
        <v>1.4505627705627699</v>
      </c>
    </row>
    <row r="2003" spans="1:8" x14ac:dyDescent="0.2">
      <c r="A2003" t="s">
        <v>8</v>
      </c>
      <c r="B2003" t="s">
        <v>76</v>
      </c>
      <c r="C2003" t="s">
        <v>77</v>
      </c>
      <c r="D2003" t="s">
        <v>11</v>
      </c>
      <c r="E2003" t="s">
        <v>1596</v>
      </c>
      <c r="F2003">
        <v>516</v>
      </c>
      <c r="G2003">
        <v>2671.44</v>
      </c>
      <c r="H2003">
        <v>5.1772093023255801</v>
      </c>
    </row>
    <row r="2004" spans="1:8" x14ac:dyDescent="0.2">
      <c r="A2004" t="s">
        <v>8</v>
      </c>
      <c r="B2004" t="s">
        <v>76</v>
      </c>
      <c r="C2004" t="s">
        <v>77</v>
      </c>
      <c r="D2004" t="s">
        <v>11</v>
      </c>
      <c r="E2004" t="s">
        <v>1597</v>
      </c>
      <c r="F2004">
        <v>5523</v>
      </c>
      <c r="G2004">
        <v>13900.18</v>
      </c>
      <c r="H2004">
        <v>2.51678073510773</v>
      </c>
    </row>
    <row r="2005" spans="1:8" x14ac:dyDescent="0.2">
      <c r="A2005" t="s">
        <v>8</v>
      </c>
      <c r="B2005" t="s">
        <v>76</v>
      </c>
      <c r="C2005" t="s">
        <v>77</v>
      </c>
      <c r="D2005" t="s">
        <v>11</v>
      </c>
      <c r="E2005" t="s">
        <v>1598</v>
      </c>
      <c r="F2005">
        <v>1045</v>
      </c>
      <c r="G2005">
        <v>4295.33</v>
      </c>
      <c r="H2005">
        <v>4.1103636363636404</v>
      </c>
    </row>
    <row r="2006" spans="1:8" x14ac:dyDescent="0.2">
      <c r="A2006" t="s">
        <v>8</v>
      </c>
      <c r="B2006" t="s">
        <v>76</v>
      </c>
      <c r="C2006" t="s">
        <v>77</v>
      </c>
      <c r="D2006" t="s">
        <v>11</v>
      </c>
      <c r="E2006" t="s">
        <v>1599</v>
      </c>
      <c r="F2006">
        <v>725</v>
      </c>
      <c r="G2006">
        <v>2117.36</v>
      </c>
      <c r="H2006">
        <v>2.9204965517241401</v>
      </c>
    </row>
    <row r="2007" spans="1:8" x14ac:dyDescent="0.2">
      <c r="A2007" t="s">
        <v>8</v>
      </c>
      <c r="B2007" t="s">
        <v>76</v>
      </c>
      <c r="C2007" t="s">
        <v>195</v>
      </c>
      <c r="D2007" t="s">
        <v>11</v>
      </c>
      <c r="E2007" t="s">
        <v>1600</v>
      </c>
      <c r="F2007">
        <v>1</v>
      </c>
      <c r="G2007">
        <v>9.51</v>
      </c>
      <c r="H2007">
        <v>9.51</v>
      </c>
    </row>
    <row r="2008" spans="1:8" x14ac:dyDescent="0.2">
      <c r="A2008" t="s">
        <v>8</v>
      </c>
      <c r="B2008" t="s">
        <v>76</v>
      </c>
      <c r="C2008" t="s">
        <v>77</v>
      </c>
      <c r="D2008" t="s">
        <v>11</v>
      </c>
      <c r="E2008" t="s">
        <v>1601</v>
      </c>
      <c r="F2008">
        <v>3051</v>
      </c>
      <c r="G2008">
        <v>9106.3700000000008</v>
      </c>
      <c r="H2008">
        <v>2.9847164863978999</v>
      </c>
    </row>
    <row r="2009" spans="1:8" x14ac:dyDescent="0.2">
      <c r="A2009" t="s">
        <v>8</v>
      </c>
      <c r="B2009" t="s">
        <v>76</v>
      </c>
      <c r="C2009" t="s">
        <v>77</v>
      </c>
      <c r="D2009" t="s">
        <v>11</v>
      </c>
      <c r="E2009" t="s">
        <v>1602</v>
      </c>
      <c r="F2009">
        <v>6989</v>
      </c>
      <c r="G2009">
        <v>19864.189999999999</v>
      </c>
      <c r="H2009">
        <v>2.8422077550436402</v>
      </c>
    </row>
    <row r="2010" spans="1:8" x14ac:dyDescent="0.2">
      <c r="A2010" t="s">
        <v>8</v>
      </c>
      <c r="B2010" t="s">
        <v>76</v>
      </c>
      <c r="C2010" t="s">
        <v>77</v>
      </c>
      <c r="D2010" t="s">
        <v>11</v>
      </c>
      <c r="E2010" t="s">
        <v>1603</v>
      </c>
      <c r="F2010">
        <v>1147</v>
      </c>
      <c r="G2010">
        <v>8866.35</v>
      </c>
      <c r="H2010">
        <v>7.7300348735832598</v>
      </c>
    </row>
    <row r="2011" spans="1:8" x14ac:dyDescent="0.2">
      <c r="A2011" t="s">
        <v>8</v>
      </c>
      <c r="B2011" t="s">
        <v>76</v>
      </c>
      <c r="C2011" t="s">
        <v>135</v>
      </c>
      <c r="D2011" t="s">
        <v>11</v>
      </c>
      <c r="E2011" t="s">
        <v>1604</v>
      </c>
      <c r="F2011">
        <v>250</v>
      </c>
      <c r="G2011">
        <v>3057.59</v>
      </c>
      <c r="H2011">
        <v>12.230359999999999</v>
      </c>
    </row>
    <row r="2012" spans="1:8" x14ac:dyDescent="0.2">
      <c r="A2012" t="s">
        <v>8</v>
      </c>
      <c r="B2012" t="s">
        <v>76</v>
      </c>
      <c r="C2012" t="s">
        <v>135</v>
      </c>
      <c r="D2012" t="s">
        <v>11</v>
      </c>
      <c r="E2012" t="s">
        <v>1605</v>
      </c>
      <c r="F2012">
        <v>1380</v>
      </c>
      <c r="G2012">
        <v>6796.84</v>
      </c>
      <c r="H2012">
        <v>4.9252463768115904</v>
      </c>
    </row>
    <row r="2013" spans="1:8" x14ac:dyDescent="0.2">
      <c r="A2013" t="s">
        <v>8</v>
      </c>
      <c r="B2013" t="s">
        <v>76</v>
      </c>
      <c r="C2013" t="s">
        <v>135</v>
      </c>
      <c r="D2013" t="s">
        <v>11</v>
      </c>
      <c r="E2013" t="s">
        <v>1606</v>
      </c>
      <c r="F2013">
        <v>490</v>
      </c>
      <c r="G2013">
        <v>1654.74</v>
      </c>
      <c r="H2013">
        <v>3.3770204081632702</v>
      </c>
    </row>
    <row r="2014" spans="1:8" x14ac:dyDescent="0.2">
      <c r="A2014" t="s">
        <v>8</v>
      </c>
      <c r="B2014" t="s">
        <v>76</v>
      </c>
      <c r="C2014" t="s">
        <v>135</v>
      </c>
      <c r="D2014" t="s">
        <v>11</v>
      </c>
      <c r="E2014" t="s">
        <v>1607</v>
      </c>
      <c r="F2014">
        <v>200</v>
      </c>
      <c r="G2014">
        <v>573.55999999999995</v>
      </c>
      <c r="H2014">
        <v>2.8677999999999999</v>
      </c>
    </row>
    <row r="2015" spans="1:8" x14ac:dyDescent="0.2">
      <c r="A2015" t="s">
        <v>8</v>
      </c>
      <c r="B2015" t="s">
        <v>76</v>
      </c>
      <c r="C2015" t="s">
        <v>92</v>
      </c>
      <c r="D2015" t="s">
        <v>11</v>
      </c>
      <c r="E2015" t="s">
        <v>1608</v>
      </c>
      <c r="F2015">
        <v>585</v>
      </c>
      <c r="G2015">
        <v>5699.08</v>
      </c>
      <c r="H2015">
        <v>9.7420170940170898</v>
      </c>
    </row>
    <row r="2016" spans="1:8" x14ac:dyDescent="0.2">
      <c r="A2016" t="s">
        <v>8</v>
      </c>
      <c r="B2016" t="s">
        <v>76</v>
      </c>
      <c r="C2016" t="s">
        <v>77</v>
      </c>
      <c r="D2016" t="s">
        <v>11</v>
      </c>
      <c r="E2016" t="s">
        <v>1609</v>
      </c>
      <c r="F2016">
        <v>205</v>
      </c>
      <c r="G2016">
        <v>996.48</v>
      </c>
      <c r="H2016">
        <v>4.8608780487804903</v>
      </c>
    </row>
    <row r="2017" spans="1:8" x14ac:dyDescent="0.2">
      <c r="A2017" t="s">
        <v>8</v>
      </c>
      <c r="B2017" t="s">
        <v>76</v>
      </c>
      <c r="C2017" t="s">
        <v>77</v>
      </c>
      <c r="D2017" t="s">
        <v>11</v>
      </c>
      <c r="E2017" t="s">
        <v>1610</v>
      </c>
      <c r="F2017">
        <v>440</v>
      </c>
      <c r="G2017">
        <v>6456.26</v>
      </c>
      <c r="H2017">
        <v>14.6733181818182</v>
      </c>
    </row>
    <row r="2018" spans="1:8" x14ac:dyDescent="0.2">
      <c r="A2018" t="s">
        <v>8</v>
      </c>
      <c r="B2018" t="s">
        <v>76</v>
      </c>
      <c r="C2018" t="s">
        <v>77</v>
      </c>
      <c r="D2018" t="s">
        <v>11</v>
      </c>
      <c r="E2018" t="s">
        <v>1611</v>
      </c>
      <c r="F2018">
        <v>508</v>
      </c>
      <c r="G2018">
        <v>3285.43</v>
      </c>
      <c r="H2018">
        <v>6.4673818897637796</v>
      </c>
    </row>
    <row r="2019" spans="1:8" x14ac:dyDescent="0.2">
      <c r="A2019" t="s">
        <v>8</v>
      </c>
      <c r="B2019" t="s">
        <v>76</v>
      </c>
      <c r="C2019" t="s">
        <v>77</v>
      </c>
      <c r="D2019" t="s">
        <v>11</v>
      </c>
      <c r="E2019" t="s">
        <v>1612</v>
      </c>
      <c r="F2019">
        <v>500</v>
      </c>
      <c r="G2019">
        <v>2152.7399999999998</v>
      </c>
      <c r="H2019">
        <v>4.3054800000000002</v>
      </c>
    </row>
    <row r="2020" spans="1:8" x14ac:dyDescent="0.2">
      <c r="A2020" t="s">
        <v>8</v>
      </c>
      <c r="B2020" t="s">
        <v>76</v>
      </c>
      <c r="C2020" t="s">
        <v>92</v>
      </c>
      <c r="D2020" t="s">
        <v>11</v>
      </c>
      <c r="E2020" t="s">
        <v>1613</v>
      </c>
      <c r="F2020">
        <v>612</v>
      </c>
      <c r="G2020">
        <v>11947.7</v>
      </c>
      <c r="H2020">
        <v>19.522385620914999</v>
      </c>
    </row>
    <row r="2021" spans="1:8" x14ac:dyDescent="0.2">
      <c r="A2021" t="s">
        <v>8</v>
      </c>
      <c r="B2021" t="s">
        <v>76</v>
      </c>
      <c r="C2021" t="s">
        <v>92</v>
      </c>
      <c r="D2021" t="s">
        <v>11</v>
      </c>
      <c r="E2021" t="s">
        <v>662</v>
      </c>
      <c r="F2021">
        <v>50</v>
      </c>
      <c r="G2021">
        <v>9763.64</v>
      </c>
      <c r="H2021">
        <v>195.27279999999999</v>
      </c>
    </row>
    <row r="2022" spans="1:8" x14ac:dyDescent="0.2">
      <c r="A2022" t="s">
        <v>8</v>
      </c>
      <c r="B2022" t="s">
        <v>76</v>
      </c>
      <c r="C2022" t="s">
        <v>77</v>
      </c>
      <c r="D2022" t="s">
        <v>11</v>
      </c>
      <c r="E2022" t="s">
        <v>1614</v>
      </c>
      <c r="F2022">
        <v>110</v>
      </c>
      <c r="G2022">
        <v>805.3</v>
      </c>
      <c r="H2022">
        <v>7.3209090909090904</v>
      </c>
    </row>
    <row r="2023" spans="1:8" x14ac:dyDescent="0.2">
      <c r="A2023" t="s">
        <v>8</v>
      </c>
      <c r="B2023" t="s">
        <v>76</v>
      </c>
      <c r="C2023" t="s">
        <v>77</v>
      </c>
      <c r="D2023" t="s">
        <v>11</v>
      </c>
      <c r="E2023" t="s">
        <v>44</v>
      </c>
      <c r="F2023">
        <v>277</v>
      </c>
      <c r="G2023">
        <v>24820.14</v>
      </c>
      <c r="H2023">
        <v>89.603393501805101</v>
      </c>
    </row>
    <row r="2024" spans="1:8" x14ac:dyDescent="0.2">
      <c r="A2024" t="s">
        <v>8</v>
      </c>
      <c r="B2024" t="s">
        <v>76</v>
      </c>
      <c r="C2024" t="s">
        <v>102</v>
      </c>
      <c r="D2024" t="s">
        <v>11</v>
      </c>
      <c r="E2024" t="s">
        <v>1615</v>
      </c>
      <c r="F2024">
        <v>1</v>
      </c>
      <c r="G2024">
        <v>7148.02</v>
      </c>
      <c r="H2024">
        <v>7148.02</v>
      </c>
    </row>
    <row r="2025" spans="1:8" x14ac:dyDescent="0.2">
      <c r="A2025" t="s">
        <v>8</v>
      </c>
      <c r="B2025" t="s">
        <v>76</v>
      </c>
      <c r="C2025" t="s">
        <v>77</v>
      </c>
      <c r="D2025" t="s">
        <v>11</v>
      </c>
      <c r="E2025" t="s">
        <v>1616</v>
      </c>
      <c r="F2025">
        <v>1035</v>
      </c>
      <c r="G2025">
        <v>4548.47</v>
      </c>
      <c r="H2025">
        <v>4.3946570048309201</v>
      </c>
    </row>
    <row r="2026" spans="1:8" x14ac:dyDescent="0.2">
      <c r="A2026" t="s">
        <v>8</v>
      </c>
      <c r="B2026" t="s">
        <v>76</v>
      </c>
      <c r="C2026" t="s">
        <v>77</v>
      </c>
      <c r="D2026" t="s">
        <v>11</v>
      </c>
      <c r="E2026" t="s">
        <v>1617</v>
      </c>
      <c r="F2026">
        <v>2020</v>
      </c>
      <c r="G2026">
        <v>8115.46</v>
      </c>
      <c r="H2026">
        <v>4.0175544554455396</v>
      </c>
    </row>
    <row r="2027" spans="1:8" x14ac:dyDescent="0.2">
      <c r="A2027" t="s">
        <v>8</v>
      </c>
      <c r="B2027" t="s">
        <v>76</v>
      </c>
      <c r="C2027" t="s">
        <v>77</v>
      </c>
      <c r="D2027" t="s">
        <v>11</v>
      </c>
      <c r="E2027" t="s">
        <v>1618</v>
      </c>
      <c r="F2027">
        <v>2076</v>
      </c>
      <c r="G2027">
        <v>8958.67</v>
      </c>
      <c r="H2027">
        <v>4.3153516377649304</v>
      </c>
    </row>
    <row r="2028" spans="1:8" x14ac:dyDescent="0.2">
      <c r="A2028" t="s">
        <v>8</v>
      </c>
      <c r="B2028" t="s">
        <v>76</v>
      </c>
      <c r="C2028" t="s">
        <v>77</v>
      </c>
      <c r="D2028" t="s">
        <v>11</v>
      </c>
      <c r="E2028" t="s">
        <v>1619</v>
      </c>
      <c r="F2028">
        <v>6654</v>
      </c>
      <c r="G2028">
        <v>26999.94</v>
      </c>
      <c r="H2028">
        <v>4.05770063119928</v>
      </c>
    </row>
    <row r="2029" spans="1:8" x14ac:dyDescent="0.2">
      <c r="A2029" t="s">
        <v>8</v>
      </c>
      <c r="B2029" t="s">
        <v>76</v>
      </c>
      <c r="C2029" t="s">
        <v>77</v>
      </c>
      <c r="D2029" t="s">
        <v>11</v>
      </c>
      <c r="E2029" t="s">
        <v>1620</v>
      </c>
      <c r="F2029">
        <v>460</v>
      </c>
      <c r="G2029">
        <v>33033.65</v>
      </c>
      <c r="H2029">
        <v>71.812282608695696</v>
      </c>
    </row>
    <row r="2030" spans="1:8" x14ac:dyDescent="0.2">
      <c r="A2030" t="s">
        <v>8</v>
      </c>
      <c r="B2030" t="s">
        <v>76</v>
      </c>
      <c r="C2030" t="s">
        <v>77</v>
      </c>
      <c r="D2030" t="s">
        <v>11</v>
      </c>
      <c r="E2030" t="s">
        <v>1621</v>
      </c>
      <c r="F2030">
        <v>550</v>
      </c>
      <c r="G2030">
        <v>26879.9</v>
      </c>
      <c r="H2030">
        <v>48.872545454545502</v>
      </c>
    </row>
    <row r="2031" spans="1:8" x14ac:dyDescent="0.2">
      <c r="A2031" t="s">
        <v>8</v>
      </c>
      <c r="B2031" t="s">
        <v>76</v>
      </c>
      <c r="C2031" t="s">
        <v>77</v>
      </c>
      <c r="D2031" t="s">
        <v>11</v>
      </c>
      <c r="E2031" t="s">
        <v>1622</v>
      </c>
      <c r="F2031">
        <v>240</v>
      </c>
      <c r="G2031">
        <v>515.02</v>
      </c>
      <c r="H2031">
        <v>2.14591666666667</v>
      </c>
    </row>
    <row r="2032" spans="1:8" x14ac:dyDescent="0.2">
      <c r="A2032" t="s">
        <v>8</v>
      </c>
      <c r="B2032" t="s">
        <v>76</v>
      </c>
      <c r="C2032" t="s">
        <v>77</v>
      </c>
      <c r="D2032" t="s">
        <v>11</v>
      </c>
      <c r="E2032" t="s">
        <v>1623</v>
      </c>
      <c r="F2032">
        <v>350</v>
      </c>
      <c r="G2032">
        <v>1189.98</v>
      </c>
      <c r="H2032">
        <v>3.39994285714286</v>
      </c>
    </row>
    <row r="2033" spans="1:8" x14ac:dyDescent="0.2">
      <c r="A2033" t="s">
        <v>8</v>
      </c>
      <c r="B2033" t="s">
        <v>76</v>
      </c>
      <c r="C2033" t="s">
        <v>77</v>
      </c>
      <c r="D2033" t="s">
        <v>11</v>
      </c>
      <c r="E2033" t="s">
        <v>1624</v>
      </c>
      <c r="F2033">
        <v>1245</v>
      </c>
      <c r="G2033">
        <v>6928.91</v>
      </c>
      <c r="H2033">
        <v>5.5653895582329298</v>
      </c>
    </row>
    <row r="2034" spans="1:8" x14ac:dyDescent="0.2">
      <c r="A2034" t="s">
        <v>8</v>
      </c>
      <c r="B2034" t="s">
        <v>76</v>
      </c>
      <c r="C2034" t="s">
        <v>77</v>
      </c>
      <c r="D2034" t="s">
        <v>11</v>
      </c>
      <c r="E2034" t="s">
        <v>1625</v>
      </c>
      <c r="F2034">
        <v>746</v>
      </c>
      <c r="G2034">
        <v>4224.9799999999996</v>
      </c>
      <c r="H2034">
        <v>5.66351206434316</v>
      </c>
    </row>
    <row r="2035" spans="1:8" x14ac:dyDescent="0.2">
      <c r="A2035" t="s">
        <v>8</v>
      </c>
      <c r="B2035" t="s">
        <v>76</v>
      </c>
      <c r="C2035" t="s">
        <v>77</v>
      </c>
      <c r="D2035" t="s">
        <v>11</v>
      </c>
      <c r="E2035" t="s">
        <v>1626</v>
      </c>
      <c r="F2035">
        <v>110</v>
      </c>
      <c r="G2035">
        <v>728.42</v>
      </c>
      <c r="H2035">
        <v>6.6219999999999999</v>
      </c>
    </row>
    <row r="2036" spans="1:8" x14ac:dyDescent="0.2">
      <c r="A2036" t="s">
        <v>8</v>
      </c>
      <c r="B2036" t="s">
        <v>76</v>
      </c>
      <c r="C2036" t="s">
        <v>77</v>
      </c>
      <c r="D2036" t="s">
        <v>11</v>
      </c>
      <c r="E2036" t="s">
        <v>1627</v>
      </c>
      <c r="F2036">
        <v>636</v>
      </c>
      <c r="G2036">
        <v>1032.8</v>
      </c>
      <c r="H2036">
        <v>1.62389937106918</v>
      </c>
    </row>
    <row r="2037" spans="1:8" x14ac:dyDescent="0.2">
      <c r="A2037" t="s">
        <v>8</v>
      </c>
      <c r="B2037" t="s">
        <v>76</v>
      </c>
      <c r="C2037" t="s">
        <v>77</v>
      </c>
      <c r="D2037" t="s">
        <v>11</v>
      </c>
      <c r="E2037" t="s">
        <v>29</v>
      </c>
      <c r="F2037">
        <v>972</v>
      </c>
      <c r="G2037">
        <v>42267.64</v>
      </c>
      <c r="H2037">
        <v>43.485226337448601</v>
      </c>
    </row>
    <row r="2038" spans="1:8" x14ac:dyDescent="0.2">
      <c r="A2038" t="s">
        <v>8</v>
      </c>
      <c r="B2038" t="s">
        <v>76</v>
      </c>
      <c r="C2038" t="s">
        <v>77</v>
      </c>
      <c r="D2038" t="s">
        <v>11</v>
      </c>
      <c r="E2038" t="s">
        <v>1628</v>
      </c>
      <c r="F2038">
        <v>1996</v>
      </c>
      <c r="G2038">
        <v>13446.33</v>
      </c>
      <c r="H2038">
        <v>6.7366382765531103</v>
      </c>
    </row>
    <row r="2039" spans="1:8" x14ac:dyDescent="0.2">
      <c r="A2039" t="s">
        <v>8</v>
      </c>
      <c r="B2039" t="s">
        <v>76</v>
      </c>
      <c r="C2039" t="s">
        <v>77</v>
      </c>
      <c r="D2039" t="s">
        <v>11</v>
      </c>
      <c r="E2039" t="s">
        <v>1629</v>
      </c>
      <c r="F2039">
        <v>2000</v>
      </c>
      <c r="G2039">
        <v>25760.31</v>
      </c>
      <c r="H2039">
        <v>12.880155</v>
      </c>
    </row>
    <row r="2040" spans="1:8" x14ac:dyDescent="0.2">
      <c r="A2040" t="s">
        <v>8</v>
      </c>
      <c r="B2040" t="s">
        <v>76</v>
      </c>
      <c r="C2040" t="s">
        <v>77</v>
      </c>
      <c r="D2040" t="s">
        <v>11</v>
      </c>
      <c r="E2040" t="s">
        <v>1630</v>
      </c>
      <c r="F2040">
        <v>1000</v>
      </c>
      <c r="G2040">
        <v>1653.23</v>
      </c>
      <c r="H2040">
        <v>1.65323</v>
      </c>
    </row>
    <row r="2041" spans="1:8" x14ac:dyDescent="0.2">
      <c r="A2041" t="s">
        <v>8</v>
      </c>
      <c r="B2041" t="s">
        <v>76</v>
      </c>
      <c r="C2041" t="s">
        <v>135</v>
      </c>
      <c r="D2041" t="s">
        <v>11</v>
      </c>
      <c r="E2041" t="s">
        <v>1631</v>
      </c>
      <c r="F2041">
        <v>665</v>
      </c>
      <c r="G2041">
        <v>10742.69</v>
      </c>
      <c r="H2041">
        <v>16.154421052631601</v>
      </c>
    </row>
    <row r="2042" spans="1:8" x14ac:dyDescent="0.2">
      <c r="A2042" t="s">
        <v>8</v>
      </c>
      <c r="B2042" t="s">
        <v>76</v>
      </c>
      <c r="C2042" t="s">
        <v>77</v>
      </c>
      <c r="D2042" t="s">
        <v>11</v>
      </c>
      <c r="E2042" t="s">
        <v>45</v>
      </c>
      <c r="F2042">
        <v>83</v>
      </c>
      <c r="G2042">
        <v>15301.18</v>
      </c>
      <c r="H2042">
        <v>184.35156626506</v>
      </c>
    </row>
    <row r="2043" spans="1:8" x14ac:dyDescent="0.2">
      <c r="A2043" t="s">
        <v>8</v>
      </c>
      <c r="B2043" t="s">
        <v>76</v>
      </c>
      <c r="C2043" t="s">
        <v>77</v>
      </c>
      <c r="D2043" t="s">
        <v>11</v>
      </c>
      <c r="E2043" t="s">
        <v>47</v>
      </c>
      <c r="F2043">
        <v>314</v>
      </c>
      <c r="G2043">
        <v>10030.01</v>
      </c>
      <c r="H2043">
        <v>31.9427070063694</v>
      </c>
    </row>
    <row r="2044" spans="1:8" x14ac:dyDescent="0.2">
      <c r="A2044" t="s">
        <v>8</v>
      </c>
      <c r="B2044" t="s">
        <v>76</v>
      </c>
      <c r="C2044" t="s">
        <v>77</v>
      </c>
      <c r="D2044" t="s">
        <v>11</v>
      </c>
      <c r="E2044" t="s">
        <v>1632</v>
      </c>
      <c r="F2044">
        <v>295</v>
      </c>
      <c r="G2044">
        <v>530.20000000000005</v>
      </c>
      <c r="H2044">
        <v>1.79728813559322</v>
      </c>
    </row>
    <row r="2045" spans="1:8" x14ac:dyDescent="0.2">
      <c r="A2045" t="s">
        <v>8</v>
      </c>
      <c r="B2045" t="s">
        <v>76</v>
      </c>
      <c r="C2045" t="s">
        <v>1250</v>
      </c>
      <c r="D2045" t="s">
        <v>11</v>
      </c>
      <c r="E2045" t="s">
        <v>13</v>
      </c>
      <c r="F2045">
        <v>-3604</v>
      </c>
      <c r="G2045">
        <v>-7526.39</v>
      </c>
      <c r="H2045">
        <v>2.0883435072142098</v>
      </c>
    </row>
    <row r="2046" spans="1:8" x14ac:dyDescent="0.2">
      <c r="A2046" t="s">
        <v>8</v>
      </c>
      <c r="B2046" t="s">
        <v>76</v>
      </c>
      <c r="C2046" t="s">
        <v>648</v>
      </c>
      <c r="D2046" t="s">
        <v>11</v>
      </c>
      <c r="E2046" t="s">
        <v>20</v>
      </c>
      <c r="F2046">
        <v>28</v>
      </c>
      <c r="G2046">
        <v>5131.71</v>
      </c>
      <c r="H2046">
        <v>183.27535714285699</v>
      </c>
    </row>
    <row r="2047" spans="1:8" x14ac:dyDescent="0.2">
      <c r="A2047" t="s">
        <v>8</v>
      </c>
      <c r="B2047" t="s">
        <v>76</v>
      </c>
      <c r="C2047" t="s">
        <v>77</v>
      </c>
      <c r="D2047" t="s">
        <v>11</v>
      </c>
      <c r="E2047" t="s">
        <v>1633</v>
      </c>
      <c r="F2047">
        <v>1972</v>
      </c>
      <c r="G2047">
        <v>1230.8</v>
      </c>
      <c r="H2047">
        <v>0.62413793103448301</v>
      </c>
    </row>
    <row r="2048" spans="1:8" x14ac:dyDescent="0.2">
      <c r="A2048" t="s">
        <v>8</v>
      </c>
      <c r="B2048" t="s">
        <v>76</v>
      </c>
      <c r="C2048" t="s">
        <v>77</v>
      </c>
      <c r="D2048" t="s">
        <v>11</v>
      </c>
      <c r="E2048" t="s">
        <v>1634</v>
      </c>
      <c r="F2048">
        <v>300</v>
      </c>
      <c r="G2048">
        <v>3223.13</v>
      </c>
      <c r="H2048">
        <v>10.7437666666667</v>
      </c>
    </row>
    <row r="2049" spans="1:8" x14ac:dyDescent="0.2">
      <c r="A2049" t="s">
        <v>8</v>
      </c>
      <c r="B2049" t="s">
        <v>76</v>
      </c>
      <c r="C2049" t="s">
        <v>77</v>
      </c>
      <c r="D2049" t="s">
        <v>11</v>
      </c>
      <c r="E2049" t="s">
        <v>1635</v>
      </c>
      <c r="F2049">
        <v>3400</v>
      </c>
      <c r="G2049">
        <v>2754.72</v>
      </c>
      <c r="H2049">
        <v>0.81021176470588196</v>
      </c>
    </row>
    <row r="2050" spans="1:8" x14ac:dyDescent="0.2">
      <c r="A2050" t="s">
        <v>8</v>
      </c>
      <c r="B2050" t="s">
        <v>76</v>
      </c>
      <c r="C2050" t="s">
        <v>77</v>
      </c>
      <c r="D2050" t="s">
        <v>11</v>
      </c>
      <c r="E2050" t="s">
        <v>1410</v>
      </c>
      <c r="F2050">
        <v>4015</v>
      </c>
      <c r="G2050">
        <v>11116.18</v>
      </c>
      <c r="H2050">
        <v>2.7686625155666298</v>
      </c>
    </row>
    <row r="2051" spans="1:8" x14ac:dyDescent="0.2">
      <c r="A2051" t="s">
        <v>8</v>
      </c>
      <c r="B2051" t="s">
        <v>76</v>
      </c>
      <c r="C2051" t="s">
        <v>92</v>
      </c>
      <c r="D2051" t="s">
        <v>11</v>
      </c>
      <c r="E2051" t="s">
        <v>1636</v>
      </c>
      <c r="F2051">
        <v>60</v>
      </c>
      <c r="G2051">
        <v>561.79999999999995</v>
      </c>
      <c r="H2051">
        <v>9.3633333333333297</v>
      </c>
    </row>
    <row r="2052" spans="1:8" x14ac:dyDescent="0.2">
      <c r="A2052" t="s">
        <v>8</v>
      </c>
      <c r="B2052" t="s">
        <v>76</v>
      </c>
      <c r="C2052" t="s">
        <v>77</v>
      </c>
      <c r="D2052" t="s">
        <v>11</v>
      </c>
      <c r="E2052" t="s">
        <v>1637</v>
      </c>
      <c r="F2052">
        <v>208</v>
      </c>
      <c r="G2052">
        <v>3057.76</v>
      </c>
      <c r="H2052">
        <v>14.7007692307692</v>
      </c>
    </row>
    <row r="2053" spans="1:8" x14ac:dyDescent="0.2">
      <c r="A2053" t="s">
        <v>8</v>
      </c>
      <c r="B2053" t="s">
        <v>76</v>
      </c>
      <c r="C2053" t="s">
        <v>77</v>
      </c>
      <c r="D2053" t="s">
        <v>11</v>
      </c>
      <c r="E2053" t="s">
        <v>1638</v>
      </c>
      <c r="F2053">
        <v>890</v>
      </c>
      <c r="G2053">
        <v>8840.1200000000008</v>
      </c>
      <c r="H2053">
        <v>9.9327191011236007</v>
      </c>
    </row>
    <row r="2054" spans="1:8" x14ac:dyDescent="0.2">
      <c r="A2054" t="s">
        <v>8</v>
      </c>
      <c r="B2054" t="s">
        <v>76</v>
      </c>
      <c r="C2054" t="s">
        <v>77</v>
      </c>
      <c r="D2054" t="s">
        <v>11</v>
      </c>
      <c r="E2054" t="s">
        <v>1639</v>
      </c>
      <c r="F2054">
        <v>2880</v>
      </c>
      <c r="G2054">
        <v>9045.42</v>
      </c>
      <c r="H2054">
        <v>3.1407708333333302</v>
      </c>
    </row>
    <row r="2055" spans="1:8" x14ac:dyDescent="0.2">
      <c r="A2055" t="s">
        <v>8</v>
      </c>
      <c r="B2055" t="s">
        <v>76</v>
      </c>
      <c r="C2055" t="s">
        <v>77</v>
      </c>
      <c r="D2055" t="s">
        <v>11</v>
      </c>
      <c r="E2055" t="s">
        <v>1640</v>
      </c>
      <c r="F2055">
        <v>500</v>
      </c>
      <c r="G2055">
        <v>1720.71</v>
      </c>
      <c r="H2055">
        <v>3.4414199999999999</v>
      </c>
    </row>
    <row r="2056" spans="1:8" x14ac:dyDescent="0.2">
      <c r="A2056" t="s">
        <v>8</v>
      </c>
      <c r="B2056" t="s">
        <v>76</v>
      </c>
      <c r="C2056" t="s">
        <v>92</v>
      </c>
      <c r="D2056" t="s">
        <v>11</v>
      </c>
      <c r="E2056" t="s">
        <v>1641</v>
      </c>
      <c r="F2056">
        <v>420</v>
      </c>
      <c r="G2056">
        <v>1976.3</v>
      </c>
      <c r="H2056">
        <v>4.7054761904761904</v>
      </c>
    </row>
    <row r="2057" spans="1:8" x14ac:dyDescent="0.2">
      <c r="A2057" t="s">
        <v>8</v>
      </c>
      <c r="B2057" t="s">
        <v>76</v>
      </c>
      <c r="C2057" t="s">
        <v>77</v>
      </c>
      <c r="D2057" t="s">
        <v>11</v>
      </c>
      <c r="E2057" t="s">
        <v>1642</v>
      </c>
      <c r="F2057">
        <v>1138</v>
      </c>
      <c r="G2057">
        <v>7177.75</v>
      </c>
      <c r="H2057">
        <v>6.3073374340949</v>
      </c>
    </row>
    <row r="2058" spans="1:8" x14ac:dyDescent="0.2">
      <c r="A2058" t="s">
        <v>8</v>
      </c>
      <c r="B2058" t="s">
        <v>76</v>
      </c>
      <c r="C2058" t="s">
        <v>77</v>
      </c>
      <c r="D2058" t="s">
        <v>11</v>
      </c>
      <c r="E2058" t="s">
        <v>1643</v>
      </c>
      <c r="F2058">
        <v>485</v>
      </c>
      <c r="G2058">
        <v>2572.39</v>
      </c>
      <c r="H2058">
        <v>5.3038969072164903</v>
      </c>
    </row>
    <row r="2059" spans="1:8" x14ac:dyDescent="0.2">
      <c r="A2059" t="s">
        <v>8</v>
      </c>
      <c r="B2059" t="s">
        <v>76</v>
      </c>
      <c r="C2059" t="s">
        <v>77</v>
      </c>
      <c r="D2059" t="s">
        <v>11</v>
      </c>
      <c r="E2059" t="s">
        <v>1644</v>
      </c>
      <c r="F2059">
        <v>185</v>
      </c>
      <c r="G2059">
        <v>396.84</v>
      </c>
      <c r="H2059">
        <v>2.1450810810810799</v>
      </c>
    </row>
    <row r="2060" spans="1:8" x14ac:dyDescent="0.2">
      <c r="A2060" t="s">
        <v>8</v>
      </c>
      <c r="B2060" t="s">
        <v>76</v>
      </c>
      <c r="C2060" t="s">
        <v>77</v>
      </c>
      <c r="D2060" t="s">
        <v>11</v>
      </c>
      <c r="E2060" t="s">
        <v>1645</v>
      </c>
      <c r="F2060">
        <v>625</v>
      </c>
      <c r="G2060">
        <v>3797.96</v>
      </c>
      <c r="H2060">
        <v>6.0767360000000004</v>
      </c>
    </row>
    <row r="2061" spans="1:8" x14ac:dyDescent="0.2">
      <c r="A2061" t="s">
        <v>8</v>
      </c>
      <c r="B2061" t="s">
        <v>76</v>
      </c>
      <c r="C2061" t="s">
        <v>77</v>
      </c>
      <c r="D2061" t="s">
        <v>11</v>
      </c>
      <c r="E2061" t="s">
        <v>1646</v>
      </c>
      <c r="F2061">
        <v>7515</v>
      </c>
      <c r="G2061">
        <v>35089.440000000002</v>
      </c>
      <c r="H2061">
        <v>4.6692534930139704</v>
      </c>
    </row>
    <row r="2062" spans="1:8" x14ac:dyDescent="0.2">
      <c r="A2062" t="s">
        <v>8</v>
      </c>
      <c r="B2062" t="s">
        <v>76</v>
      </c>
      <c r="C2062" t="s">
        <v>77</v>
      </c>
      <c r="D2062" t="s">
        <v>11</v>
      </c>
      <c r="E2062" t="s">
        <v>1647</v>
      </c>
      <c r="F2062">
        <v>777</v>
      </c>
      <c r="G2062">
        <v>4891.1899999999996</v>
      </c>
      <c r="H2062">
        <v>6.29496782496782</v>
      </c>
    </row>
    <row r="2063" spans="1:8" x14ac:dyDescent="0.2">
      <c r="A2063" t="s">
        <v>8</v>
      </c>
      <c r="B2063" t="s">
        <v>76</v>
      </c>
      <c r="C2063" t="s">
        <v>92</v>
      </c>
      <c r="D2063" t="s">
        <v>11</v>
      </c>
      <c r="E2063" t="s">
        <v>1648</v>
      </c>
      <c r="F2063">
        <v>1650</v>
      </c>
      <c r="G2063">
        <v>6624.9</v>
      </c>
      <c r="H2063">
        <v>4.0150909090909099</v>
      </c>
    </row>
    <row r="2064" spans="1:8" x14ac:dyDescent="0.2">
      <c r="A2064" t="s">
        <v>8</v>
      </c>
      <c r="B2064" t="s">
        <v>76</v>
      </c>
      <c r="C2064" t="s">
        <v>77</v>
      </c>
      <c r="D2064" t="s">
        <v>11</v>
      </c>
      <c r="E2064" t="s">
        <v>1649</v>
      </c>
      <c r="F2064">
        <v>350</v>
      </c>
      <c r="G2064">
        <v>1068.08</v>
      </c>
      <c r="H2064">
        <v>3.05165714285714</v>
      </c>
    </row>
    <row r="2065" spans="1:8" x14ac:dyDescent="0.2">
      <c r="A2065" t="s">
        <v>8</v>
      </c>
      <c r="B2065" t="s">
        <v>76</v>
      </c>
      <c r="C2065" t="s">
        <v>77</v>
      </c>
      <c r="D2065" t="s">
        <v>11</v>
      </c>
      <c r="E2065" t="s">
        <v>1650</v>
      </c>
      <c r="F2065">
        <v>856</v>
      </c>
      <c r="G2065">
        <v>3326.15</v>
      </c>
      <c r="H2065">
        <v>3.8856892523364501</v>
      </c>
    </row>
    <row r="2066" spans="1:8" x14ac:dyDescent="0.2">
      <c r="A2066" t="s">
        <v>8</v>
      </c>
      <c r="B2066" t="s">
        <v>76</v>
      </c>
      <c r="C2066" t="s">
        <v>92</v>
      </c>
      <c r="D2066" t="s">
        <v>11</v>
      </c>
      <c r="E2066" t="s">
        <v>1651</v>
      </c>
      <c r="F2066">
        <v>1</v>
      </c>
      <c r="G2066">
        <v>-6074</v>
      </c>
      <c r="H2066">
        <v>-6074</v>
      </c>
    </row>
    <row r="2067" spans="1:8" x14ac:dyDescent="0.2">
      <c r="A2067" t="s">
        <v>8</v>
      </c>
      <c r="B2067" t="s">
        <v>76</v>
      </c>
      <c r="C2067" t="s">
        <v>135</v>
      </c>
      <c r="D2067" t="s">
        <v>11</v>
      </c>
      <c r="E2067" t="s">
        <v>1652</v>
      </c>
      <c r="F2067">
        <v>4100</v>
      </c>
      <c r="G2067">
        <v>6443.32</v>
      </c>
      <c r="H2067">
        <v>1.5715414634146301</v>
      </c>
    </row>
    <row r="2068" spans="1:8" x14ac:dyDescent="0.2">
      <c r="A2068" t="s">
        <v>8</v>
      </c>
      <c r="B2068" t="s">
        <v>76</v>
      </c>
      <c r="C2068" t="s">
        <v>77</v>
      </c>
      <c r="D2068" t="s">
        <v>11</v>
      </c>
      <c r="E2068" t="s">
        <v>1653</v>
      </c>
      <c r="F2068">
        <v>300</v>
      </c>
      <c r="G2068">
        <v>1607.58</v>
      </c>
      <c r="H2068">
        <v>5.3586</v>
      </c>
    </row>
    <row r="2069" spans="1:8" x14ac:dyDescent="0.2">
      <c r="A2069" t="s">
        <v>8</v>
      </c>
      <c r="B2069" t="s">
        <v>76</v>
      </c>
      <c r="C2069" t="s">
        <v>77</v>
      </c>
      <c r="D2069" t="s">
        <v>11</v>
      </c>
      <c r="E2069" t="s">
        <v>1654</v>
      </c>
      <c r="F2069">
        <v>100</v>
      </c>
      <c r="G2069">
        <v>1028</v>
      </c>
      <c r="H2069">
        <v>10.28</v>
      </c>
    </row>
    <row r="2070" spans="1:8" x14ac:dyDescent="0.2">
      <c r="A2070" t="s">
        <v>8</v>
      </c>
      <c r="B2070" t="s">
        <v>76</v>
      </c>
      <c r="C2070" t="s">
        <v>77</v>
      </c>
      <c r="D2070" t="s">
        <v>11</v>
      </c>
      <c r="E2070" t="s">
        <v>1655</v>
      </c>
      <c r="F2070">
        <v>270</v>
      </c>
      <c r="G2070">
        <v>645.27</v>
      </c>
      <c r="H2070">
        <v>2.3898888888888901</v>
      </c>
    </row>
    <row r="2071" spans="1:8" x14ac:dyDescent="0.2">
      <c r="A2071" t="s">
        <v>8</v>
      </c>
      <c r="B2071" t="s">
        <v>76</v>
      </c>
      <c r="C2071" t="s">
        <v>77</v>
      </c>
      <c r="D2071" t="s">
        <v>11</v>
      </c>
      <c r="E2071" t="s">
        <v>1656</v>
      </c>
      <c r="F2071">
        <v>320</v>
      </c>
      <c r="G2071">
        <v>633.1</v>
      </c>
      <c r="H2071">
        <v>1.9784375000000001</v>
      </c>
    </row>
    <row r="2072" spans="1:8" x14ac:dyDescent="0.2">
      <c r="A2072" t="s">
        <v>8</v>
      </c>
      <c r="B2072" t="s">
        <v>76</v>
      </c>
      <c r="C2072" t="s">
        <v>77</v>
      </c>
      <c r="D2072" t="s">
        <v>11</v>
      </c>
      <c r="E2072" t="s">
        <v>1657</v>
      </c>
      <c r="F2072">
        <v>1245</v>
      </c>
      <c r="G2072">
        <v>4963.08</v>
      </c>
      <c r="H2072">
        <v>3.9864096385542198</v>
      </c>
    </row>
    <row r="2073" spans="1:8" x14ac:dyDescent="0.2">
      <c r="A2073" t="s">
        <v>8</v>
      </c>
      <c r="B2073" t="s">
        <v>76</v>
      </c>
      <c r="C2073" t="s">
        <v>77</v>
      </c>
      <c r="D2073" t="s">
        <v>11</v>
      </c>
      <c r="E2073" t="s">
        <v>1658</v>
      </c>
      <c r="F2073">
        <v>500</v>
      </c>
      <c r="G2073">
        <v>2161.44</v>
      </c>
      <c r="H2073">
        <v>4.3228799999999996</v>
      </c>
    </row>
    <row r="2074" spans="1:8" x14ac:dyDescent="0.2">
      <c r="A2074" t="s">
        <v>8</v>
      </c>
      <c r="B2074" t="s">
        <v>76</v>
      </c>
      <c r="C2074" t="s">
        <v>92</v>
      </c>
      <c r="D2074" t="s">
        <v>11</v>
      </c>
      <c r="E2074" t="s">
        <v>1659</v>
      </c>
      <c r="F2074">
        <v>1440</v>
      </c>
      <c r="G2074">
        <v>33684.1</v>
      </c>
      <c r="H2074">
        <v>23.391736111111101</v>
      </c>
    </row>
    <row r="2075" spans="1:8" x14ac:dyDescent="0.2">
      <c r="A2075" t="s">
        <v>8</v>
      </c>
      <c r="B2075" t="s">
        <v>76</v>
      </c>
      <c r="C2075" t="s">
        <v>77</v>
      </c>
      <c r="D2075" t="s">
        <v>11</v>
      </c>
      <c r="E2075" t="s">
        <v>1660</v>
      </c>
      <c r="F2075">
        <v>1700</v>
      </c>
      <c r="G2075">
        <v>5363.87</v>
      </c>
      <c r="H2075">
        <v>3.1552176470588198</v>
      </c>
    </row>
    <row r="2076" spans="1:8" x14ac:dyDescent="0.2">
      <c r="A2076" t="s">
        <v>8</v>
      </c>
      <c r="B2076" t="s">
        <v>76</v>
      </c>
      <c r="C2076" t="s">
        <v>77</v>
      </c>
      <c r="D2076" t="s">
        <v>11</v>
      </c>
      <c r="E2076" t="s">
        <v>1661</v>
      </c>
      <c r="F2076">
        <v>1520</v>
      </c>
      <c r="G2076">
        <v>15485.1</v>
      </c>
      <c r="H2076">
        <v>10.1875657894737</v>
      </c>
    </row>
    <row r="2077" spans="1:8" x14ac:dyDescent="0.2">
      <c r="A2077" t="s">
        <v>8</v>
      </c>
      <c r="B2077" t="s">
        <v>76</v>
      </c>
      <c r="C2077" t="s">
        <v>77</v>
      </c>
      <c r="D2077" t="s">
        <v>11</v>
      </c>
      <c r="E2077" t="s">
        <v>1662</v>
      </c>
      <c r="F2077">
        <v>130</v>
      </c>
      <c r="G2077">
        <v>2091.83</v>
      </c>
      <c r="H2077">
        <v>16.091000000000001</v>
      </c>
    </row>
    <row r="2078" spans="1:8" x14ac:dyDescent="0.2">
      <c r="A2078" t="s">
        <v>8</v>
      </c>
      <c r="B2078" t="s">
        <v>76</v>
      </c>
      <c r="C2078" t="s">
        <v>77</v>
      </c>
      <c r="D2078" t="s">
        <v>11</v>
      </c>
      <c r="E2078" t="s">
        <v>1663</v>
      </c>
      <c r="F2078">
        <v>1593</v>
      </c>
      <c r="G2078">
        <v>4995.74</v>
      </c>
      <c r="H2078">
        <v>3.1360577526679201</v>
      </c>
    </row>
    <row r="2079" spans="1:8" x14ac:dyDescent="0.2">
      <c r="A2079" t="s">
        <v>8</v>
      </c>
      <c r="B2079" t="s">
        <v>76</v>
      </c>
      <c r="C2079" t="s">
        <v>77</v>
      </c>
      <c r="D2079" t="s">
        <v>11</v>
      </c>
      <c r="E2079" t="s">
        <v>1664</v>
      </c>
      <c r="F2079">
        <v>3057</v>
      </c>
      <c r="G2079">
        <v>10716.16</v>
      </c>
      <c r="H2079">
        <v>3.50544978737324</v>
      </c>
    </row>
    <row r="2080" spans="1:8" x14ac:dyDescent="0.2">
      <c r="A2080" t="s">
        <v>8</v>
      </c>
      <c r="B2080" t="s">
        <v>76</v>
      </c>
      <c r="C2080" t="s">
        <v>77</v>
      </c>
      <c r="D2080" t="s">
        <v>11</v>
      </c>
      <c r="E2080" t="s">
        <v>1665</v>
      </c>
      <c r="F2080">
        <v>1945</v>
      </c>
      <c r="G2080">
        <v>5970.28</v>
      </c>
      <c r="H2080">
        <v>3.0695526992287898</v>
      </c>
    </row>
    <row r="2081" spans="1:8" x14ac:dyDescent="0.2">
      <c r="A2081" t="s">
        <v>8</v>
      </c>
      <c r="B2081" t="s">
        <v>76</v>
      </c>
      <c r="C2081" t="s">
        <v>77</v>
      </c>
      <c r="D2081" t="s">
        <v>11</v>
      </c>
      <c r="E2081" t="s">
        <v>1666</v>
      </c>
      <c r="F2081">
        <v>512</v>
      </c>
      <c r="G2081">
        <v>14928.71</v>
      </c>
      <c r="H2081">
        <v>29.157636718749998</v>
      </c>
    </row>
    <row r="2082" spans="1:8" x14ac:dyDescent="0.2">
      <c r="A2082" t="s">
        <v>8</v>
      </c>
      <c r="B2082" t="s">
        <v>76</v>
      </c>
      <c r="C2082" t="s">
        <v>77</v>
      </c>
      <c r="D2082" t="s">
        <v>11</v>
      </c>
      <c r="E2082" t="s">
        <v>1667</v>
      </c>
      <c r="F2082">
        <v>3751</v>
      </c>
      <c r="G2082">
        <v>10272.23</v>
      </c>
      <c r="H2082">
        <v>2.7385310583844298</v>
      </c>
    </row>
    <row r="2083" spans="1:8" x14ac:dyDescent="0.2">
      <c r="A2083" t="s">
        <v>8</v>
      </c>
      <c r="B2083" t="s">
        <v>76</v>
      </c>
      <c r="C2083" t="s">
        <v>92</v>
      </c>
      <c r="D2083" t="s">
        <v>11</v>
      </c>
      <c r="E2083" t="s">
        <v>1667</v>
      </c>
      <c r="F2083">
        <v>2510</v>
      </c>
      <c r="G2083">
        <v>6875.58</v>
      </c>
      <c r="H2083">
        <v>2.73927490039841</v>
      </c>
    </row>
    <row r="2084" spans="1:8" x14ac:dyDescent="0.2">
      <c r="A2084" t="s">
        <v>8</v>
      </c>
      <c r="B2084" t="s">
        <v>76</v>
      </c>
      <c r="C2084" t="s">
        <v>77</v>
      </c>
      <c r="D2084" t="s">
        <v>11</v>
      </c>
      <c r="E2084" t="s">
        <v>1668</v>
      </c>
      <c r="F2084">
        <v>100</v>
      </c>
      <c r="G2084">
        <v>1043.71</v>
      </c>
      <c r="H2084">
        <v>10.437099999999999</v>
      </c>
    </row>
    <row r="2085" spans="1:8" x14ac:dyDescent="0.2">
      <c r="A2085" t="s">
        <v>8</v>
      </c>
      <c r="B2085" t="s">
        <v>76</v>
      </c>
      <c r="C2085" t="s">
        <v>77</v>
      </c>
      <c r="D2085" t="s">
        <v>11</v>
      </c>
      <c r="E2085" t="s">
        <v>1669</v>
      </c>
      <c r="F2085">
        <v>3400</v>
      </c>
      <c r="G2085">
        <v>35.96</v>
      </c>
      <c r="H2085">
        <v>1.05764705882353E-2</v>
      </c>
    </row>
    <row r="2086" spans="1:8" x14ac:dyDescent="0.2">
      <c r="A2086" t="s">
        <v>8</v>
      </c>
      <c r="B2086" t="s">
        <v>76</v>
      </c>
      <c r="C2086" t="s">
        <v>77</v>
      </c>
      <c r="D2086" t="s">
        <v>11</v>
      </c>
      <c r="E2086" t="s">
        <v>1670</v>
      </c>
      <c r="F2086">
        <v>500</v>
      </c>
      <c r="G2086">
        <v>1987.02</v>
      </c>
      <c r="H2086">
        <v>3.97404</v>
      </c>
    </row>
    <row r="2087" spans="1:8" x14ac:dyDescent="0.2">
      <c r="A2087" t="s">
        <v>8</v>
      </c>
      <c r="B2087" t="s">
        <v>76</v>
      </c>
      <c r="C2087" t="s">
        <v>77</v>
      </c>
      <c r="D2087" t="s">
        <v>11</v>
      </c>
      <c r="E2087" t="s">
        <v>1671</v>
      </c>
      <c r="F2087">
        <v>95</v>
      </c>
      <c r="G2087">
        <v>901.72</v>
      </c>
      <c r="H2087">
        <v>9.4917894736842108</v>
      </c>
    </row>
    <row r="2088" spans="1:8" x14ac:dyDescent="0.2">
      <c r="A2088" t="s">
        <v>8</v>
      </c>
      <c r="B2088" t="s">
        <v>76</v>
      </c>
      <c r="C2088" t="s">
        <v>77</v>
      </c>
      <c r="D2088" t="s">
        <v>11</v>
      </c>
      <c r="E2088" t="s">
        <v>1672</v>
      </c>
      <c r="F2088">
        <v>2484</v>
      </c>
      <c r="G2088">
        <v>5557.99</v>
      </c>
      <c r="H2088">
        <v>2.2375161030595798</v>
      </c>
    </row>
    <row r="2089" spans="1:8" x14ac:dyDescent="0.2">
      <c r="A2089" t="s">
        <v>8</v>
      </c>
      <c r="B2089" t="s">
        <v>76</v>
      </c>
      <c r="C2089" t="s">
        <v>102</v>
      </c>
      <c r="D2089" t="s">
        <v>11</v>
      </c>
      <c r="E2089" t="s">
        <v>1673</v>
      </c>
      <c r="F2089">
        <v>1720</v>
      </c>
      <c r="G2089">
        <v>24852.69</v>
      </c>
      <c r="H2089">
        <v>14.449238372092999</v>
      </c>
    </row>
    <row r="2090" spans="1:8" x14ac:dyDescent="0.2">
      <c r="A2090" t="s">
        <v>8</v>
      </c>
      <c r="B2090" t="s">
        <v>76</v>
      </c>
      <c r="C2090" t="s">
        <v>135</v>
      </c>
      <c r="D2090" t="s">
        <v>11</v>
      </c>
      <c r="E2090" t="s">
        <v>1674</v>
      </c>
      <c r="F2090">
        <v>1100</v>
      </c>
      <c r="G2090">
        <v>9792.2099999999991</v>
      </c>
      <c r="H2090">
        <v>8.9020090909090897</v>
      </c>
    </row>
    <row r="2091" spans="1:8" x14ac:dyDescent="0.2">
      <c r="A2091" t="s">
        <v>8</v>
      </c>
      <c r="B2091" t="s">
        <v>76</v>
      </c>
      <c r="C2091" t="s">
        <v>135</v>
      </c>
      <c r="D2091" t="s">
        <v>11</v>
      </c>
      <c r="E2091" t="s">
        <v>1675</v>
      </c>
      <c r="F2091">
        <v>350</v>
      </c>
      <c r="G2091">
        <v>4670.03</v>
      </c>
      <c r="H2091">
        <v>13.3429428571429</v>
      </c>
    </row>
    <row r="2092" spans="1:8" x14ac:dyDescent="0.2">
      <c r="A2092" t="s">
        <v>8</v>
      </c>
      <c r="B2092" t="s">
        <v>76</v>
      </c>
      <c r="C2092" t="s">
        <v>77</v>
      </c>
      <c r="D2092" t="s">
        <v>11</v>
      </c>
      <c r="E2092" t="s">
        <v>1450</v>
      </c>
      <c r="F2092">
        <v>225</v>
      </c>
      <c r="G2092">
        <v>309.18</v>
      </c>
      <c r="H2092">
        <v>1.3741333333333301</v>
      </c>
    </row>
    <row r="2093" spans="1:8" x14ac:dyDescent="0.2">
      <c r="A2093" t="s">
        <v>8</v>
      </c>
      <c r="B2093" t="s">
        <v>76</v>
      </c>
      <c r="C2093" t="s">
        <v>77</v>
      </c>
      <c r="D2093" t="s">
        <v>11</v>
      </c>
      <c r="E2093" t="s">
        <v>723</v>
      </c>
      <c r="F2093">
        <v>25630</v>
      </c>
      <c r="G2093">
        <v>6608.51</v>
      </c>
      <c r="H2093">
        <v>0.257842762387827</v>
      </c>
    </row>
    <row r="2094" spans="1:8" x14ac:dyDescent="0.2">
      <c r="A2094" t="s">
        <v>8</v>
      </c>
      <c r="B2094" t="s">
        <v>76</v>
      </c>
      <c r="C2094" t="s">
        <v>77</v>
      </c>
      <c r="D2094" t="s">
        <v>11</v>
      </c>
      <c r="E2094" t="s">
        <v>1676</v>
      </c>
      <c r="F2094">
        <v>2680</v>
      </c>
      <c r="G2094">
        <v>9707.9</v>
      </c>
      <c r="H2094">
        <v>3.6223507462686602</v>
      </c>
    </row>
    <row r="2095" spans="1:8" x14ac:dyDescent="0.2">
      <c r="A2095" t="s">
        <v>8</v>
      </c>
      <c r="B2095" t="s">
        <v>76</v>
      </c>
      <c r="C2095" t="s">
        <v>92</v>
      </c>
      <c r="D2095" t="s">
        <v>11</v>
      </c>
      <c r="E2095" t="s">
        <v>1677</v>
      </c>
      <c r="F2095">
        <v>1970</v>
      </c>
      <c r="G2095">
        <v>16644.45</v>
      </c>
      <c r="H2095">
        <v>8.4489593908629406</v>
      </c>
    </row>
    <row r="2096" spans="1:8" x14ac:dyDescent="0.2">
      <c r="A2096" t="s">
        <v>8</v>
      </c>
      <c r="B2096" t="s">
        <v>76</v>
      </c>
      <c r="C2096" t="s">
        <v>87</v>
      </c>
      <c r="D2096" t="s">
        <v>11</v>
      </c>
      <c r="E2096" t="s">
        <v>1678</v>
      </c>
      <c r="F2096">
        <v>1</v>
      </c>
      <c r="G2096">
        <v>-7815</v>
      </c>
      <c r="H2096">
        <v>-7815</v>
      </c>
    </row>
    <row r="2097" spans="1:8" x14ac:dyDescent="0.2">
      <c r="A2097" t="s">
        <v>8</v>
      </c>
      <c r="B2097" t="s">
        <v>76</v>
      </c>
      <c r="C2097" t="s">
        <v>87</v>
      </c>
      <c r="D2097" t="s">
        <v>11</v>
      </c>
      <c r="E2097" t="s">
        <v>1679</v>
      </c>
      <c r="F2097">
        <v>1</v>
      </c>
      <c r="G2097">
        <v>-1330</v>
      </c>
      <c r="H2097">
        <v>-1330</v>
      </c>
    </row>
    <row r="2098" spans="1:8" x14ac:dyDescent="0.2">
      <c r="A2098" t="s">
        <v>8</v>
      </c>
      <c r="B2098" t="s">
        <v>76</v>
      </c>
      <c r="C2098" t="s">
        <v>77</v>
      </c>
      <c r="D2098" t="s">
        <v>11</v>
      </c>
      <c r="E2098" t="s">
        <v>1680</v>
      </c>
      <c r="F2098">
        <v>1570</v>
      </c>
      <c r="G2098">
        <v>5741.84</v>
      </c>
      <c r="H2098">
        <v>3.6572229299363102</v>
      </c>
    </row>
    <row r="2099" spans="1:8" x14ac:dyDescent="0.2">
      <c r="A2099" t="s">
        <v>8</v>
      </c>
      <c r="B2099" t="s">
        <v>76</v>
      </c>
      <c r="C2099" t="s">
        <v>87</v>
      </c>
      <c r="D2099" t="s">
        <v>11</v>
      </c>
      <c r="E2099" t="s">
        <v>1681</v>
      </c>
      <c r="F2099">
        <v>1</v>
      </c>
      <c r="G2099">
        <v>-4824</v>
      </c>
      <c r="H2099">
        <v>-4824</v>
      </c>
    </row>
    <row r="2100" spans="1:8" x14ac:dyDescent="0.2">
      <c r="A2100" t="s">
        <v>8</v>
      </c>
      <c r="B2100" t="s">
        <v>76</v>
      </c>
      <c r="C2100" t="s">
        <v>87</v>
      </c>
      <c r="D2100" t="s">
        <v>11</v>
      </c>
      <c r="E2100" t="s">
        <v>1682</v>
      </c>
      <c r="F2100">
        <v>1</v>
      </c>
      <c r="G2100">
        <v>-1731</v>
      </c>
      <c r="H2100">
        <v>-1731</v>
      </c>
    </row>
    <row r="2101" spans="1:8" x14ac:dyDescent="0.2">
      <c r="A2101" t="s">
        <v>8</v>
      </c>
      <c r="B2101" t="s">
        <v>76</v>
      </c>
      <c r="C2101" t="s">
        <v>87</v>
      </c>
      <c r="D2101" t="s">
        <v>11</v>
      </c>
      <c r="E2101" t="s">
        <v>1683</v>
      </c>
      <c r="F2101">
        <v>1</v>
      </c>
      <c r="G2101">
        <v>-1250</v>
      </c>
      <c r="H2101">
        <v>-1250</v>
      </c>
    </row>
    <row r="2102" spans="1:8" x14ac:dyDescent="0.2">
      <c r="A2102" t="s">
        <v>8</v>
      </c>
      <c r="B2102" t="s">
        <v>76</v>
      </c>
      <c r="C2102" t="s">
        <v>87</v>
      </c>
      <c r="D2102" t="s">
        <v>11</v>
      </c>
      <c r="E2102" t="s">
        <v>1684</v>
      </c>
      <c r="F2102">
        <v>1</v>
      </c>
      <c r="G2102">
        <v>-62</v>
      </c>
      <c r="H2102">
        <v>-62</v>
      </c>
    </row>
    <row r="2103" spans="1:8" x14ac:dyDescent="0.2">
      <c r="A2103" t="s">
        <v>8</v>
      </c>
      <c r="B2103" t="s">
        <v>76</v>
      </c>
      <c r="C2103" t="s">
        <v>87</v>
      </c>
      <c r="D2103" t="s">
        <v>11</v>
      </c>
      <c r="E2103" t="s">
        <v>1685</v>
      </c>
      <c r="F2103">
        <v>1</v>
      </c>
      <c r="G2103">
        <v>-221</v>
      </c>
      <c r="H2103">
        <v>-221</v>
      </c>
    </row>
    <row r="2104" spans="1:8" x14ac:dyDescent="0.2">
      <c r="A2104" t="s">
        <v>8</v>
      </c>
      <c r="B2104" t="s">
        <v>76</v>
      </c>
      <c r="C2104" t="s">
        <v>87</v>
      </c>
      <c r="D2104" t="s">
        <v>11</v>
      </c>
      <c r="E2104" t="s">
        <v>1686</v>
      </c>
      <c r="F2104">
        <v>1</v>
      </c>
      <c r="G2104">
        <v>-546</v>
      </c>
      <c r="H2104">
        <v>-546</v>
      </c>
    </row>
    <row r="2105" spans="1:8" x14ac:dyDescent="0.2">
      <c r="A2105" t="s">
        <v>8</v>
      </c>
      <c r="B2105" t="s">
        <v>76</v>
      </c>
      <c r="C2105" t="s">
        <v>77</v>
      </c>
      <c r="D2105" t="s">
        <v>11</v>
      </c>
      <c r="E2105" t="s">
        <v>1687</v>
      </c>
      <c r="F2105">
        <v>1462</v>
      </c>
      <c r="G2105">
        <v>6803.18</v>
      </c>
      <c r="H2105">
        <v>4.6533378932968503</v>
      </c>
    </row>
    <row r="2106" spans="1:8" x14ac:dyDescent="0.2">
      <c r="A2106" t="s">
        <v>8</v>
      </c>
      <c r="B2106" t="s">
        <v>76</v>
      </c>
      <c r="C2106" t="s">
        <v>77</v>
      </c>
      <c r="D2106" t="s">
        <v>11</v>
      </c>
      <c r="E2106" t="s">
        <v>1688</v>
      </c>
      <c r="F2106">
        <v>745</v>
      </c>
      <c r="G2106">
        <v>19424.259999999998</v>
      </c>
      <c r="H2106">
        <v>26.0728322147651</v>
      </c>
    </row>
    <row r="2107" spans="1:8" x14ac:dyDescent="0.2">
      <c r="A2107" t="s">
        <v>8</v>
      </c>
      <c r="B2107" t="s">
        <v>76</v>
      </c>
      <c r="C2107" t="s">
        <v>135</v>
      </c>
      <c r="D2107" t="s">
        <v>11</v>
      </c>
      <c r="E2107" t="s">
        <v>1689</v>
      </c>
      <c r="F2107">
        <v>125</v>
      </c>
      <c r="G2107">
        <v>1306.21</v>
      </c>
      <c r="H2107">
        <v>10.449680000000001</v>
      </c>
    </row>
    <row r="2108" spans="1:8" x14ac:dyDescent="0.2">
      <c r="A2108" t="s">
        <v>8</v>
      </c>
      <c r="B2108" t="s">
        <v>76</v>
      </c>
      <c r="C2108" t="s">
        <v>87</v>
      </c>
      <c r="D2108" t="s">
        <v>11</v>
      </c>
      <c r="E2108" t="s">
        <v>62</v>
      </c>
      <c r="F2108">
        <v>874</v>
      </c>
      <c r="G2108">
        <v>-2693358.29</v>
      </c>
      <c r="H2108">
        <v>-3081.6456407322698</v>
      </c>
    </row>
    <row r="2109" spans="1:8" x14ac:dyDescent="0.2">
      <c r="A2109" t="s">
        <v>8</v>
      </c>
      <c r="B2109" t="s">
        <v>76</v>
      </c>
      <c r="C2109" t="s">
        <v>87</v>
      </c>
      <c r="D2109" t="s">
        <v>11</v>
      </c>
      <c r="E2109" t="s">
        <v>1690</v>
      </c>
      <c r="F2109">
        <v>1</v>
      </c>
      <c r="G2109">
        <v>-1130</v>
      </c>
      <c r="H2109">
        <v>-1130</v>
      </c>
    </row>
    <row r="2110" spans="1:8" x14ac:dyDescent="0.2">
      <c r="A2110" t="s">
        <v>8</v>
      </c>
      <c r="B2110" t="s">
        <v>76</v>
      </c>
      <c r="C2110" t="s">
        <v>87</v>
      </c>
      <c r="D2110" t="s">
        <v>11</v>
      </c>
      <c r="E2110" t="s">
        <v>1691</v>
      </c>
      <c r="F2110">
        <v>1</v>
      </c>
      <c r="G2110">
        <v>-219182.3</v>
      </c>
      <c r="H2110">
        <v>-219182.3</v>
      </c>
    </row>
    <row r="2111" spans="1:8" x14ac:dyDescent="0.2">
      <c r="A2111" t="s">
        <v>8</v>
      </c>
      <c r="B2111" t="s">
        <v>76</v>
      </c>
      <c r="C2111" t="s">
        <v>87</v>
      </c>
      <c r="D2111" t="s">
        <v>11</v>
      </c>
      <c r="E2111" t="s">
        <v>1692</v>
      </c>
      <c r="F2111">
        <v>1</v>
      </c>
      <c r="G2111">
        <v>-9092</v>
      </c>
      <c r="H2111">
        <v>-9092</v>
      </c>
    </row>
    <row r="2112" spans="1:8" x14ac:dyDescent="0.2">
      <c r="A2112" t="s">
        <v>8</v>
      </c>
      <c r="B2112" t="s">
        <v>76</v>
      </c>
      <c r="C2112" t="s">
        <v>87</v>
      </c>
      <c r="D2112" t="s">
        <v>11</v>
      </c>
      <c r="E2112" t="s">
        <v>1693</v>
      </c>
      <c r="F2112">
        <v>1</v>
      </c>
      <c r="G2112">
        <v>-16012</v>
      </c>
      <c r="H2112">
        <v>-16012</v>
      </c>
    </row>
    <row r="2113" spans="1:8" x14ac:dyDescent="0.2">
      <c r="A2113" t="s">
        <v>8</v>
      </c>
      <c r="B2113" t="s">
        <v>76</v>
      </c>
      <c r="C2113" t="s">
        <v>77</v>
      </c>
      <c r="D2113" t="s">
        <v>11</v>
      </c>
      <c r="E2113" t="s">
        <v>1694</v>
      </c>
      <c r="F2113">
        <v>518</v>
      </c>
      <c r="G2113">
        <v>10325.35</v>
      </c>
      <c r="H2113">
        <v>19.933108108108101</v>
      </c>
    </row>
    <row r="2114" spans="1:8" x14ac:dyDescent="0.2">
      <c r="A2114" t="s">
        <v>8</v>
      </c>
      <c r="B2114" t="s">
        <v>76</v>
      </c>
      <c r="C2114" t="s">
        <v>77</v>
      </c>
      <c r="D2114" t="s">
        <v>11</v>
      </c>
      <c r="E2114" t="s">
        <v>1695</v>
      </c>
      <c r="F2114">
        <v>100</v>
      </c>
      <c r="G2114">
        <v>1355.53</v>
      </c>
      <c r="H2114">
        <v>13.555300000000001</v>
      </c>
    </row>
    <row r="2115" spans="1:8" x14ac:dyDescent="0.2">
      <c r="A2115" t="s">
        <v>8</v>
      </c>
      <c r="B2115" t="s">
        <v>76</v>
      </c>
      <c r="C2115" t="s">
        <v>63</v>
      </c>
      <c r="D2115" t="s">
        <v>64</v>
      </c>
      <c r="E2115" t="s">
        <v>68</v>
      </c>
      <c r="F2115">
        <v>21</v>
      </c>
      <c r="G2115">
        <v>2255.9699999999998</v>
      </c>
      <c r="H2115">
        <v>107.427142857143</v>
      </c>
    </row>
    <row r="2116" spans="1:8" x14ac:dyDescent="0.2">
      <c r="A2116" t="s">
        <v>8</v>
      </c>
      <c r="B2116" t="s">
        <v>76</v>
      </c>
      <c r="C2116" t="s">
        <v>92</v>
      </c>
      <c r="D2116" t="s">
        <v>11</v>
      </c>
      <c r="E2116" t="s">
        <v>751</v>
      </c>
      <c r="F2116">
        <v>1453</v>
      </c>
      <c r="G2116">
        <v>33222.519999999997</v>
      </c>
      <c r="H2116">
        <v>22.864776324845099</v>
      </c>
    </row>
    <row r="2117" spans="1:8" x14ac:dyDescent="0.2">
      <c r="A2117" t="s">
        <v>8</v>
      </c>
      <c r="B2117" t="s">
        <v>76</v>
      </c>
      <c r="C2117" t="s">
        <v>63</v>
      </c>
      <c r="D2117" t="s">
        <v>64</v>
      </c>
      <c r="E2117" t="s">
        <v>1696</v>
      </c>
      <c r="F2117">
        <v>1</v>
      </c>
      <c r="G2117">
        <v>11363.89</v>
      </c>
      <c r="H2117">
        <v>11363.89</v>
      </c>
    </row>
    <row r="2118" spans="1:8" x14ac:dyDescent="0.2">
      <c r="A2118" t="s">
        <v>8</v>
      </c>
      <c r="B2118" t="s">
        <v>76</v>
      </c>
      <c r="C2118" t="s">
        <v>77</v>
      </c>
      <c r="D2118" t="s">
        <v>11</v>
      </c>
      <c r="E2118" t="s">
        <v>1697</v>
      </c>
      <c r="F2118">
        <v>464</v>
      </c>
      <c r="G2118">
        <v>3103.02</v>
      </c>
      <c r="H2118">
        <v>6.68754310344828</v>
      </c>
    </row>
    <row r="2119" spans="1:8" x14ac:dyDescent="0.2">
      <c r="A2119" t="s">
        <v>8</v>
      </c>
      <c r="B2119" t="s">
        <v>76</v>
      </c>
      <c r="C2119" t="s">
        <v>77</v>
      </c>
      <c r="D2119" t="s">
        <v>11</v>
      </c>
      <c r="E2119" t="s">
        <v>1069</v>
      </c>
      <c r="F2119">
        <v>1130</v>
      </c>
      <c r="G2119">
        <v>16580.34</v>
      </c>
      <c r="H2119">
        <v>14.6728672566372</v>
      </c>
    </row>
    <row r="2120" spans="1:8" x14ac:dyDescent="0.2">
      <c r="A2120" t="s">
        <v>8</v>
      </c>
      <c r="B2120" t="s">
        <v>76</v>
      </c>
      <c r="C2120" t="s">
        <v>87</v>
      </c>
      <c r="D2120" t="s">
        <v>11</v>
      </c>
      <c r="E2120" t="s">
        <v>1698</v>
      </c>
      <c r="F2120">
        <v>1</v>
      </c>
      <c r="G2120">
        <v>-4624</v>
      </c>
      <c r="H2120">
        <v>-4624</v>
      </c>
    </row>
    <row r="2121" spans="1:8" x14ac:dyDescent="0.2">
      <c r="A2121" t="s">
        <v>8</v>
      </c>
      <c r="B2121" t="s">
        <v>76</v>
      </c>
      <c r="C2121" t="s">
        <v>87</v>
      </c>
      <c r="D2121" t="s">
        <v>11</v>
      </c>
      <c r="E2121" t="s">
        <v>1699</v>
      </c>
      <c r="F2121">
        <v>1</v>
      </c>
      <c r="G2121">
        <v>-5814</v>
      </c>
      <c r="H2121">
        <v>-5814</v>
      </c>
    </row>
    <row r="2122" spans="1:8" x14ac:dyDescent="0.2">
      <c r="A2122" t="s">
        <v>8</v>
      </c>
      <c r="B2122" t="s">
        <v>76</v>
      </c>
      <c r="C2122" t="s">
        <v>87</v>
      </c>
      <c r="D2122" t="s">
        <v>11</v>
      </c>
      <c r="E2122" t="s">
        <v>1700</v>
      </c>
      <c r="F2122">
        <v>1</v>
      </c>
      <c r="G2122">
        <v>-2096</v>
      </c>
      <c r="H2122">
        <v>-2096</v>
      </c>
    </row>
    <row r="2123" spans="1:8" x14ac:dyDescent="0.2">
      <c r="A2123" t="s">
        <v>8</v>
      </c>
      <c r="B2123" t="s">
        <v>76</v>
      </c>
      <c r="C2123" t="s">
        <v>87</v>
      </c>
      <c r="D2123" t="s">
        <v>11</v>
      </c>
      <c r="E2123" t="s">
        <v>1701</v>
      </c>
      <c r="F2123">
        <v>1</v>
      </c>
      <c r="G2123">
        <v>-1756</v>
      </c>
      <c r="H2123">
        <v>-1756</v>
      </c>
    </row>
    <row r="2124" spans="1:8" x14ac:dyDescent="0.2">
      <c r="A2124" t="s">
        <v>8</v>
      </c>
      <c r="B2124" t="s">
        <v>76</v>
      </c>
      <c r="C2124" t="s">
        <v>87</v>
      </c>
      <c r="D2124" t="s">
        <v>11</v>
      </c>
      <c r="E2124" t="s">
        <v>1702</v>
      </c>
      <c r="F2124">
        <v>1</v>
      </c>
      <c r="G2124">
        <v>-1532</v>
      </c>
      <c r="H2124">
        <v>-1532</v>
      </c>
    </row>
    <row r="2125" spans="1:8" x14ac:dyDescent="0.2">
      <c r="A2125" t="s">
        <v>8</v>
      </c>
      <c r="B2125" t="s">
        <v>76</v>
      </c>
      <c r="C2125" t="s">
        <v>87</v>
      </c>
      <c r="D2125" t="s">
        <v>11</v>
      </c>
      <c r="E2125" t="s">
        <v>1703</v>
      </c>
      <c r="F2125">
        <v>1</v>
      </c>
      <c r="G2125">
        <v>-1498</v>
      </c>
      <c r="H2125">
        <v>-1498</v>
      </c>
    </row>
    <row r="2126" spans="1:8" x14ac:dyDescent="0.2">
      <c r="A2126" t="s">
        <v>8</v>
      </c>
      <c r="B2126" t="s">
        <v>76</v>
      </c>
      <c r="C2126" t="s">
        <v>87</v>
      </c>
      <c r="D2126" t="s">
        <v>11</v>
      </c>
      <c r="E2126" t="s">
        <v>1704</v>
      </c>
      <c r="F2126">
        <v>1</v>
      </c>
      <c r="G2126">
        <v>-5010.97</v>
      </c>
      <c r="H2126">
        <v>-5010.97</v>
      </c>
    </row>
    <row r="2127" spans="1:8" x14ac:dyDescent="0.2">
      <c r="A2127" t="s">
        <v>8</v>
      </c>
      <c r="B2127" t="s">
        <v>76</v>
      </c>
      <c r="C2127" t="s">
        <v>87</v>
      </c>
      <c r="D2127" t="s">
        <v>11</v>
      </c>
      <c r="E2127" t="s">
        <v>1705</v>
      </c>
      <c r="F2127">
        <v>1</v>
      </c>
      <c r="G2127">
        <v>-625</v>
      </c>
      <c r="H2127">
        <v>-625</v>
      </c>
    </row>
    <row r="2128" spans="1:8" x14ac:dyDescent="0.2">
      <c r="A2128" t="s">
        <v>8</v>
      </c>
      <c r="B2128" t="s">
        <v>76</v>
      </c>
      <c r="C2128" t="s">
        <v>87</v>
      </c>
      <c r="D2128" t="s">
        <v>11</v>
      </c>
      <c r="E2128" t="s">
        <v>1706</v>
      </c>
      <c r="F2128">
        <v>1</v>
      </c>
      <c r="G2128">
        <v>-1684</v>
      </c>
      <c r="H2128">
        <v>-1684</v>
      </c>
    </row>
    <row r="2129" spans="1:8" x14ac:dyDescent="0.2">
      <c r="A2129" t="s">
        <v>8</v>
      </c>
      <c r="B2129" t="s">
        <v>76</v>
      </c>
      <c r="C2129" t="s">
        <v>87</v>
      </c>
      <c r="D2129" t="s">
        <v>11</v>
      </c>
      <c r="E2129" t="s">
        <v>1707</v>
      </c>
      <c r="F2129">
        <v>1</v>
      </c>
      <c r="G2129">
        <v>-1445</v>
      </c>
      <c r="H2129">
        <v>-1445</v>
      </c>
    </row>
    <row r="2130" spans="1:8" x14ac:dyDescent="0.2">
      <c r="A2130" t="s">
        <v>8</v>
      </c>
      <c r="B2130" t="s">
        <v>76</v>
      </c>
      <c r="C2130" t="s">
        <v>87</v>
      </c>
      <c r="D2130" t="s">
        <v>11</v>
      </c>
      <c r="E2130" t="s">
        <v>1708</v>
      </c>
      <c r="F2130">
        <v>1</v>
      </c>
      <c r="G2130">
        <v>-17607</v>
      </c>
      <c r="H2130">
        <v>-17607</v>
      </c>
    </row>
    <row r="2131" spans="1:8" x14ac:dyDescent="0.2">
      <c r="A2131" t="s">
        <v>8</v>
      </c>
      <c r="B2131" t="s">
        <v>76</v>
      </c>
      <c r="C2131" t="s">
        <v>77</v>
      </c>
      <c r="D2131" t="s">
        <v>11</v>
      </c>
      <c r="E2131" t="s">
        <v>1709</v>
      </c>
      <c r="F2131">
        <v>1300</v>
      </c>
      <c r="G2131">
        <v>1576.97</v>
      </c>
      <c r="H2131">
        <v>1.21305384615385</v>
      </c>
    </row>
    <row r="2132" spans="1:8" x14ac:dyDescent="0.2">
      <c r="A2132" t="s">
        <v>8</v>
      </c>
      <c r="B2132" t="s">
        <v>76</v>
      </c>
      <c r="C2132" t="s">
        <v>77</v>
      </c>
      <c r="D2132" t="s">
        <v>11</v>
      </c>
      <c r="E2132" t="s">
        <v>1710</v>
      </c>
      <c r="F2132">
        <v>810</v>
      </c>
      <c r="G2132">
        <v>1193.9100000000001</v>
      </c>
      <c r="H2132">
        <v>1.47396296296296</v>
      </c>
    </row>
    <row r="2133" spans="1:8" x14ac:dyDescent="0.2">
      <c r="A2133" t="s">
        <v>8</v>
      </c>
      <c r="B2133" t="s">
        <v>76</v>
      </c>
      <c r="C2133" t="s">
        <v>87</v>
      </c>
      <c r="D2133" t="s">
        <v>11</v>
      </c>
      <c r="E2133" t="s">
        <v>1711</v>
      </c>
      <c r="F2133">
        <v>1</v>
      </c>
      <c r="G2133">
        <v>-940</v>
      </c>
      <c r="H2133">
        <v>-940</v>
      </c>
    </row>
    <row r="2134" spans="1:8" x14ac:dyDescent="0.2">
      <c r="A2134" t="s">
        <v>8</v>
      </c>
      <c r="B2134" t="s">
        <v>76</v>
      </c>
      <c r="C2134" t="s">
        <v>63</v>
      </c>
      <c r="D2134" t="s">
        <v>64</v>
      </c>
      <c r="E2134" t="s">
        <v>356</v>
      </c>
      <c r="F2134">
        <v>60</v>
      </c>
      <c r="G2134">
        <v>84519.67</v>
      </c>
      <c r="H2134">
        <v>1408.6611666666699</v>
      </c>
    </row>
    <row r="2135" spans="1:8" x14ac:dyDescent="0.2">
      <c r="A2135" t="s">
        <v>8</v>
      </c>
      <c r="B2135" t="s">
        <v>76</v>
      </c>
      <c r="C2135" t="s">
        <v>77</v>
      </c>
      <c r="D2135" t="s">
        <v>11</v>
      </c>
      <c r="E2135" t="s">
        <v>1246</v>
      </c>
      <c r="F2135">
        <v>279</v>
      </c>
      <c r="G2135">
        <v>239.58</v>
      </c>
      <c r="H2135">
        <v>0.858709677419355</v>
      </c>
    </row>
    <row r="2136" spans="1:8" x14ac:dyDescent="0.2">
      <c r="A2136" t="s">
        <v>8</v>
      </c>
      <c r="B2136" t="s">
        <v>76</v>
      </c>
      <c r="C2136" t="s">
        <v>77</v>
      </c>
      <c r="D2136" t="s">
        <v>11</v>
      </c>
      <c r="E2136" t="s">
        <v>1712</v>
      </c>
      <c r="F2136">
        <v>-629</v>
      </c>
      <c r="G2136">
        <v>-4475.79</v>
      </c>
      <c r="H2136">
        <v>7.11572337042925</v>
      </c>
    </row>
    <row r="2137" spans="1:8" x14ac:dyDescent="0.2">
      <c r="A2137" t="s">
        <v>8</v>
      </c>
      <c r="B2137" t="s">
        <v>76</v>
      </c>
      <c r="C2137" t="s">
        <v>77</v>
      </c>
      <c r="D2137" t="s">
        <v>11</v>
      </c>
      <c r="E2137" t="s">
        <v>1713</v>
      </c>
      <c r="F2137">
        <v>626</v>
      </c>
      <c r="G2137">
        <v>8830.1200000000008</v>
      </c>
      <c r="H2137">
        <v>14.1056230031949</v>
      </c>
    </row>
    <row r="2138" spans="1:8" x14ac:dyDescent="0.2">
      <c r="A2138" t="s">
        <v>8</v>
      </c>
      <c r="B2138" t="s">
        <v>76</v>
      </c>
      <c r="C2138" t="s">
        <v>92</v>
      </c>
      <c r="D2138" t="s">
        <v>11</v>
      </c>
      <c r="E2138" t="s">
        <v>1714</v>
      </c>
      <c r="F2138">
        <v>-415</v>
      </c>
      <c r="G2138">
        <v>-4456.08</v>
      </c>
      <c r="H2138">
        <v>10.7375421686747</v>
      </c>
    </row>
    <row r="2139" spans="1:8" x14ac:dyDescent="0.2">
      <c r="A2139" t="s">
        <v>8</v>
      </c>
      <c r="B2139" t="s">
        <v>76</v>
      </c>
      <c r="C2139" t="s">
        <v>92</v>
      </c>
      <c r="D2139" t="s">
        <v>11</v>
      </c>
      <c r="E2139" t="s">
        <v>841</v>
      </c>
      <c r="F2139">
        <v>-284</v>
      </c>
      <c r="G2139">
        <v>-2762.72</v>
      </c>
      <c r="H2139">
        <v>9.7278873239436603</v>
      </c>
    </row>
    <row r="2140" spans="1:8" x14ac:dyDescent="0.2">
      <c r="A2140" t="s">
        <v>8</v>
      </c>
      <c r="B2140" t="s">
        <v>76</v>
      </c>
      <c r="C2140" t="s">
        <v>77</v>
      </c>
      <c r="D2140" t="s">
        <v>11</v>
      </c>
      <c r="E2140" t="s">
        <v>1715</v>
      </c>
      <c r="F2140">
        <v>1050</v>
      </c>
      <c r="G2140">
        <v>3940.66</v>
      </c>
      <c r="H2140">
        <v>3.7530095238095198</v>
      </c>
    </row>
    <row r="2141" spans="1:8" x14ac:dyDescent="0.2">
      <c r="A2141" t="s">
        <v>8</v>
      </c>
      <c r="B2141" t="s">
        <v>76</v>
      </c>
      <c r="C2141" t="s">
        <v>77</v>
      </c>
      <c r="D2141" t="s">
        <v>11</v>
      </c>
      <c r="E2141" t="s">
        <v>1716</v>
      </c>
      <c r="F2141">
        <v>1562</v>
      </c>
      <c r="G2141">
        <v>15412.55</v>
      </c>
      <c r="H2141">
        <v>9.8671895006401993</v>
      </c>
    </row>
    <row r="2142" spans="1:8" x14ac:dyDescent="0.2">
      <c r="A2142" t="s">
        <v>8</v>
      </c>
      <c r="B2142" t="s">
        <v>76</v>
      </c>
      <c r="C2142" t="s">
        <v>77</v>
      </c>
      <c r="D2142" t="s">
        <v>11</v>
      </c>
      <c r="E2142" t="s">
        <v>1717</v>
      </c>
      <c r="F2142">
        <v>1885</v>
      </c>
      <c r="G2142">
        <v>18269.23</v>
      </c>
      <c r="H2142">
        <v>9.6918992042440308</v>
      </c>
    </row>
    <row r="2143" spans="1:8" x14ac:dyDescent="0.2">
      <c r="A2143" t="s">
        <v>8</v>
      </c>
      <c r="B2143" t="s">
        <v>76</v>
      </c>
      <c r="C2143" t="s">
        <v>87</v>
      </c>
      <c r="D2143" t="s">
        <v>11</v>
      </c>
      <c r="E2143" t="s">
        <v>1718</v>
      </c>
      <c r="F2143">
        <v>1</v>
      </c>
      <c r="G2143">
        <v>-3169.32</v>
      </c>
      <c r="H2143">
        <v>-3169.32</v>
      </c>
    </row>
    <row r="2144" spans="1:8" x14ac:dyDescent="0.2">
      <c r="A2144" t="s">
        <v>8</v>
      </c>
      <c r="B2144" t="s">
        <v>76</v>
      </c>
      <c r="C2144" t="s">
        <v>77</v>
      </c>
      <c r="D2144" t="s">
        <v>11</v>
      </c>
      <c r="E2144" t="s">
        <v>1012</v>
      </c>
      <c r="F2144">
        <v>3525</v>
      </c>
      <c r="G2144">
        <v>19250.68</v>
      </c>
      <c r="H2144">
        <v>5.4611858156028399</v>
      </c>
    </row>
    <row r="2145" spans="1:8" x14ac:dyDescent="0.2">
      <c r="A2145" t="s">
        <v>8</v>
      </c>
      <c r="B2145" t="s">
        <v>76</v>
      </c>
      <c r="C2145" t="s">
        <v>77</v>
      </c>
      <c r="D2145" t="s">
        <v>11</v>
      </c>
      <c r="E2145" t="s">
        <v>1719</v>
      </c>
      <c r="F2145">
        <v>1519</v>
      </c>
      <c r="G2145">
        <v>3614.95</v>
      </c>
      <c r="H2145">
        <v>2.3798222514812402</v>
      </c>
    </row>
    <row r="2146" spans="1:8" x14ac:dyDescent="0.2">
      <c r="A2146" t="s">
        <v>8</v>
      </c>
      <c r="B2146" t="s">
        <v>76</v>
      </c>
      <c r="C2146" t="s">
        <v>77</v>
      </c>
      <c r="D2146" t="s">
        <v>11</v>
      </c>
      <c r="E2146" t="s">
        <v>1720</v>
      </c>
      <c r="F2146">
        <v>980</v>
      </c>
      <c r="G2146">
        <v>4107.59</v>
      </c>
      <c r="H2146">
        <v>4.1914183673469401</v>
      </c>
    </row>
    <row r="2147" spans="1:8" x14ac:dyDescent="0.2">
      <c r="A2147" t="s">
        <v>8</v>
      </c>
      <c r="B2147" t="s">
        <v>76</v>
      </c>
      <c r="C2147" t="s">
        <v>77</v>
      </c>
      <c r="D2147" t="s">
        <v>11</v>
      </c>
      <c r="E2147" t="s">
        <v>1721</v>
      </c>
      <c r="F2147">
        <v>1280</v>
      </c>
      <c r="G2147">
        <v>9913.26</v>
      </c>
      <c r="H2147">
        <v>7.7447343750000002</v>
      </c>
    </row>
    <row r="2148" spans="1:8" x14ac:dyDescent="0.2">
      <c r="A2148" t="s">
        <v>8</v>
      </c>
      <c r="B2148" t="s">
        <v>76</v>
      </c>
      <c r="C2148" t="s">
        <v>102</v>
      </c>
      <c r="D2148" t="s">
        <v>11</v>
      </c>
      <c r="E2148" t="s">
        <v>1722</v>
      </c>
      <c r="F2148">
        <v>2560</v>
      </c>
      <c r="G2148">
        <v>29350.16</v>
      </c>
      <c r="H2148">
        <v>11.46490625</v>
      </c>
    </row>
    <row r="2149" spans="1:8" x14ac:dyDescent="0.2">
      <c r="A2149" t="s">
        <v>8</v>
      </c>
      <c r="B2149" t="s">
        <v>76</v>
      </c>
      <c r="C2149" t="s">
        <v>77</v>
      </c>
      <c r="D2149" t="s">
        <v>11</v>
      </c>
      <c r="E2149" t="s">
        <v>1723</v>
      </c>
      <c r="F2149">
        <v>4402</v>
      </c>
      <c r="G2149">
        <v>6960.52</v>
      </c>
      <c r="H2149">
        <v>1.58121762835075</v>
      </c>
    </row>
    <row r="2150" spans="1:8" x14ac:dyDescent="0.2">
      <c r="A2150" t="s">
        <v>8</v>
      </c>
      <c r="B2150" t="s">
        <v>76</v>
      </c>
      <c r="C2150" t="s">
        <v>87</v>
      </c>
      <c r="D2150" t="s">
        <v>11</v>
      </c>
      <c r="E2150" t="s">
        <v>1724</v>
      </c>
      <c r="F2150">
        <v>1</v>
      </c>
      <c r="G2150">
        <v>-768</v>
      </c>
      <c r="H2150">
        <v>-768</v>
      </c>
    </row>
    <row r="2151" spans="1:8" x14ac:dyDescent="0.2">
      <c r="A2151" t="s">
        <v>8</v>
      </c>
      <c r="B2151" t="s">
        <v>76</v>
      </c>
      <c r="C2151" t="s">
        <v>87</v>
      </c>
      <c r="D2151" t="s">
        <v>11</v>
      </c>
      <c r="E2151" t="s">
        <v>1725</v>
      </c>
      <c r="F2151">
        <v>1</v>
      </c>
      <c r="G2151">
        <v>-161</v>
      </c>
      <c r="H2151">
        <v>-161</v>
      </c>
    </row>
    <row r="2152" spans="1:8" x14ac:dyDescent="0.2">
      <c r="A2152" t="s">
        <v>8</v>
      </c>
      <c r="B2152" t="s">
        <v>76</v>
      </c>
      <c r="C2152" t="s">
        <v>87</v>
      </c>
      <c r="D2152" t="s">
        <v>11</v>
      </c>
      <c r="E2152" t="s">
        <v>1726</v>
      </c>
      <c r="F2152">
        <v>1</v>
      </c>
      <c r="G2152">
        <v>-3471</v>
      </c>
      <c r="H2152">
        <v>-3471</v>
      </c>
    </row>
    <row r="2153" spans="1:8" x14ac:dyDescent="0.2">
      <c r="A2153" t="s">
        <v>8</v>
      </c>
      <c r="B2153" t="s">
        <v>76</v>
      </c>
      <c r="C2153" t="s">
        <v>87</v>
      </c>
      <c r="D2153" t="s">
        <v>11</v>
      </c>
      <c r="E2153" t="s">
        <v>1727</v>
      </c>
      <c r="F2153">
        <v>1</v>
      </c>
      <c r="G2153">
        <v>-1463</v>
      </c>
      <c r="H2153">
        <v>-1463</v>
      </c>
    </row>
    <row r="2154" spans="1:8" x14ac:dyDescent="0.2">
      <c r="A2154" t="s">
        <v>8</v>
      </c>
      <c r="B2154" t="s">
        <v>76</v>
      </c>
      <c r="C2154" t="s">
        <v>87</v>
      </c>
      <c r="D2154" t="s">
        <v>11</v>
      </c>
      <c r="E2154" t="s">
        <v>1728</v>
      </c>
      <c r="F2154">
        <v>1</v>
      </c>
      <c r="G2154">
        <v>-346710.6</v>
      </c>
      <c r="H2154">
        <v>-346710.6</v>
      </c>
    </row>
    <row r="2155" spans="1:8" x14ac:dyDescent="0.2">
      <c r="A2155" t="s">
        <v>8</v>
      </c>
      <c r="B2155" t="s">
        <v>76</v>
      </c>
      <c r="C2155" t="s">
        <v>87</v>
      </c>
      <c r="D2155" t="s">
        <v>11</v>
      </c>
      <c r="E2155" t="s">
        <v>1729</v>
      </c>
      <c r="F2155">
        <v>1</v>
      </c>
      <c r="G2155">
        <v>-11626</v>
      </c>
      <c r="H2155">
        <v>-11626</v>
      </c>
    </row>
    <row r="2156" spans="1:8" x14ac:dyDescent="0.2">
      <c r="A2156" t="s">
        <v>8</v>
      </c>
      <c r="B2156" t="s">
        <v>76</v>
      </c>
      <c r="C2156" t="s">
        <v>87</v>
      </c>
      <c r="D2156" t="s">
        <v>11</v>
      </c>
      <c r="E2156" t="s">
        <v>1730</v>
      </c>
      <c r="F2156">
        <v>1</v>
      </c>
      <c r="G2156">
        <v>-1845</v>
      </c>
      <c r="H2156">
        <v>-1845</v>
      </c>
    </row>
    <row r="2157" spans="1:8" x14ac:dyDescent="0.2">
      <c r="A2157" t="s">
        <v>8</v>
      </c>
      <c r="B2157" t="s">
        <v>76</v>
      </c>
      <c r="C2157" t="s">
        <v>87</v>
      </c>
      <c r="D2157" t="s">
        <v>11</v>
      </c>
      <c r="E2157" t="s">
        <v>1731</v>
      </c>
      <c r="F2157">
        <v>1</v>
      </c>
      <c r="G2157">
        <v>-803</v>
      </c>
      <c r="H2157">
        <v>-803</v>
      </c>
    </row>
    <row r="2158" spans="1:8" x14ac:dyDescent="0.2">
      <c r="A2158" t="s">
        <v>8</v>
      </c>
      <c r="B2158" t="s">
        <v>76</v>
      </c>
      <c r="C2158" t="s">
        <v>87</v>
      </c>
      <c r="D2158" t="s">
        <v>11</v>
      </c>
      <c r="E2158" t="s">
        <v>1732</v>
      </c>
      <c r="F2158">
        <v>1</v>
      </c>
      <c r="G2158">
        <v>-685</v>
      </c>
      <c r="H2158">
        <v>-685</v>
      </c>
    </row>
    <row r="2159" spans="1:8" x14ac:dyDescent="0.2">
      <c r="A2159" t="s">
        <v>8</v>
      </c>
      <c r="B2159" t="s">
        <v>76</v>
      </c>
      <c r="C2159" t="s">
        <v>87</v>
      </c>
      <c r="D2159" t="s">
        <v>11</v>
      </c>
      <c r="E2159" t="s">
        <v>1733</v>
      </c>
      <c r="F2159">
        <v>1</v>
      </c>
      <c r="G2159">
        <v>-661</v>
      </c>
      <c r="H2159">
        <v>-661</v>
      </c>
    </row>
    <row r="2160" spans="1:8" x14ac:dyDescent="0.2">
      <c r="A2160" t="s">
        <v>8</v>
      </c>
      <c r="B2160" t="s">
        <v>76</v>
      </c>
      <c r="C2160" t="s">
        <v>87</v>
      </c>
      <c r="D2160" t="s">
        <v>11</v>
      </c>
      <c r="E2160" t="s">
        <v>1734</v>
      </c>
      <c r="F2160">
        <v>1</v>
      </c>
      <c r="G2160">
        <v>-440</v>
      </c>
      <c r="H2160">
        <v>-440</v>
      </c>
    </row>
    <row r="2161" spans="1:8" x14ac:dyDescent="0.2">
      <c r="A2161" t="s">
        <v>8</v>
      </c>
      <c r="B2161" t="s">
        <v>76</v>
      </c>
      <c r="C2161" t="s">
        <v>77</v>
      </c>
      <c r="D2161" t="s">
        <v>11</v>
      </c>
      <c r="E2161" t="s">
        <v>1735</v>
      </c>
      <c r="F2161">
        <v>250</v>
      </c>
      <c r="G2161">
        <v>-1685.55</v>
      </c>
      <c r="H2161">
        <v>-6.7422000000000004</v>
      </c>
    </row>
    <row r="2162" spans="1:8" x14ac:dyDescent="0.2">
      <c r="A2162" t="s">
        <v>8</v>
      </c>
      <c r="B2162" t="s">
        <v>290</v>
      </c>
      <c r="C2162" t="s">
        <v>291</v>
      </c>
      <c r="D2162" t="s">
        <v>11</v>
      </c>
      <c r="E2162" t="s">
        <v>1736</v>
      </c>
      <c r="F2162">
        <v>10</v>
      </c>
      <c r="G2162">
        <v>18820.16</v>
      </c>
      <c r="H2162">
        <v>1882.0160000000001</v>
      </c>
    </row>
    <row r="2163" spans="1:8" x14ac:dyDescent="0.2">
      <c r="A2163" t="s">
        <v>8</v>
      </c>
      <c r="B2163" t="s">
        <v>290</v>
      </c>
      <c r="C2163" t="s">
        <v>309</v>
      </c>
      <c r="D2163" t="s">
        <v>11</v>
      </c>
      <c r="E2163" t="s">
        <v>523</v>
      </c>
      <c r="F2163">
        <v>3</v>
      </c>
      <c r="G2163">
        <v>704.3</v>
      </c>
      <c r="H2163">
        <v>234.76666666666699</v>
      </c>
    </row>
    <row r="2164" spans="1:8" x14ac:dyDescent="0.2">
      <c r="A2164" t="s">
        <v>8</v>
      </c>
      <c r="B2164" t="s">
        <v>290</v>
      </c>
      <c r="C2164" t="s">
        <v>296</v>
      </c>
      <c r="D2164" t="s">
        <v>11</v>
      </c>
      <c r="E2164" t="s">
        <v>1036</v>
      </c>
      <c r="F2164">
        <v>5</v>
      </c>
      <c r="G2164">
        <v>2062.1</v>
      </c>
      <c r="H2164">
        <v>412.42</v>
      </c>
    </row>
    <row r="2165" spans="1:8" x14ac:dyDescent="0.2">
      <c r="A2165" t="s">
        <v>8</v>
      </c>
      <c r="B2165" t="s">
        <v>290</v>
      </c>
      <c r="C2165" t="s">
        <v>291</v>
      </c>
      <c r="D2165" t="s">
        <v>11</v>
      </c>
      <c r="E2165" t="s">
        <v>1737</v>
      </c>
      <c r="F2165">
        <v>10</v>
      </c>
      <c r="G2165">
        <v>26173.78</v>
      </c>
      <c r="H2165">
        <v>2617.3780000000002</v>
      </c>
    </row>
    <row r="2166" spans="1:8" x14ac:dyDescent="0.2">
      <c r="A2166" t="s">
        <v>8</v>
      </c>
      <c r="B2166" t="s">
        <v>290</v>
      </c>
      <c r="C2166" t="s">
        <v>302</v>
      </c>
      <c r="D2166" t="s">
        <v>11</v>
      </c>
      <c r="E2166" t="s">
        <v>1738</v>
      </c>
      <c r="F2166">
        <v>3225</v>
      </c>
      <c r="G2166">
        <v>150533.48000000001</v>
      </c>
      <c r="H2166">
        <v>46.677048062015501</v>
      </c>
    </row>
    <row r="2167" spans="1:8" x14ac:dyDescent="0.2">
      <c r="A2167" t="s">
        <v>8</v>
      </c>
      <c r="B2167" t="s">
        <v>290</v>
      </c>
      <c r="C2167" t="s">
        <v>817</v>
      </c>
      <c r="D2167" t="s">
        <v>11</v>
      </c>
      <c r="E2167" t="s">
        <v>20</v>
      </c>
      <c r="F2167">
        <v>159</v>
      </c>
      <c r="G2167">
        <v>240528.48</v>
      </c>
      <c r="H2167">
        <v>1512.7577358490601</v>
      </c>
    </row>
    <row r="2168" spans="1:8" x14ac:dyDescent="0.2">
      <c r="A2168" t="s">
        <v>8</v>
      </c>
      <c r="B2168" t="s">
        <v>290</v>
      </c>
      <c r="C2168" t="s">
        <v>311</v>
      </c>
      <c r="D2168" t="s">
        <v>11</v>
      </c>
      <c r="E2168" t="s">
        <v>20</v>
      </c>
      <c r="F2168">
        <v>36000</v>
      </c>
      <c r="G2168">
        <v>48214.02</v>
      </c>
      <c r="H2168">
        <v>1.33927833333333</v>
      </c>
    </row>
    <row r="2169" spans="1:8" x14ac:dyDescent="0.2">
      <c r="A2169" t="s">
        <v>8</v>
      </c>
      <c r="B2169" t="s">
        <v>290</v>
      </c>
      <c r="C2169" t="s">
        <v>818</v>
      </c>
      <c r="D2169" t="s">
        <v>11</v>
      </c>
      <c r="E2169" t="s">
        <v>20</v>
      </c>
      <c r="F2169">
        <v>143</v>
      </c>
      <c r="G2169">
        <v>46520.45</v>
      </c>
      <c r="H2169">
        <v>325.31783216783202</v>
      </c>
    </row>
    <row r="2170" spans="1:8" x14ac:dyDescent="0.2">
      <c r="A2170" t="s">
        <v>8</v>
      </c>
      <c r="B2170" t="s">
        <v>290</v>
      </c>
      <c r="C2170" t="s">
        <v>63</v>
      </c>
      <c r="D2170" t="s">
        <v>64</v>
      </c>
      <c r="E2170" t="s">
        <v>491</v>
      </c>
      <c r="F2170">
        <v>45</v>
      </c>
      <c r="G2170">
        <v>19619.37</v>
      </c>
      <c r="H2170">
        <v>435.98599999999999</v>
      </c>
    </row>
    <row r="2171" spans="1:8" x14ac:dyDescent="0.2">
      <c r="A2171" t="s">
        <v>8</v>
      </c>
      <c r="B2171" t="s">
        <v>290</v>
      </c>
      <c r="C2171" t="s">
        <v>63</v>
      </c>
      <c r="D2171" t="s">
        <v>64</v>
      </c>
      <c r="E2171" t="s">
        <v>987</v>
      </c>
      <c r="F2171">
        <v>45</v>
      </c>
      <c r="G2171">
        <v>22228.1</v>
      </c>
      <c r="H2171">
        <v>493.95777777777801</v>
      </c>
    </row>
    <row r="2172" spans="1:8" x14ac:dyDescent="0.2">
      <c r="A2172" t="s">
        <v>8</v>
      </c>
      <c r="B2172" t="s">
        <v>290</v>
      </c>
      <c r="C2172" t="s">
        <v>293</v>
      </c>
      <c r="D2172" t="s">
        <v>11</v>
      </c>
      <c r="E2172" t="s">
        <v>312</v>
      </c>
      <c r="F2172">
        <v>15</v>
      </c>
      <c r="G2172">
        <v>1046.48</v>
      </c>
      <c r="H2172">
        <v>69.765333333333302</v>
      </c>
    </row>
    <row r="2173" spans="1:8" x14ac:dyDescent="0.2">
      <c r="A2173" t="s">
        <v>8</v>
      </c>
      <c r="B2173" t="s">
        <v>290</v>
      </c>
      <c r="C2173" t="s">
        <v>63</v>
      </c>
      <c r="D2173" t="s">
        <v>64</v>
      </c>
      <c r="E2173" t="s">
        <v>1739</v>
      </c>
      <c r="F2173">
        <v>46</v>
      </c>
      <c r="G2173">
        <v>10486.3</v>
      </c>
      <c r="H2173">
        <v>227.963043478261</v>
      </c>
    </row>
    <row r="2174" spans="1:8" x14ac:dyDescent="0.2">
      <c r="A2174" t="s">
        <v>8</v>
      </c>
      <c r="B2174" t="s">
        <v>290</v>
      </c>
      <c r="C2174" t="s">
        <v>63</v>
      </c>
      <c r="D2174" t="s">
        <v>64</v>
      </c>
      <c r="E2174" t="s">
        <v>1740</v>
      </c>
      <c r="F2174">
        <v>49</v>
      </c>
      <c r="G2174">
        <v>29524.720000000001</v>
      </c>
      <c r="H2174">
        <v>602.54530612244901</v>
      </c>
    </row>
    <row r="2175" spans="1:8" x14ac:dyDescent="0.2">
      <c r="A2175" t="s">
        <v>8</v>
      </c>
      <c r="B2175" t="s">
        <v>290</v>
      </c>
      <c r="C2175" t="s">
        <v>63</v>
      </c>
      <c r="D2175" t="s">
        <v>64</v>
      </c>
      <c r="E2175" t="s">
        <v>1741</v>
      </c>
      <c r="F2175">
        <v>49</v>
      </c>
      <c r="G2175">
        <v>24967.5</v>
      </c>
      <c r="H2175">
        <v>509.540816326531</v>
      </c>
    </row>
    <row r="2176" spans="1:8" x14ac:dyDescent="0.2">
      <c r="A2176" t="s">
        <v>8</v>
      </c>
      <c r="B2176" t="s">
        <v>290</v>
      </c>
      <c r="C2176" t="s">
        <v>291</v>
      </c>
      <c r="D2176" t="s">
        <v>11</v>
      </c>
      <c r="E2176" t="s">
        <v>312</v>
      </c>
      <c r="F2176">
        <v>13</v>
      </c>
      <c r="G2176">
        <v>906.95</v>
      </c>
      <c r="H2176">
        <v>69.765384615384605</v>
      </c>
    </row>
    <row r="2177" spans="1:8" x14ac:dyDescent="0.2">
      <c r="A2177" t="s">
        <v>8</v>
      </c>
      <c r="B2177" t="s">
        <v>290</v>
      </c>
      <c r="C2177" t="s">
        <v>818</v>
      </c>
      <c r="D2177" t="s">
        <v>11</v>
      </c>
      <c r="E2177" t="s">
        <v>313</v>
      </c>
      <c r="F2177">
        <v>-143</v>
      </c>
      <c r="G2177">
        <v>-46520.45</v>
      </c>
      <c r="H2177">
        <v>325.31783216783202</v>
      </c>
    </row>
    <row r="2178" spans="1:8" x14ac:dyDescent="0.2">
      <c r="A2178" t="s">
        <v>8</v>
      </c>
      <c r="B2178" t="s">
        <v>9</v>
      </c>
      <c r="C2178" t="s">
        <v>41</v>
      </c>
      <c r="D2178" t="s">
        <v>11</v>
      </c>
      <c r="E2178" t="s">
        <v>1742</v>
      </c>
      <c r="F2178">
        <v>0</v>
      </c>
      <c r="G2178">
        <v>2609.3200000000002</v>
      </c>
      <c r="H2178">
        <v>0</v>
      </c>
    </row>
    <row r="2179" spans="1:8" x14ac:dyDescent="0.2">
      <c r="A2179" t="s">
        <v>8</v>
      </c>
      <c r="B2179" t="s">
        <v>9</v>
      </c>
      <c r="C2179" t="s">
        <v>14</v>
      </c>
      <c r="D2179" t="s">
        <v>11</v>
      </c>
      <c r="E2179" t="s">
        <v>1051</v>
      </c>
      <c r="F2179">
        <v>-20</v>
      </c>
      <c r="G2179">
        <v>-2229.29</v>
      </c>
      <c r="H2179">
        <v>111.4645</v>
      </c>
    </row>
    <row r="2180" spans="1:8" x14ac:dyDescent="0.2">
      <c r="A2180" t="s">
        <v>8</v>
      </c>
      <c r="B2180" t="s">
        <v>9</v>
      </c>
      <c r="C2180" t="s">
        <v>41</v>
      </c>
      <c r="D2180" t="s">
        <v>11</v>
      </c>
      <c r="E2180" t="s">
        <v>854</v>
      </c>
      <c r="F2180">
        <v>-324</v>
      </c>
      <c r="G2180">
        <v>16337.59</v>
      </c>
      <c r="H2180">
        <v>-50.424660493827197</v>
      </c>
    </row>
    <row r="2181" spans="1:8" x14ac:dyDescent="0.2">
      <c r="A2181" t="s">
        <v>8</v>
      </c>
      <c r="B2181" t="s">
        <v>9</v>
      </c>
      <c r="C2181" t="s">
        <v>46</v>
      </c>
      <c r="D2181" t="s">
        <v>11</v>
      </c>
      <c r="E2181" t="s">
        <v>13</v>
      </c>
      <c r="F2181">
        <v>-1028</v>
      </c>
      <c r="G2181">
        <v>-808802.64</v>
      </c>
      <c r="H2181">
        <v>786.77299610894897</v>
      </c>
    </row>
    <row r="2182" spans="1:8" x14ac:dyDescent="0.2">
      <c r="A2182" t="s">
        <v>8</v>
      </c>
      <c r="B2182" t="s">
        <v>9</v>
      </c>
      <c r="C2182" t="s">
        <v>322</v>
      </c>
      <c r="D2182" t="s">
        <v>11</v>
      </c>
      <c r="E2182" t="s">
        <v>54</v>
      </c>
      <c r="F2182">
        <v>6</v>
      </c>
      <c r="G2182">
        <v>658.81</v>
      </c>
      <c r="H2182">
        <v>109.801666666667</v>
      </c>
    </row>
    <row r="2183" spans="1:8" x14ac:dyDescent="0.2">
      <c r="A2183" t="s">
        <v>8</v>
      </c>
      <c r="B2183" t="s">
        <v>9</v>
      </c>
      <c r="C2183" t="s">
        <v>18</v>
      </c>
      <c r="D2183" t="s">
        <v>11</v>
      </c>
      <c r="E2183" t="s">
        <v>1743</v>
      </c>
      <c r="F2183">
        <v>1</v>
      </c>
      <c r="G2183">
        <v>-31057.55</v>
      </c>
      <c r="H2183">
        <v>-31057.55</v>
      </c>
    </row>
    <row r="2184" spans="1:8" x14ac:dyDescent="0.2">
      <c r="A2184" t="s">
        <v>8</v>
      </c>
      <c r="B2184" t="s">
        <v>9</v>
      </c>
      <c r="C2184" t="s">
        <v>19</v>
      </c>
      <c r="D2184" t="s">
        <v>11</v>
      </c>
      <c r="E2184" t="s">
        <v>13</v>
      </c>
      <c r="F2184">
        <v>-607</v>
      </c>
      <c r="G2184">
        <v>-3722828.1</v>
      </c>
      <c r="H2184">
        <v>6133.1599670510705</v>
      </c>
    </row>
    <row r="2185" spans="1:8" x14ac:dyDescent="0.2">
      <c r="A2185" t="s">
        <v>8</v>
      </c>
      <c r="B2185" t="s">
        <v>9</v>
      </c>
      <c r="C2185" t="s">
        <v>10</v>
      </c>
      <c r="D2185" t="s">
        <v>11</v>
      </c>
      <c r="E2185" t="s">
        <v>20</v>
      </c>
      <c r="F2185">
        <v>2899492</v>
      </c>
      <c r="G2185">
        <v>16922671.219999999</v>
      </c>
      <c r="H2185">
        <v>5.8364262498396302</v>
      </c>
    </row>
    <row r="2186" spans="1:8" x14ac:dyDescent="0.2">
      <c r="A2186" t="s">
        <v>8</v>
      </c>
      <c r="B2186" t="s">
        <v>9</v>
      </c>
      <c r="C2186" t="s">
        <v>10</v>
      </c>
      <c r="D2186" t="s">
        <v>11</v>
      </c>
      <c r="E2186" t="s">
        <v>1073</v>
      </c>
      <c r="F2186">
        <v>-27</v>
      </c>
      <c r="G2186">
        <v>-105.32</v>
      </c>
      <c r="H2186">
        <v>3.9007407407407402</v>
      </c>
    </row>
    <row r="2187" spans="1:8" x14ac:dyDescent="0.2">
      <c r="A2187" t="s">
        <v>8</v>
      </c>
      <c r="B2187" t="s">
        <v>9</v>
      </c>
      <c r="C2187" t="s">
        <v>10</v>
      </c>
      <c r="D2187" t="s">
        <v>11</v>
      </c>
      <c r="E2187" t="s">
        <v>821</v>
      </c>
      <c r="F2187">
        <v>-1212</v>
      </c>
      <c r="G2187">
        <v>-6549.85</v>
      </c>
      <c r="H2187">
        <v>5.4041666666666703</v>
      </c>
    </row>
    <row r="2188" spans="1:8" x14ac:dyDescent="0.2">
      <c r="A2188" t="s">
        <v>8</v>
      </c>
      <c r="B2188" t="s">
        <v>9</v>
      </c>
      <c r="C2188" t="s">
        <v>41</v>
      </c>
      <c r="D2188" t="s">
        <v>11</v>
      </c>
      <c r="E2188" t="s">
        <v>858</v>
      </c>
      <c r="F2188">
        <v>-805</v>
      </c>
      <c r="G2188">
        <v>-2621.33</v>
      </c>
      <c r="H2188">
        <v>3.2563105590062098</v>
      </c>
    </row>
    <row r="2189" spans="1:8" x14ac:dyDescent="0.2">
      <c r="A2189" t="s">
        <v>8</v>
      </c>
      <c r="B2189" t="s">
        <v>9</v>
      </c>
      <c r="C2189" t="s">
        <v>41</v>
      </c>
      <c r="D2189" t="s">
        <v>11</v>
      </c>
      <c r="E2189" t="s">
        <v>1333</v>
      </c>
      <c r="F2189">
        <v>-84</v>
      </c>
      <c r="G2189">
        <v>-140.13</v>
      </c>
      <c r="H2189">
        <v>1.6682142857142901</v>
      </c>
    </row>
    <row r="2190" spans="1:8" x14ac:dyDescent="0.2">
      <c r="A2190" t="s">
        <v>8</v>
      </c>
      <c r="B2190" t="s">
        <v>9</v>
      </c>
      <c r="C2190" t="s">
        <v>41</v>
      </c>
      <c r="D2190" t="s">
        <v>11</v>
      </c>
      <c r="E2190" t="s">
        <v>332</v>
      </c>
      <c r="F2190">
        <v>-3026</v>
      </c>
      <c r="G2190">
        <v>-5939.39</v>
      </c>
      <c r="H2190">
        <v>1.9627858559153999</v>
      </c>
    </row>
    <row r="2191" spans="1:8" x14ac:dyDescent="0.2">
      <c r="A2191" t="s">
        <v>8</v>
      </c>
      <c r="B2191" t="s">
        <v>9</v>
      </c>
      <c r="C2191" t="s">
        <v>36</v>
      </c>
      <c r="D2191" t="s">
        <v>11</v>
      </c>
      <c r="E2191" t="s">
        <v>323</v>
      </c>
      <c r="F2191">
        <v>-489</v>
      </c>
      <c r="G2191">
        <v>-634.07000000000005</v>
      </c>
      <c r="H2191">
        <v>1.29666666666667</v>
      </c>
    </row>
    <row r="2192" spans="1:8" x14ac:dyDescent="0.2">
      <c r="A2192" t="s">
        <v>8</v>
      </c>
      <c r="B2192" t="s">
        <v>9</v>
      </c>
      <c r="C2192" t="s">
        <v>16</v>
      </c>
      <c r="D2192" t="s">
        <v>11</v>
      </c>
      <c r="E2192" t="s">
        <v>1744</v>
      </c>
      <c r="F2192">
        <v>5</v>
      </c>
      <c r="G2192">
        <v>152464.23000000001</v>
      </c>
      <c r="H2192">
        <v>30492.846000000001</v>
      </c>
    </row>
    <row r="2193" spans="1:8" x14ac:dyDescent="0.2">
      <c r="A2193" t="s">
        <v>8</v>
      </c>
      <c r="B2193" t="s">
        <v>9</v>
      </c>
      <c r="C2193" t="s">
        <v>16</v>
      </c>
      <c r="D2193" t="s">
        <v>11</v>
      </c>
      <c r="E2193" t="s">
        <v>820</v>
      </c>
      <c r="F2193">
        <v>-11</v>
      </c>
      <c r="G2193">
        <v>-100489.86</v>
      </c>
      <c r="H2193">
        <v>9135.4418181818201</v>
      </c>
    </row>
    <row r="2194" spans="1:8" x14ac:dyDescent="0.2">
      <c r="A2194" t="s">
        <v>8</v>
      </c>
      <c r="B2194" t="s">
        <v>9</v>
      </c>
      <c r="C2194" t="s">
        <v>10</v>
      </c>
      <c r="D2194" t="s">
        <v>11</v>
      </c>
      <c r="E2194" t="s">
        <v>911</v>
      </c>
      <c r="F2194">
        <v>775</v>
      </c>
      <c r="G2194">
        <v>16866.8</v>
      </c>
      <c r="H2194">
        <v>21.763612903225798</v>
      </c>
    </row>
    <row r="2195" spans="1:8" x14ac:dyDescent="0.2">
      <c r="A2195" t="s">
        <v>8</v>
      </c>
      <c r="B2195" t="s">
        <v>9</v>
      </c>
      <c r="C2195" t="s">
        <v>10</v>
      </c>
      <c r="D2195" t="s">
        <v>11</v>
      </c>
      <c r="E2195" t="s">
        <v>1745</v>
      </c>
      <c r="F2195">
        <v>5870</v>
      </c>
      <c r="G2195">
        <v>119890.33</v>
      </c>
      <c r="H2195">
        <v>20.424247018739401</v>
      </c>
    </row>
    <row r="2196" spans="1:8" x14ac:dyDescent="0.2">
      <c r="A2196" t="s">
        <v>8</v>
      </c>
      <c r="B2196" t="s">
        <v>9</v>
      </c>
      <c r="C2196" t="s">
        <v>14</v>
      </c>
      <c r="D2196" t="s">
        <v>11</v>
      </c>
      <c r="E2196" t="s">
        <v>1746</v>
      </c>
      <c r="F2196">
        <v>3259</v>
      </c>
      <c r="G2196">
        <v>132798.14000000001</v>
      </c>
      <c r="H2196">
        <v>40.748125191776602</v>
      </c>
    </row>
    <row r="2197" spans="1:8" x14ac:dyDescent="0.2">
      <c r="A2197" t="s">
        <v>8</v>
      </c>
      <c r="B2197" t="s">
        <v>9</v>
      </c>
      <c r="C2197" t="s">
        <v>14</v>
      </c>
      <c r="D2197" t="s">
        <v>11</v>
      </c>
      <c r="E2197" t="s">
        <v>545</v>
      </c>
      <c r="F2197">
        <v>4755</v>
      </c>
      <c r="G2197">
        <v>46173.78</v>
      </c>
      <c r="H2197">
        <v>9.7105741324921109</v>
      </c>
    </row>
    <row r="2198" spans="1:8" x14ac:dyDescent="0.2">
      <c r="A2198" t="s">
        <v>8</v>
      </c>
      <c r="B2198" t="s">
        <v>9</v>
      </c>
      <c r="C2198" t="s">
        <v>14</v>
      </c>
      <c r="D2198" t="s">
        <v>11</v>
      </c>
      <c r="E2198" t="s">
        <v>744</v>
      </c>
      <c r="F2198">
        <v>122</v>
      </c>
      <c r="G2198">
        <v>26801.71</v>
      </c>
      <c r="H2198">
        <v>219.686147540984</v>
      </c>
    </row>
    <row r="2199" spans="1:8" x14ac:dyDescent="0.2">
      <c r="A2199" t="s">
        <v>8</v>
      </c>
      <c r="B2199" t="s">
        <v>9</v>
      </c>
      <c r="C2199" t="s">
        <v>41</v>
      </c>
      <c r="D2199" t="s">
        <v>11</v>
      </c>
      <c r="E2199" t="s">
        <v>1744</v>
      </c>
      <c r="F2199">
        <v>1</v>
      </c>
      <c r="G2199">
        <v>1005.3</v>
      </c>
      <c r="H2199">
        <v>1005.3</v>
      </c>
    </row>
    <row r="2200" spans="1:8" x14ac:dyDescent="0.2">
      <c r="A2200" t="s">
        <v>8</v>
      </c>
      <c r="B2200" t="s">
        <v>9</v>
      </c>
      <c r="C2200" t="s">
        <v>41</v>
      </c>
      <c r="D2200" t="s">
        <v>11</v>
      </c>
      <c r="E2200" t="s">
        <v>1100</v>
      </c>
      <c r="F2200">
        <v>5</v>
      </c>
      <c r="G2200">
        <v>329.63</v>
      </c>
      <c r="H2200">
        <v>65.926000000000002</v>
      </c>
    </row>
    <row r="2201" spans="1:8" x14ac:dyDescent="0.2">
      <c r="A2201" t="s">
        <v>8</v>
      </c>
      <c r="B2201" t="s">
        <v>9</v>
      </c>
      <c r="C2201" t="s">
        <v>21</v>
      </c>
      <c r="D2201" t="s">
        <v>11</v>
      </c>
      <c r="E2201" t="s">
        <v>1747</v>
      </c>
      <c r="F2201">
        <v>1</v>
      </c>
      <c r="G2201">
        <v>6962.41</v>
      </c>
      <c r="H2201">
        <v>6962.41</v>
      </c>
    </row>
    <row r="2202" spans="1:8" x14ac:dyDescent="0.2">
      <c r="A2202" t="s">
        <v>8</v>
      </c>
      <c r="B2202" t="s">
        <v>9</v>
      </c>
      <c r="C2202" t="s">
        <v>21</v>
      </c>
      <c r="D2202" t="s">
        <v>11</v>
      </c>
      <c r="E2202" t="s">
        <v>1748</v>
      </c>
      <c r="F2202">
        <v>1</v>
      </c>
      <c r="G2202">
        <v>12285.5</v>
      </c>
      <c r="H2202">
        <v>12285.5</v>
      </c>
    </row>
    <row r="2203" spans="1:8" x14ac:dyDescent="0.2">
      <c r="A2203" t="s">
        <v>8</v>
      </c>
      <c r="B2203" t="s">
        <v>9</v>
      </c>
      <c r="C2203" t="s">
        <v>10</v>
      </c>
      <c r="D2203" t="s">
        <v>11</v>
      </c>
      <c r="E2203" t="s">
        <v>1586</v>
      </c>
      <c r="F2203">
        <v>1</v>
      </c>
      <c r="G2203">
        <v>-4796.5600000000004</v>
      </c>
      <c r="H2203">
        <v>-4796.5600000000004</v>
      </c>
    </row>
    <row r="2204" spans="1:8" x14ac:dyDescent="0.2">
      <c r="A2204" t="s">
        <v>8</v>
      </c>
      <c r="B2204" t="s">
        <v>9</v>
      </c>
      <c r="C2204" t="s">
        <v>19</v>
      </c>
      <c r="D2204" t="s">
        <v>11</v>
      </c>
      <c r="E2204" t="s">
        <v>1749</v>
      </c>
      <c r="F2204">
        <v>-10</v>
      </c>
      <c r="G2204">
        <v>-99749.07</v>
      </c>
      <c r="H2204">
        <v>9974.9069999999992</v>
      </c>
    </row>
    <row r="2205" spans="1:8" x14ac:dyDescent="0.2">
      <c r="A2205" t="s">
        <v>8</v>
      </c>
      <c r="B2205" t="s">
        <v>9</v>
      </c>
      <c r="C2205" t="s">
        <v>18</v>
      </c>
      <c r="D2205" t="s">
        <v>11</v>
      </c>
      <c r="E2205" t="s">
        <v>20</v>
      </c>
      <c r="F2205">
        <v>241</v>
      </c>
      <c r="G2205">
        <v>-502614.11</v>
      </c>
      <c r="H2205">
        <v>-2085.53572614108</v>
      </c>
    </row>
    <row r="2206" spans="1:8" x14ac:dyDescent="0.2">
      <c r="A2206" t="s">
        <v>8</v>
      </c>
      <c r="B2206" t="s">
        <v>9</v>
      </c>
      <c r="C2206" t="s">
        <v>48</v>
      </c>
      <c r="D2206" t="s">
        <v>11</v>
      </c>
      <c r="E2206" t="s">
        <v>1749</v>
      </c>
      <c r="F2206">
        <v>-900</v>
      </c>
      <c r="G2206">
        <v>-4690.42</v>
      </c>
      <c r="H2206">
        <v>5.2115777777777801</v>
      </c>
    </row>
    <row r="2207" spans="1:8" x14ac:dyDescent="0.2">
      <c r="A2207" t="s">
        <v>8</v>
      </c>
      <c r="B2207" t="s">
        <v>9</v>
      </c>
      <c r="C2207" t="s">
        <v>10</v>
      </c>
      <c r="D2207" t="s">
        <v>11</v>
      </c>
      <c r="E2207" t="s">
        <v>1750</v>
      </c>
      <c r="F2207">
        <v>859</v>
      </c>
      <c r="G2207">
        <v>18188.2</v>
      </c>
      <c r="H2207">
        <v>21.173690337601901</v>
      </c>
    </row>
    <row r="2208" spans="1:8" x14ac:dyDescent="0.2">
      <c r="A2208" t="s">
        <v>8</v>
      </c>
      <c r="B2208" t="s">
        <v>9</v>
      </c>
      <c r="C2208" t="s">
        <v>48</v>
      </c>
      <c r="D2208" t="s">
        <v>11</v>
      </c>
      <c r="E2208" t="s">
        <v>329</v>
      </c>
      <c r="F2208">
        <v>-385</v>
      </c>
      <c r="G2208">
        <v>-9231.89</v>
      </c>
      <c r="H2208">
        <v>23.978935064935101</v>
      </c>
    </row>
    <row r="2209" spans="1:8" x14ac:dyDescent="0.2">
      <c r="A2209" t="s">
        <v>8</v>
      </c>
      <c r="B2209" t="s">
        <v>9</v>
      </c>
      <c r="C2209" t="s">
        <v>41</v>
      </c>
      <c r="D2209" t="s">
        <v>11</v>
      </c>
      <c r="E2209" t="s">
        <v>54</v>
      </c>
      <c r="F2209">
        <v>36</v>
      </c>
      <c r="G2209">
        <v>2137.2600000000002</v>
      </c>
      <c r="H2209">
        <v>59.368333333333297</v>
      </c>
    </row>
    <row r="2210" spans="1:8" x14ac:dyDescent="0.2">
      <c r="A2210" t="s">
        <v>8</v>
      </c>
      <c r="B2210" t="s">
        <v>9</v>
      </c>
      <c r="C2210" t="s">
        <v>14</v>
      </c>
      <c r="D2210" t="s">
        <v>11</v>
      </c>
      <c r="E2210" t="s">
        <v>1751</v>
      </c>
      <c r="F2210">
        <v>595</v>
      </c>
      <c r="G2210">
        <v>-1049.1600000000001</v>
      </c>
      <c r="H2210">
        <v>-1.76329411764706</v>
      </c>
    </row>
    <row r="2211" spans="1:8" x14ac:dyDescent="0.2">
      <c r="A2211" t="s">
        <v>8</v>
      </c>
      <c r="B2211" t="s">
        <v>9</v>
      </c>
      <c r="C2211" t="s">
        <v>10</v>
      </c>
      <c r="D2211" t="s">
        <v>11</v>
      </c>
      <c r="E2211" t="s">
        <v>1752</v>
      </c>
      <c r="F2211">
        <v>4</v>
      </c>
      <c r="G2211">
        <v>4665.4399999999996</v>
      </c>
      <c r="H2211">
        <v>1166.3599999999999</v>
      </c>
    </row>
    <row r="2212" spans="1:8" x14ac:dyDescent="0.2">
      <c r="A2212" t="s">
        <v>8</v>
      </c>
      <c r="B2212" t="s">
        <v>9</v>
      </c>
      <c r="C2212" t="s">
        <v>14</v>
      </c>
      <c r="D2212" t="s">
        <v>11</v>
      </c>
      <c r="E2212" t="s">
        <v>1753</v>
      </c>
      <c r="F2212">
        <v>1845</v>
      </c>
      <c r="G2212">
        <v>65259.72</v>
      </c>
      <c r="H2212">
        <v>35.3711219512195</v>
      </c>
    </row>
    <row r="2213" spans="1:8" x14ac:dyDescent="0.2">
      <c r="A2213" t="s">
        <v>8</v>
      </c>
      <c r="B2213" t="s">
        <v>9</v>
      </c>
      <c r="C2213" t="s">
        <v>14</v>
      </c>
      <c r="D2213" t="s">
        <v>11</v>
      </c>
      <c r="E2213" t="s">
        <v>1754</v>
      </c>
      <c r="F2213">
        <v>1</v>
      </c>
      <c r="G2213">
        <v>10822.02</v>
      </c>
      <c r="H2213">
        <v>10822.02</v>
      </c>
    </row>
    <row r="2214" spans="1:8" x14ac:dyDescent="0.2">
      <c r="A2214" t="s">
        <v>8</v>
      </c>
      <c r="B2214" t="s">
        <v>9</v>
      </c>
      <c r="C2214" t="s">
        <v>14</v>
      </c>
      <c r="D2214" t="s">
        <v>11</v>
      </c>
      <c r="E2214" t="s">
        <v>1755</v>
      </c>
      <c r="F2214">
        <v>938</v>
      </c>
      <c r="G2214">
        <v>79356.28</v>
      </c>
      <c r="H2214">
        <v>84.601577825159893</v>
      </c>
    </row>
    <row r="2215" spans="1:8" x14ac:dyDescent="0.2">
      <c r="A2215" t="s">
        <v>8</v>
      </c>
      <c r="B2215" t="s">
        <v>9</v>
      </c>
      <c r="C2215" t="s">
        <v>10</v>
      </c>
      <c r="D2215" t="s">
        <v>11</v>
      </c>
      <c r="E2215" t="s">
        <v>1056</v>
      </c>
      <c r="F2215">
        <v>2035</v>
      </c>
      <c r="G2215">
        <v>50694.38</v>
      </c>
      <c r="H2215">
        <v>24.911243243243199</v>
      </c>
    </row>
    <row r="2216" spans="1:8" x14ac:dyDescent="0.2">
      <c r="A2216" t="s">
        <v>8</v>
      </c>
      <c r="B2216" t="s">
        <v>9</v>
      </c>
      <c r="C2216" t="s">
        <v>10</v>
      </c>
      <c r="D2216" t="s">
        <v>11</v>
      </c>
      <c r="E2216" t="s">
        <v>1756</v>
      </c>
      <c r="F2216">
        <v>2942</v>
      </c>
      <c r="G2216">
        <v>48741.52</v>
      </c>
      <c r="H2216">
        <v>16.567477906186301</v>
      </c>
    </row>
    <row r="2217" spans="1:8" x14ac:dyDescent="0.2">
      <c r="A2217" t="s">
        <v>8</v>
      </c>
      <c r="B2217" t="s">
        <v>9</v>
      </c>
      <c r="C2217" t="s">
        <v>1058</v>
      </c>
      <c r="D2217" t="s">
        <v>11</v>
      </c>
      <c r="E2217" t="s">
        <v>20</v>
      </c>
      <c r="F2217">
        <v>6</v>
      </c>
      <c r="G2217">
        <v>22099.88</v>
      </c>
      <c r="H2217">
        <v>3683.3133333333299</v>
      </c>
    </row>
    <row r="2218" spans="1:8" x14ac:dyDescent="0.2">
      <c r="A2218" t="s">
        <v>8</v>
      </c>
      <c r="B2218" t="s">
        <v>9</v>
      </c>
      <c r="C2218" t="s">
        <v>41</v>
      </c>
      <c r="D2218" t="s">
        <v>11</v>
      </c>
      <c r="E2218" t="s">
        <v>451</v>
      </c>
      <c r="F2218">
        <v>1</v>
      </c>
      <c r="G2218">
        <v>-23277.41</v>
      </c>
      <c r="H2218">
        <v>-23277.41</v>
      </c>
    </row>
    <row r="2219" spans="1:8" x14ac:dyDescent="0.2">
      <c r="A2219" t="s">
        <v>8</v>
      </c>
      <c r="B2219" t="s">
        <v>9</v>
      </c>
      <c r="C2219" t="s">
        <v>14</v>
      </c>
      <c r="D2219" t="s">
        <v>11</v>
      </c>
      <c r="E2219" t="s">
        <v>451</v>
      </c>
      <c r="F2219">
        <v>1</v>
      </c>
      <c r="G2219">
        <v>35.51</v>
      </c>
      <c r="H2219">
        <v>35.51</v>
      </c>
    </row>
    <row r="2220" spans="1:8" x14ac:dyDescent="0.2">
      <c r="A2220" t="s">
        <v>8</v>
      </c>
      <c r="B2220" t="s">
        <v>9</v>
      </c>
      <c r="C2220" t="s">
        <v>322</v>
      </c>
      <c r="D2220" t="s">
        <v>11</v>
      </c>
      <c r="E2220" t="s">
        <v>820</v>
      </c>
      <c r="F2220">
        <v>-1</v>
      </c>
      <c r="G2220">
        <v>-2.87</v>
      </c>
      <c r="H2220">
        <v>2.87</v>
      </c>
    </row>
    <row r="2221" spans="1:8" x14ac:dyDescent="0.2">
      <c r="A2221" t="s">
        <v>8</v>
      </c>
      <c r="B2221" t="s">
        <v>9</v>
      </c>
      <c r="C2221" t="s">
        <v>10</v>
      </c>
      <c r="D2221" t="s">
        <v>11</v>
      </c>
      <c r="E2221" t="s">
        <v>1757</v>
      </c>
      <c r="F2221">
        <v>1</v>
      </c>
      <c r="G2221">
        <v>-301.76</v>
      </c>
      <c r="H2221">
        <v>-301.76</v>
      </c>
    </row>
    <row r="2222" spans="1:8" x14ac:dyDescent="0.2">
      <c r="A2222" t="s">
        <v>8</v>
      </c>
      <c r="B2222" t="s">
        <v>9</v>
      </c>
      <c r="C2222" t="s">
        <v>48</v>
      </c>
      <c r="D2222" t="s">
        <v>11</v>
      </c>
      <c r="E2222" t="s">
        <v>17</v>
      </c>
      <c r="F2222">
        <v>-138</v>
      </c>
      <c r="G2222">
        <v>-141.84</v>
      </c>
      <c r="H2222">
        <v>1.0278260869565199</v>
      </c>
    </row>
    <row r="2223" spans="1:8" x14ac:dyDescent="0.2">
      <c r="A2223" t="s">
        <v>8</v>
      </c>
      <c r="B2223" t="s">
        <v>9</v>
      </c>
      <c r="C2223" t="s">
        <v>10</v>
      </c>
      <c r="D2223" t="s">
        <v>11</v>
      </c>
      <c r="E2223" t="s">
        <v>244</v>
      </c>
      <c r="F2223">
        <v>-1050</v>
      </c>
      <c r="G2223">
        <v>-6704.22</v>
      </c>
      <c r="H2223">
        <v>6.3849714285714301</v>
      </c>
    </row>
    <row r="2224" spans="1:8" x14ac:dyDescent="0.2">
      <c r="A2224" t="s">
        <v>8</v>
      </c>
      <c r="B2224" t="s">
        <v>9</v>
      </c>
      <c r="C2224" t="s">
        <v>16</v>
      </c>
      <c r="D2224" t="s">
        <v>11</v>
      </c>
      <c r="E2224" t="s">
        <v>348</v>
      </c>
      <c r="F2224">
        <v>6</v>
      </c>
      <c r="G2224">
        <v>50648.22</v>
      </c>
      <c r="H2224">
        <v>8441.3700000000008</v>
      </c>
    </row>
    <row r="2225" spans="1:8" x14ac:dyDescent="0.2">
      <c r="A2225" t="s">
        <v>8</v>
      </c>
      <c r="B2225" t="s">
        <v>9</v>
      </c>
      <c r="C2225" t="s">
        <v>63</v>
      </c>
      <c r="D2225" t="s">
        <v>64</v>
      </c>
      <c r="E2225" t="s">
        <v>567</v>
      </c>
      <c r="F2225">
        <v>96</v>
      </c>
      <c r="G2225">
        <v>122643.12</v>
      </c>
      <c r="H2225">
        <v>1277.5325</v>
      </c>
    </row>
    <row r="2226" spans="1:8" x14ac:dyDescent="0.2">
      <c r="A2226" t="s">
        <v>8</v>
      </c>
      <c r="B2226" t="s">
        <v>9</v>
      </c>
      <c r="C2226" t="s">
        <v>63</v>
      </c>
      <c r="D2226" t="s">
        <v>64</v>
      </c>
      <c r="E2226" t="s">
        <v>491</v>
      </c>
      <c r="F2226">
        <v>58</v>
      </c>
      <c r="G2226">
        <v>86387.07</v>
      </c>
      <c r="H2226">
        <v>1489.43224137931</v>
      </c>
    </row>
    <row r="2227" spans="1:8" x14ac:dyDescent="0.2">
      <c r="A2227" t="s">
        <v>8</v>
      </c>
      <c r="B2227" t="s">
        <v>9</v>
      </c>
      <c r="C2227" t="s">
        <v>63</v>
      </c>
      <c r="D2227" t="s">
        <v>64</v>
      </c>
      <c r="E2227" t="s">
        <v>532</v>
      </c>
      <c r="F2227">
        <v>62</v>
      </c>
      <c r="G2227">
        <v>121647.66</v>
      </c>
      <c r="H2227">
        <v>1962.0590322580599</v>
      </c>
    </row>
    <row r="2228" spans="1:8" x14ac:dyDescent="0.2">
      <c r="A2228" t="s">
        <v>8</v>
      </c>
      <c r="B2228" t="s">
        <v>9</v>
      </c>
      <c r="C2228" t="s">
        <v>10</v>
      </c>
      <c r="D2228" t="s">
        <v>11</v>
      </c>
      <c r="E2228" t="s">
        <v>842</v>
      </c>
      <c r="F2228">
        <v>-6</v>
      </c>
      <c r="G2228">
        <v>9929.86</v>
      </c>
      <c r="H2228">
        <v>-1654.9766666666701</v>
      </c>
    </row>
    <row r="2229" spans="1:8" x14ac:dyDescent="0.2">
      <c r="A2229" t="s">
        <v>8</v>
      </c>
      <c r="B2229" t="s">
        <v>9</v>
      </c>
      <c r="C2229" t="s">
        <v>10</v>
      </c>
      <c r="D2229" t="s">
        <v>11</v>
      </c>
      <c r="E2229" t="s">
        <v>843</v>
      </c>
      <c r="F2229">
        <v>-14</v>
      </c>
      <c r="G2229">
        <v>-8124.09</v>
      </c>
      <c r="H2229">
        <v>580.29214285714295</v>
      </c>
    </row>
    <row r="2230" spans="1:8" x14ac:dyDescent="0.2">
      <c r="A2230" t="s">
        <v>8</v>
      </c>
      <c r="B2230" t="s">
        <v>9</v>
      </c>
      <c r="C2230" t="s">
        <v>1058</v>
      </c>
      <c r="D2230" t="s">
        <v>11</v>
      </c>
      <c r="E2230" t="s">
        <v>62</v>
      </c>
      <c r="F2230">
        <v>6</v>
      </c>
      <c r="G2230">
        <v>22099.88</v>
      </c>
      <c r="H2230">
        <v>3683.3133333333299</v>
      </c>
    </row>
    <row r="2231" spans="1:8" x14ac:dyDescent="0.2">
      <c r="A2231" t="s">
        <v>8</v>
      </c>
      <c r="B2231" t="s">
        <v>9</v>
      </c>
      <c r="C2231" t="s">
        <v>10</v>
      </c>
      <c r="D2231" t="s">
        <v>11</v>
      </c>
      <c r="E2231" t="s">
        <v>265</v>
      </c>
      <c r="F2231">
        <v>-1</v>
      </c>
      <c r="G2231">
        <v>-3.62</v>
      </c>
      <c r="H2231">
        <v>3.62</v>
      </c>
    </row>
    <row r="2232" spans="1:8" x14ac:dyDescent="0.2">
      <c r="A2232" t="s">
        <v>8</v>
      </c>
      <c r="B2232" t="s">
        <v>9</v>
      </c>
      <c r="C2232" t="s">
        <v>41</v>
      </c>
      <c r="D2232" t="s">
        <v>11</v>
      </c>
      <c r="E2232" t="s">
        <v>73</v>
      </c>
      <c r="F2232">
        <v>-243</v>
      </c>
      <c r="G2232">
        <v>-626.96</v>
      </c>
      <c r="H2232">
        <v>2.58008230452675</v>
      </c>
    </row>
    <row r="2233" spans="1:8" x14ac:dyDescent="0.2">
      <c r="A2233" t="s">
        <v>8</v>
      </c>
      <c r="B2233" t="s">
        <v>9</v>
      </c>
      <c r="C2233" t="s">
        <v>10</v>
      </c>
      <c r="D2233" t="s">
        <v>11</v>
      </c>
      <c r="E2233" t="s">
        <v>73</v>
      </c>
      <c r="F2233">
        <v>-846</v>
      </c>
      <c r="G2233">
        <v>-5415.43</v>
      </c>
      <c r="H2233">
        <v>6.4012174940898303</v>
      </c>
    </row>
    <row r="2234" spans="1:8" x14ac:dyDescent="0.2">
      <c r="A2234" t="s">
        <v>8</v>
      </c>
      <c r="B2234" t="s">
        <v>9</v>
      </c>
      <c r="C2234" t="s">
        <v>41</v>
      </c>
      <c r="D2234" t="s">
        <v>11</v>
      </c>
      <c r="E2234" t="s">
        <v>786</v>
      </c>
      <c r="F2234">
        <v>0</v>
      </c>
      <c r="G2234">
        <v>1119.75</v>
      </c>
      <c r="H2234">
        <v>0</v>
      </c>
    </row>
    <row r="2235" spans="1:8" x14ac:dyDescent="0.2">
      <c r="A2235" t="s">
        <v>8</v>
      </c>
      <c r="B2235" t="s">
        <v>9</v>
      </c>
      <c r="C2235" t="s">
        <v>14</v>
      </c>
      <c r="D2235" t="s">
        <v>11</v>
      </c>
      <c r="E2235" t="s">
        <v>750</v>
      </c>
      <c r="F2235">
        <v>-1</v>
      </c>
      <c r="G2235">
        <v>-0.83</v>
      </c>
      <c r="H2235">
        <v>0.83</v>
      </c>
    </row>
    <row r="2236" spans="1:8" x14ac:dyDescent="0.2">
      <c r="A2236" t="s">
        <v>8</v>
      </c>
      <c r="B2236" t="s">
        <v>9</v>
      </c>
      <c r="C2236" t="s">
        <v>14</v>
      </c>
      <c r="D2236" t="s">
        <v>11</v>
      </c>
      <c r="E2236" t="s">
        <v>786</v>
      </c>
      <c r="F2236">
        <v>0</v>
      </c>
      <c r="G2236">
        <v>10592.86</v>
      </c>
      <c r="H2236">
        <v>0</v>
      </c>
    </row>
    <row r="2237" spans="1:8" x14ac:dyDescent="0.2">
      <c r="A2237" t="s">
        <v>8</v>
      </c>
      <c r="B2237" t="s">
        <v>9</v>
      </c>
      <c r="C2237" t="s">
        <v>41</v>
      </c>
      <c r="D2237" t="s">
        <v>11</v>
      </c>
      <c r="E2237" t="s">
        <v>504</v>
      </c>
      <c r="F2237">
        <v>-338</v>
      </c>
      <c r="G2237">
        <v>-1046.33</v>
      </c>
      <c r="H2237">
        <v>3.0956508875739601</v>
      </c>
    </row>
    <row r="2238" spans="1:8" x14ac:dyDescent="0.2">
      <c r="A2238" t="s">
        <v>8</v>
      </c>
      <c r="B2238" t="s">
        <v>9</v>
      </c>
      <c r="C2238" t="s">
        <v>41</v>
      </c>
      <c r="D2238" t="s">
        <v>11</v>
      </c>
      <c r="E2238" t="s">
        <v>1758</v>
      </c>
      <c r="F2238">
        <v>-633</v>
      </c>
      <c r="G2238">
        <v>-1054.8399999999999</v>
      </c>
      <c r="H2238">
        <v>1.6664139020537101</v>
      </c>
    </row>
    <row r="2239" spans="1:8" x14ac:dyDescent="0.2">
      <c r="A2239" t="s">
        <v>8</v>
      </c>
      <c r="B2239" t="s">
        <v>9</v>
      </c>
      <c r="C2239" t="s">
        <v>48</v>
      </c>
      <c r="D2239" t="s">
        <v>11</v>
      </c>
      <c r="E2239" t="s">
        <v>562</v>
      </c>
      <c r="F2239">
        <v>-40</v>
      </c>
      <c r="G2239">
        <v>-18.53</v>
      </c>
      <c r="H2239">
        <v>0.46325</v>
      </c>
    </row>
    <row r="2240" spans="1:8" x14ac:dyDescent="0.2">
      <c r="A2240" t="s">
        <v>8</v>
      </c>
      <c r="B2240" t="s">
        <v>9</v>
      </c>
      <c r="C2240" t="s">
        <v>48</v>
      </c>
      <c r="D2240" t="s">
        <v>11</v>
      </c>
      <c r="E2240" t="s">
        <v>509</v>
      </c>
      <c r="F2240">
        <v>-545</v>
      </c>
      <c r="G2240">
        <v>-579.27</v>
      </c>
      <c r="H2240">
        <v>1.06288073394495</v>
      </c>
    </row>
    <row r="2241" spans="1:8" x14ac:dyDescent="0.2">
      <c r="A2241" t="s">
        <v>8</v>
      </c>
      <c r="B2241" t="s">
        <v>9</v>
      </c>
      <c r="C2241" t="s">
        <v>10</v>
      </c>
      <c r="D2241" t="s">
        <v>11</v>
      </c>
      <c r="E2241" t="s">
        <v>264</v>
      </c>
      <c r="F2241">
        <v>-5043</v>
      </c>
      <c r="G2241">
        <v>-105033.89</v>
      </c>
      <c r="H2241">
        <v>20.827660122942699</v>
      </c>
    </row>
    <row r="2242" spans="1:8" x14ac:dyDescent="0.2">
      <c r="A2242" t="s">
        <v>8</v>
      </c>
      <c r="B2242" t="s">
        <v>9</v>
      </c>
      <c r="C2242" t="s">
        <v>41</v>
      </c>
      <c r="D2242" t="s">
        <v>11</v>
      </c>
      <c r="E2242" t="s">
        <v>68</v>
      </c>
      <c r="F2242">
        <v>-1</v>
      </c>
      <c r="G2242">
        <v>-2.86</v>
      </c>
      <c r="H2242">
        <v>2.86</v>
      </c>
    </row>
    <row r="2243" spans="1:8" x14ac:dyDescent="0.2">
      <c r="A2243" t="s">
        <v>8</v>
      </c>
      <c r="B2243" t="s">
        <v>9</v>
      </c>
      <c r="C2243" t="s">
        <v>41</v>
      </c>
      <c r="D2243" t="s">
        <v>11</v>
      </c>
      <c r="E2243" t="s">
        <v>987</v>
      </c>
      <c r="F2243">
        <v>-1</v>
      </c>
      <c r="G2243">
        <v>-45.15</v>
      </c>
      <c r="H2243">
        <v>45.15</v>
      </c>
    </row>
    <row r="2244" spans="1:8" x14ac:dyDescent="0.2">
      <c r="A2244" t="s">
        <v>8</v>
      </c>
      <c r="B2244" t="s">
        <v>76</v>
      </c>
      <c r="C2244" t="s">
        <v>135</v>
      </c>
      <c r="D2244" t="s">
        <v>11</v>
      </c>
      <c r="E2244" t="s">
        <v>1759</v>
      </c>
      <c r="F2244">
        <v>3690</v>
      </c>
      <c r="G2244">
        <v>16420.72</v>
      </c>
      <c r="H2244">
        <v>4.4500596205962104</v>
      </c>
    </row>
    <row r="2245" spans="1:8" x14ac:dyDescent="0.2">
      <c r="A2245" t="s">
        <v>8</v>
      </c>
      <c r="B2245" t="s">
        <v>76</v>
      </c>
      <c r="C2245" t="s">
        <v>135</v>
      </c>
      <c r="D2245" t="s">
        <v>11</v>
      </c>
      <c r="E2245" t="s">
        <v>13</v>
      </c>
      <c r="F2245">
        <v>-59967</v>
      </c>
      <c r="G2245">
        <v>-564491.87</v>
      </c>
      <c r="H2245">
        <v>9.4133751896876596</v>
      </c>
    </row>
    <row r="2246" spans="1:8" x14ac:dyDescent="0.2">
      <c r="A2246" t="s">
        <v>8</v>
      </c>
      <c r="B2246" t="s">
        <v>76</v>
      </c>
      <c r="C2246" t="s">
        <v>135</v>
      </c>
      <c r="D2246" t="s">
        <v>11</v>
      </c>
      <c r="E2246" t="s">
        <v>1760</v>
      </c>
      <c r="F2246">
        <v>550</v>
      </c>
      <c r="G2246">
        <v>-132.12</v>
      </c>
      <c r="H2246">
        <v>-0.240218181818182</v>
      </c>
    </row>
    <row r="2247" spans="1:8" x14ac:dyDescent="0.2">
      <c r="A2247" t="s">
        <v>8</v>
      </c>
      <c r="B2247" t="s">
        <v>76</v>
      </c>
      <c r="C2247" t="s">
        <v>77</v>
      </c>
      <c r="D2247" t="s">
        <v>11</v>
      </c>
      <c r="E2247" t="s">
        <v>1761</v>
      </c>
      <c r="F2247">
        <v>3685</v>
      </c>
      <c r="G2247">
        <v>14519.77</v>
      </c>
      <c r="H2247">
        <v>3.9402360922659398</v>
      </c>
    </row>
    <row r="2248" spans="1:8" x14ac:dyDescent="0.2">
      <c r="A2248" t="s">
        <v>8</v>
      </c>
      <c r="B2248" t="s">
        <v>76</v>
      </c>
      <c r="C2248" t="s">
        <v>77</v>
      </c>
      <c r="D2248" t="s">
        <v>11</v>
      </c>
      <c r="E2248" t="s">
        <v>1762</v>
      </c>
      <c r="F2248">
        <v>6970</v>
      </c>
      <c r="G2248">
        <v>18757.52</v>
      </c>
      <c r="H2248">
        <v>2.6911793400286901</v>
      </c>
    </row>
    <row r="2249" spans="1:8" x14ac:dyDescent="0.2">
      <c r="A2249" t="s">
        <v>8</v>
      </c>
      <c r="B2249" t="s">
        <v>76</v>
      </c>
      <c r="C2249" t="s">
        <v>77</v>
      </c>
      <c r="D2249" t="s">
        <v>11</v>
      </c>
      <c r="E2249" t="s">
        <v>23</v>
      </c>
      <c r="F2249">
        <v>1</v>
      </c>
      <c r="G2249">
        <v>175.89</v>
      </c>
      <c r="H2249">
        <v>175.89</v>
      </c>
    </row>
    <row r="2250" spans="1:8" x14ac:dyDescent="0.2">
      <c r="A2250" t="s">
        <v>8</v>
      </c>
      <c r="B2250" t="s">
        <v>76</v>
      </c>
      <c r="C2250" t="s">
        <v>77</v>
      </c>
      <c r="D2250" t="s">
        <v>11</v>
      </c>
      <c r="E2250" t="s">
        <v>1742</v>
      </c>
      <c r="F2250">
        <v>0</v>
      </c>
      <c r="G2250">
        <v>3366.16</v>
      </c>
      <c r="H2250">
        <v>0</v>
      </c>
    </row>
    <row r="2251" spans="1:8" x14ac:dyDescent="0.2">
      <c r="A2251" t="s">
        <v>8</v>
      </c>
      <c r="B2251" t="s">
        <v>76</v>
      </c>
      <c r="C2251" t="s">
        <v>87</v>
      </c>
      <c r="D2251" t="s">
        <v>11</v>
      </c>
      <c r="E2251" t="s">
        <v>1763</v>
      </c>
      <c r="F2251">
        <v>1</v>
      </c>
      <c r="G2251">
        <v>-33</v>
      </c>
      <c r="H2251">
        <v>-33</v>
      </c>
    </row>
    <row r="2252" spans="1:8" x14ac:dyDescent="0.2">
      <c r="A2252" t="s">
        <v>8</v>
      </c>
      <c r="B2252" t="s">
        <v>76</v>
      </c>
      <c r="C2252" t="s">
        <v>87</v>
      </c>
      <c r="D2252" t="s">
        <v>11</v>
      </c>
      <c r="E2252" t="s">
        <v>1764</v>
      </c>
      <c r="F2252">
        <v>1</v>
      </c>
      <c r="G2252">
        <v>-7563</v>
      </c>
      <c r="H2252">
        <v>-7563</v>
      </c>
    </row>
    <row r="2253" spans="1:8" x14ac:dyDescent="0.2">
      <c r="A2253" t="s">
        <v>8</v>
      </c>
      <c r="B2253" t="s">
        <v>76</v>
      </c>
      <c r="C2253" t="s">
        <v>87</v>
      </c>
      <c r="D2253" t="s">
        <v>11</v>
      </c>
      <c r="E2253" t="s">
        <v>1765</v>
      </c>
      <c r="F2253">
        <v>1</v>
      </c>
      <c r="G2253">
        <v>-1406</v>
      </c>
      <c r="H2253">
        <v>-1406</v>
      </c>
    </row>
    <row r="2254" spans="1:8" x14ac:dyDescent="0.2">
      <c r="A2254" t="s">
        <v>8</v>
      </c>
      <c r="B2254" t="s">
        <v>76</v>
      </c>
      <c r="C2254" t="s">
        <v>87</v>
      </c>
      <c r="D2254" t="s">
        <v>11</v>
      </c>
      <c r="E2254" t="s">
        <v>1766</v>
      </c>
      <c r="F2254">
        <v>1</v>
      </c>
      <c r="G2254">
        <v>-5239</v>
      </c>
      <c r="H2254">
        <v>-5239</v>
      </c>
    </row>
    <row r="2255" spans="1:8" x14ac:dyDescent="0.2">
      <c r="A2255" t="s">
        <v>8</v>
      </c>
      <c r="B2255" t="s">
        <v>76</v>
      </c>
      <c r="C2255" t="s">
        <v>92</v>
      </c>
      <c r="D2255" t="s">
        <v>11</v>
      </c>
      <c r="E2255" t="s">
        <v>1767</v>
      </c>
      <c r="F2255">
        <v>300</v>
      </c>
      <c r="G2255">
        <v>56.99</v>
      </c>
      <c r="H2255">
        <v>0.18996666666666701</v>
      </c>
    </row>
    <row r="2256" spans="1:8" x14ac:dyDescent="0.2">
      <c r="A2256" t="s">
        <v>8</v>
      </c>
      <c r="B2256" t="s">
        <v>76</v>
      </c>
      <c r="C2256" t="s">
        <v>77</v>
      </c>
      <c r="D2256" t="s">
        <v>11</v>
      </c>
      <c r="E2256" t="s">
        <v>345</v>
      </c>
      <c r="F2256">
        <v>3800</v>
      </c>
      <c r="G2256">
        <v>39187.14</v>
      </c>
      <c r="H2256">
        <v>10.312405263157901</v>
      </c>
    </row>
    <row r="2257" spans="1:8" x14ac:dyDescent="0.2">
      <c r="A2257" t="s">
        <v>8</v>
      </c>
      <c r="B2257" t="s">
        <v>76</v>
      </c>
      <c r="C2257" t="s">
        <v>77</v>
      </c>
      <c r="D2257" t="s">
        <v>11</v>
      </c>
      <c r="E2257" t="s">
        <v>1768</v>
      </c>
      <c r="F2257">
        <v>765</v>
      </c>
      <c r="G2257">
        <v>5274.58</v>
      </c>
      <c r="H2257">
        <v>6.8948758169934603</v>
      </c>
    </row>
    <row r="2258" spans="1:8" x14ac:dyDescent="0.2">
      <c r="A2258" t="s">
        <v>8</v>
      </c>
      <c r="B2258" t="s">
        <v>76</v>
      </c>
      <c r="C2258" t="s">
        <v>77</v>
      </c>
      <c r="D2258" t="s">
        <v>11</v>
      </c>
      <c r="E2258" t="s">
        <v>1769</v>
      </c>
      <c r="F2258">
        <v>425</v>
      </c>
      <c r="G2258">
        <v>1955.25</v>
      </c>
      <c r="H2258">
        <v>4.6005882352941203</v>
      </c>
    </row>
    <row r="2259" spans="1:8" x14ac:dyDescent="0.2">
      <c r="A2259" t="s">
        <v>8</v>
      </c>
      <c r="B2259" t="s">
        <v>76</v>
      </c>
      <c r="C2259" t="s">
        <v>77</v>
      </c>
      <c r="D2259" t="s">
        <v>11</v>
      </c>
      <c r="E2259" t="s">
        <v>537</v>
      </c>
      <c r="F2259">
        <v>178</v>
      </c>
      <c r="G2259">
        <v>1144.92</v>
      </c>
      <c r="H2259">
        <v>6.4321348314606697</v>
      </c>
    </row>
    <row r="2260" spans="1:8" x14ac:dyDescent="0.2">
      <c r="A2260" t="s">
        <v>8</v>
      </c>
      <c r="B2260" t="s">
        <v>76</v>
      </c>
      <c r="C2260" t="s">
        <v>77</v>
      </c>
      <c r="D2260" t="s">
        <v>11</v>
      </c>
      <c r="E2260" t="s">
        <v>1770</v>
      </c>
      <c r="F2260">
        <v>1250</v>
      </c>
      <c r="G2260">
        <v>2476.64</v>
      </c>
      <c r="H2260">
        <v>1.981312</v>
      </c>
    </row>
    <row r="2261" spans="1:8" x14ac:dyDescent="0.2">
      <c r="A2261" t="s">
        <v>8</v>
      </c>
      <c r="B2261" t="s">
        <v>76</v>
      </c>
      <c r="C2261" t="s">
        <v>87</v>
      </c>
      <c r="D2261" t="s">
        <v>11</v>
      </c>
      <c r="E2261" t="s">
        <v>1771</v>
      </c>
      <c r="F2261">
        <v>1</v>
      </c>
      <c r="G2261">
        <v>-6961</v>
      </c>
      <c r="H2261">
        <v>-6961</v>
      </c>
    </row>
    <row r="2262" spans="1:8" x14ac:dyDescent="0.2">
      <c r="A2262" t="s">
        <v>8</v>
      </c>
      <c r="B2262" t="s">
        <v>76</v>
      </c>
      <c r="C2262" t="s">
        <v>87</v>
      </c>
      <c r="D2262" t="s">
        <v>11</v>
      </c>
      <c r="E2262" t="s">
        <v>1772</v>
      </c>
      <c r="F2262">
        <v>1</v>
      </c>
      <c r="G2262">
        <v>-318</v>
      </c>
      <c r="H2262">
        <v>-318</v>
      </c>
    </row>
    <row r="2263" spans="1:8" x14ac:dyDescent="0.2">
      <c r="A2263" t="s">
        <v>8</v>
      </c>
      <c r="B2263" t="s">
        <v>76</v>
      </c>
      <c r="C2263" t="s">
        <v>87</v>
      </c>
      <c r="D2263" t="s">
        <v>11</v>
      </c>
      <c r="E2263" t="s">
        <v>1773</v>
      </c>
      <c r="F2263">
        <v>1</v>
      </c>
      <c r="G2263">
        <v>-584</v>
      </c>
      <c r="H2263">
        <v>-584</v>
      </c>
    </row>
    <row r="2264" spans="1:8" x14ac:dyDescent="0.2">
      <c r="A2264" t="s">
        <v>8</v>
      </c>
      <c r="B2264" t="s">
        <v>76</v>
      </c>
      <c r="C2264" t="s">
        <v>87</v>
      </c>
      <c r="D2264" t="s">
        <v>11</v>
      </c>
      <c r="E2264" t="s">
        <v>1774</v>
      </c>
      <c r="F2264">
        <v>1</v>
      </c>
      <c r="G2264">
        <v>-100</v>
      </c>
      <c r="H2264">
        <v>-100</v>
      </c>
    </row>
    <row r="2265" spans="1:8" x14ac:dyDescent="0.2">
      <c r="A2265" t="s">
        <v>8</v>
      </c>
      <c r="B2265" t="s">
        <v>76</v>
      </c>
      <c r="C2265" t="s">
        <v>87</v>
      </c>
      <c r="D2265" t="s">
        <v>11</v>
      </c>
      <c r="E2265" t="s">
        <v>1775</v>
      </c>
      <c r="F2265">
        <v>1</v>
      </c>
      <c r="G2265">
        <v>-30607</v>
      </c>
      <c r="H2265">
        <v>-30607</v>
      </c>
    </row>
    <row r="2266" spans="1:8" x14ac:dyDescent="0.2">
      <c r="A2266" t="s">
        <v>8</v>
      </c>
      <c r="B2266" t="s">
        <v>76</v>
      </c>
      <c r="C2266" t="s">
        <v>92</v>
      </c>
      <c r="D2266" t="s">
        <v>11</v>
      </c>
      <c r="E2266" t="s">
        <v>1776</v>
      </c>
      <c r="F2266">
        <v>680</v>
      </c>
      <c r="G2266">
        <v>9726.83</v>
      </c>
      <c r="H2266">
        <v>14.304161764705899</v>
      </c>
    </row>
    <row r="2267" spans="1:8" x14ac:dyDescent="0.2">
      <c r="A2267" t="s">
        <v>8</v>
      </c>
      <c r="B2267" t="s">
        <v>76</v>
      </c>
      <c r="C2267" t="s">
        <v>92</v>
      </c>
      <c r="D2267" t="s">
        <v>11</v>
      </c>
      <c r="E2267" t="s">
        <v>1777</v>
      </c>
      <c r="F2267">
        <v>958</v>
      </c>
      <c r="G2267">
        <v>8607.81</v>
      </c>
      <c r="H2267">
        <v>8.9851878914404999</v>
      </c>
    </row>
    <row r="2268" spans="1:8" x14ac:dyDescent="0.2">
      <c r="A2268" t="s">
        <v>8</v>
      </c>
      <c r="B2268" t="s">
        <v>76</v>
      </c>
      <c r="C2268" t="s">
        <v>77</v>
      </c>
      <c r="D2268" t="s">
        <v>11</v>
      </c>
      <c r="E2268" t="s">
        <v>1778</v>
      </c>
      <c r="F2268">
        <v>1876</v>
      </c>
      <c r="G2268">
        <v>6490.94</v>
      </c>
      <c r="H2268">
        <v>3.4599893390191898</v>
      </c>
    </row>
    <row r="2269" spans="1:8" x14ac:dyDescent="0.2">
      <c r="A2269" t="s">
        <v>8</v>
      </c>
      <c r="B2269" t="s">
        <v>76</v>
      </c>
      <c r="C2269" t="s">
        <v>77</v>
      </c>
      <c r="D2269" t="s">
        <v>11</v>
      </c>
      <c r="E2269" t="s">
        <v>1779</v>
      </c>
      <c r="F2269">
        <v>280</v>
      </c>
      <c r="G2269">
        <v>1198.6600000000001</v>
      </c>
      <c r="H2269">
        <v>4.2809285714285696</v>
      </c>
    </row>
    <row r="2270" spans="1:8" x14ac:dyDescent="0.2">
      <c r="A2270" t="s">
        <v>8</v>
      </c>
      <c r="B2270" t="s">
        <v>76</v>
      </c>
      <c r="C2270" t="s">
        <v>77</v>
      </c>
      <c r="D2270" t="s">
        <v>11</v>
      </c>
      <c r="E2270" t="s">
        <v>1780</v>
      </c>
      <c r="F2270">
        <v>1190</v>
      </c>
      <c r="G2270">
        <v>1170.46</v>
      </c>
      <c r="H2270">
        <v>0.98357983193277299</v>
      </c>
    </row>
    <row r="2271" spans="1:8" x14ac:dyDescent="0.2">
      <c r="A2271" t="s">
        <v>8</v>
      </c>
      <c r="B2271" t="s">
        <v>76</v>
      </c>
      <c r="C2271" t="s">
        <v>77</v>
      </c>
      <c r="D2271" t="s">
        <v>11</v>
      </c>
      <c r="E2271" t="s">
        <v>1781</v>
      </c>
      <c r="F2271">
        <v>1215</v>
      </c>
      <c r="G2271">
        <v>8261.36</v>
      </c>
      <c r="H2271">
        <v>6.7994732510288101</v>
      </c>
    </row>
    <row r="2272" spans="1:8" x14ac:dyDescent="0.2">
      <c r="A2272" t="s">
        <v>8</v>
      </c>
      <c r="B2272" t="s">
        <v>76</v>
      </c>
      <c r="C2272" t="s">
        <v>92</v>
      </c>
      <c r="D2272" t="s">
        <v>11</v>
      </c>
      <c r="E2272" t="s">
        <v>1782</v>
      </c>
      <c r="F2272">
        <v>1000</v>
      </c>
      <c r="G2272">
        <v>11832.27</v>
      </c>
      <c r="H2272">
        <v>11.832269999999999</v>
      </c>
    </row>
    <row r="2273" spans="1:8" x14ac:dyDescent="0.2">
      <c r="A2273" t="s">
        <v>8</v>
      </c>
      <c r="B2273" t="s">
        <v>76</v>
      </c>
      <c r="C2273" t="s">
        <v>77</v>
      </c>
      <c r="D2273" t="s">
        <v>11</v>
      </c>
      <c r="E2273" t="s">
        <v>1783</v>
      </c>
      <c r="F2273">
        <v>1195</v>
      </c>
      <c r="G2273">
        <v>1916.12</v>
      </c>
      <c r="H2273">
        <v>1.6034476987447699</v>
      </c>
    </row>
    <row r="2274" spans="1:8" x14ac:dyDescent="0.2">
      <c r="A2274" t="s">
        <v>8</v>
      </c>
      <c r="B2274" t="s">
        <v>76</v>
      </c>
      <c r="C2274" t="s">
        <v>77</v>
      </c>
      <c r="D2274" t="s">
        <v>11</v>
      </c>
      <c r="E2274" t="s">
        <v>1784</v>
      </c>
      <c r="F2274">
        <v>880</v>
      </c>
      <c r="G2274">
        <v>5054.0200000000004</v>
      </c>
      <c r="H2274">
        <v>5.7432045454545504</v>
      </c>
    </row>
    <row r="2275" spans="1:8" x14ac:dyDescent="0.2">
      <c r="A2275" t="s">
        <v>8</v>
      </c>
      <c r="B2275" t="s">
        <v>76</v>
      </c>
      <c r="C2275" t="s">
        <v>135</v>
      </c>
      <c r="D2275" t="s">
        <v>11</v>
      </c>
      <c r="E2275" t="s">
        <v>1785</v>
      </c>
      <c r="F2275">
        <v>843</v>
      </c>
      <c r="G2275">
        <v>31152.639999999999</v>
      </c>
      <c r="H2275">
        <v>36.954495848161301</v>
      </c>
    </row>
    <row r="2276" spans="1:8" x14ac:dyDescent="0.2">
      <c r="A2276" t="s">
        <v>8</v>
      </c>
      <c r="B2276" t="s">
        <v>76</v>
      </c>
      <c r="C2276" t="s">
        <v>102</v>
      </c>
      <c r="D2276" t="s">
        <v>11</v>
      </c>
      <c r="E2276" t="s">
        <v>539</v>
      </c>
      <c r="F2276">
        <v>3880</v>
      </c>
      <c r="G2276">
        <v>24868.32</v>
      </c>
      <c r="H2276">
        <v>6.4093608247422704</v>
      </c>
    </row>
    <row r="2277" spans="1:8" x14ac:dyDescent="0.2">
      <c r="A2277" t="s">
        <v>8</v>
      </c>
      <c r="B2277" t="s">
        <v>76</v>
      </c>
      <c r="C2277" t="s">
        <v>77</v>
      </c>
      <c r="D2277" t="s">
        <v>11</v>
      </c>
      <c r="E2277" t="s">
        <v>1786</v>
      </c>
      <c r="F2277">
        <v>1040</v>
      </c>
      <c r="G2277">
        <v>10566.06</v>
      </c>
      <c r="H2277">
        <v>10.159673076923101</v>
      </c>
    </row>
    <row r="2278" spans="1:8" x14ac:dyDescent="0.2">
      <c r="A2278" t="s">
        <v>8</v>
      </c>
      <c r="B2278" t="s">
        <v>76</v>
      </c>
      <c r="C2278" t="s">
        <v>77</v>
      </c>
      <c r="D2278" t="s">
        <v>11</v>
      </c>
      <c r="E2278" t="s">
        <v>1787</v>
      </c>
      <c r="F2278">
        <v>700</v>
      </c>
      <c r="G2278">
        <v>6305.59</v>
      </c>
      <c r="H2278">
        <v>9.0079857142857094</v>
      </c>
    </row>
    <row r="2279" spans="1:8" x14ac:dyDescent="0.2">
      <c r="A2279" t="s">
        <v>8</v>
      </c>
      <c r="B2279" t="s">
        <v>76</v>
      </c>
      <c r="C2279" t="s">
        <v>77</v>
      </c>
      <c r="D2279" t="s">
        <v>11</v>
      </c>
      <c r="E2279" t="s">
        <v>1788</v>
      </c>
      <c r="F2279">
        <v>185</v>
      </c>
      <c r="G2279">
        <v>454.64</v>
      </c>
      <c r="H2279">
        <v>2.45751351351351</v>
      </c>
    </row>
    <row r="2280" spans="1:8" x14ac:dyDescent="0.2">
      <c r="A2280" t="s">
        <v>8</v>
      </c>
      <c r="B2280" t="s">
        <v>76</v>
      </c>
      <c r="C2280" t="s">
        <v>77</v>
      </c>
      <c r="D2280" t="s">
        <v>11</v>
      </c>
      <c r="E2280" t="s">
        <v>1789</v>
      </c>
      <c r="F2280">
        <v>400</v>
      </c>
      <c r="G2280">
        <v>867.51</v>
      </c>
      <c r="H2280">
        <v>2.1687750000000001</v>
      </c>
    </row>
    <row r="2281" spans="1:8" x14ac:dyDescent="0.2">
      <c r="A2281" t="s">
        <v>8</v>
      </c>
      <c r="B2281" t="s">
        <v>76</v>
      </c>
      <c r="C2281" t="s">
        <v>77</v>
      </c>
      <c r="D2281" t="s">
        <v>11</v>
      </c>
      <c r="E2281" t="s">
        <v>1790</v>
      </c>
      <c r="F2281">
        <v>1</v>
      </c>
      <c r="G2281">
        <v>1383.98</v>
      </c>
      <c r="H2281">
        <v>1383.98</v>
      </c>
    </row>
    <row r="2282" spans="1:8" x14ac:dyDescent="0.2">
      <c r="A2282" t="s">
        <v>8</v>
      </c>
      <c r="B2282" t="s">
        <v>76</v>
      </c>
      <c r="C2282" t="s">
        <v>77</v>
      </c>
      <c r="D2282" t="s">
        <v>11</v>
      </c>
      <c r="E2282" t="s">
        <v>1791</v>
      </c>
      <c r="F2282">
        <v>410</v>
      </c>
      <c r="G2282">
        <v>1447.92</v>
      </c>
      <c r="H2282">
        <v>3.5315121951219499</v>
      </c>
    </row>
    <row r="2283" spans="1:8" x14ac:dyDescent="0.2">
      <c r="A2283" t="s">
        <v>8</v>
      </c>
      <c r="B2283" t="s">
        <v>76</v>
      </c>
      <c r="C2283" t="s">
        <v>77</v>
      </c>
      <c r="D2283" t="s">
        <v>11</v>
      </c>
      <c r="E2283" t="s">
        <v>1792</v>
      </c>
      <c r="F2283">
        <v>180</v>
      </c>
      <c r="G2283">
        <v>747.96</v>
      </c>
      <c r="H2283">
        <v>4.1553333333333304</v>
      </c>
    </row>
    <row r="2284" spans="1:8" x14ac:dyDescent="0.2">
      <c r="A2284" t="s">
        <v>8</v>
      </c>
      <c r="B2284" t="s">
        <v>76</v>
      </c>
      <c r="C2284" t="s">
        <v>77</v>
      </c>
      <c r="D2284" t="s">
        <v>11</v>
      </c>
      <c r="E2284" t="s">
        <v>1793</v>
      </c>
      <c r="F2284">
        <v>2000</v>
      </c>
      <c r="G2284">
        <v>11742.15</v>
      </c>
      <c r="H2284">
        <v>5.8710750000000003</v>
      </c>
    </row>
    <row r="2285" spans="1:8" x14ac:dyDescent="0.2">
      <c r="A2285" t="s">
        <v>8</v>
      </c>
      <c r="B2285" t="s">
        <v>76</v>
      </c>
      <c r="C2285" t="s">
        <v>77</v>
      </c>
      <c r="D2285" t="s">
        <v>11</v>
      </c>
      <c r="E2285" t="s">
        <v>1794</v>
      </c>
      <c r="F2285">
        <v>263</v>
      </c>
      <c r="G2285">
        <v>10511.94</v>
      </c>
      <c r="H2285">
        <v>39.969353612167303</v>
      </c>
    </row>
    <row r="2286" spans="1:8" x14ac:dyDescent="0.2">
      <c r="A2286" t="s">
        <v>8</v>
      </c>
      <c r="B2286" t="s">
        <v>76</v>
      </c>
      <c r="C2286" t="s">
        <v>77</v>
      </c>
      <c r="D2286" t="s">
        <v>11</v>
      </c>
      <c r="E2286" t="s">
        <v>1795</v>
      </c>
      <c r="F2286">
        <v>125</v>
      </c>
      <c r="G2286">
        <v>729.86</v>
      </c>
      <c r="H2286">
        <v>5.8388799999999996</v>
      </c>
    </row>
    <row r="2287" spans="1:8" x14ac:dyDescent="0.2">
      <c r="A2287" t="s">
        <v>8</v>
      </c>
      <c r="B2287" t="s">
        <v>76</v>
      </c>
      <c r="C2287" t="s">
        <v>135</v>
      </c>
      <c r="D2287" t="s">
        <v>11</v>
      </c>
      <c r="E2287" t="s">
        <v>1796</v>
      </c>
      <c r="F2287">
        <v>350</v>
      </c>
      <c r="G2287">
        <v>1028.3900000000001</v>
      </c>
      <c r="H2287">
        <v>2.93825714285714</v>
      </c>
    </row>
    <row r="2288" spans="1:8" x14ac:dyDescent="0.2">
      <c r="A2288" t="s">
        <v>8</v>
      </c>
      <c r="B2288" t="s">
        <v>76</v>
      </c>
      <c r="C2288" t="s">
        <v>77</v>
      </c>
      <c r="D2288" t="s">
        <v>11</v>
      </c>
      <c r="E2288" t="s">
        <v>1797</v>
      </c>
      <c r="F2288">
        <v>245</v>
      </c>
      <c r="G2288">
        <v>4127.93</v>
      </c>
      <c r="H2288">
        <v>16.848693877551</v>
      </c>
    </row>
    <row r="2289" spans="1:8" x14ac:dyDescent="0.2">
      <c r="A2289" t="s">
        <v>8</v>
      </c>
      <c r="B2289" t="s">
        <v>76</v>
      </c>
      <c r="C2289" t="s">
        <v>77</v>
      </c>
      <c r="D2289" t="s">
        <v>11</v>
      </c>
      <c r="E2289" t="s">
        <v>1798</v>
      </c>
      <c r="F2289">
        <v>90</v>
      </c>
      <c r="G2289">
        <v>701.49</v>
      </c>
      <c r="H2289">
        <v>7.7943333333333298</v>
      </c>
    </row>
    <row r="2290" spans="1:8" x14ac:dyDescent="0.2">
      <c r="A2290" t="s">
        <v>8</v>
      </c>
      <c r="B2290" t="s">
        <v>76</v>
      </c>
      <c r="C2290" t="s">
        <v>92</v>
      </c>
      <c r="D2290" t="s">
        <v>11</v>
      </c>
      <c r="E2290" t="s">
        <v>1799</v>
      </c>
      <c r="F2290">
        <v>1</v>
      </c>
      <c r="G2290">
        <v>38679.96</v>
      </c>
      <c r="H2290">
        <v>38679.96</v>
      </c>
    </row>
    <row r="2291" spans="1:8" x14ac:dyDescent="0.2">
      <c r="A2291" t="s">
        <v>8</v>
      </c>
      <c r="B2291" t="s">
        <v>76</v>
      </c>
      <c r="C2291" t="s">
        <v>77</v>
      </c>
      <c r="D2291" t="s">
        <v>11</v>
      </c>
      <c r="E2291" t="s">
        <v>1800</v>
      </c>
      <c r="F2291">
        <v>1180</v>
      </c>
      <c r="G2291">
        <v>4484.72</v>
      </c>
      <c r="H2291">
        <v>3.80061016949153</v>
      </c>
    </row>
    <row r="2292" spans="1:8" x14ac:dyDescent="0.2">
      <c r="A2292" t="s">
        <v>8</v>
      </c>
      <c r="B2292" t="s">
        <v>76</v>
      </c>
      <c r="C2292" t="s">
        <v>77</v>
      </c>
      <c r="D2292" t="s">
        <v>11</v>
      </c>
      <c r="E2292" t="s">
        <v>634</v>
      </c>
      <c r="F2292">
        <v>227</v>
      </c>
      <c r="G2292">
        <v>29136.07</v>
      </c>
      <c r="H2292">
        <v>128.352731277533</v>
      </c>
    </row>
    <row r="2293" spans="1:8" x14ac:dyDescent="0.2">
      <c r="A2293" t="s">
        <v>8</v>
      </c>
      <c r="B2293" t="s">
        <v>76</v>
      </c>
      <c r="C2293" t="s">
        <v>77</v>
      </c>
      <c r="D2293" t="s">
        <v>11</v>
      </c>
      <c r="E2293" t="s">
        <v>1801</v>
      </c>
      <c r="F2293">
        <v>642</v>
      </c>
      <c r="G2293">
        <v>3808.26</v>
      </c>
      <c r="H2293">
        <v>5.9318691588785004</v>
      </c>
    </row>
    <row r="2294" spans="1:8" x14ac:dyDescent="0.2">
      <c r="A2294" t="s">
        <v>8</v>
      </c>
      <c r="B2294" t="s">
        <v>76</v>
      </c>
      <c r="C2294" t="s">
        <v>135</v>
      </c>
      <c r="D2294" t="s">
        <v>11</v>
      </c>
      <c r="E2294" t="s">
        <v>1802</v>
      </c>
      <c r="F2294">
        <v>1</v>
      </c>
      <c r="G2294">
        <v>8877.1</v>
      </c>
      <c r="H2294">
        <v>8877.1</v>
      </c>
    </row>
    <row r="2295" spans="1:8" x14ac:dyDescent="0.2">
      <c r="A2295" t="s">
        <v>8</v>
      </c>
      <c r="B2295" t="s">
        <v>76</v>
      </c>
      <c r="C2295" t="s">
        <v>77</v>
      </c>
      <c r="D2295" t="s">
        <v>11</v>
      </c>
      <c r="E2295" t="s">
        <v>1803</v>
      </c>
      <c r="F2295">
        <v>1079</v>
      </c>
      <c r="G2295">
        <v>7696.83</v>
      </c>
      <c r="H2295">
        <v>7.1332993512511598</v>
      </c>
    </row>
    <row r="2296" spans="1:8" x14ac:dyDescent="0.2">
      <c r="A2296" t="s">
        <v>8</v>
      </c>
      <c r="B2296" t="s">
        <v>76</v>
      </c>
      <c r="C2296" t="s">
        <v>195</v>
      </c>
      <c r="D2296" t="s">
        <v>11</v>
      </c>
      <c r="E2296" t="s">
        <v>336</v>
      </c>
      <c r="F2296">
        <v>4</v>
      </c>
      <c r="G2296">
        <v>8.7799999999999994</v>
      </c>
      <c r="H2296">
        <v>2.1949999999999998</v>
      </c>
    </row>
    <row r="2297" spans="1:8" x14ac:dyDescent="0.2">
      <c r="A2297" t="s">
        <v>8</v>
      </c>
      <c r="B2297" t="s">
        <v>76</v>
      </c>
      <c r="C2297" t="s">
        <v>77</v>
      </c>
      <c r="D2297" t="s">
        <v>11</v>
      </c>
      <c r="E2297" t="s">
        <v>334</v>
      </c>
      <c r="F2297">
        <v>10</v>
      </c>
      <c r="G2297">
        <v>798.49</v>
      </c>
      <c r="H2297">
        <v>79.849000000000004</v>
      </c>
    </row>
    <row r="2298" spans="1:8" x14ac:dyDescent="0.2">
      <c r="A2298" t="s">
        <v>8</v>
      </c>
      <c r="B2298" t="s">
        <v>76</v>
      </c>
      <c r="C2298" t="s">
        <v>77</v>
      </c>
      <c r="D2298" t="s">
        <v>11</v>
      </c>
      <c r="E2298" t="s">
        <v>1804</v>
      </c>
      <c r="F2298">
        <v>980</v>
      </c>
      <c r="G2298">
        <v>6023.35</v>
      </c>
      <c r="H2298">
        <v>6.14627551020408</v>
      </c>
    </row>
    <row r="2299" spans="1:8" x14ac:dyDescent="0.2">
      <c r="A2299" t="s">
        <v>8</v>
      </c>
      <c r="B2299" t="s">
        <v>76</v>
      </c>
      <c r="C2299" t="s">
        <v>77</v>
      </c>
      <c r="D2299" t="s">
        <v>11</v>
      </c>
      <c r="E2299" t="s">
        <v>1805</v>
      </c>
      <c r="F2299">
        <v>1</v>
      </c>
      <c r="G2299">
        <v>6197.86</v>
      </c>
      <c r="H2299">
        <v>6197.86</v>
      </c>
    </row>
    <row r="2300" spans="1:8" x14ac:dyDescent="0.2">
      <c r="A2300" t="s">
        <v>8</v>
      </c>
      <c r="B2300" t="s">
        <v>76</v>
      </c>
      <c r="C2300" t="s">
        <v>77</v>
      </c>
      <c r="D2300" t="s">
        <v>11</v>
      </c>
      <c r="E2300" t="s">
        <v>1806</v>
      </c>
      <c r="F2300">
        <v>357</v>
      </c>
      <c r="G2300">
        <v>3620.63</v>
      </c>
      <c r="H2300">
        <v>10.1418207282913</v>
      </c>
    </row>
    <row r="2301" spans="1:8" x14ac:dyDescent="0.2">
      <c r="A2301" t="s">
        <v>8</v>
      </c>
      <c r="B2301" t="s">
        <v>76</v>
      </c>
      <c r="C2301" t="s">
        <v>77</v>
      </c>
      <c r="D2301" t="s">
        <v>11</v>
      </c>
      <c r="E2301" t="s">
        <v>1365</v>
      </c>
      <c r="F2301">
        <v>140</v>
      </c>
      <c r="G2301">
        <v>78.739999999999995</v>
      </c>
      <c r="H2301">
        <v>0.56242857142857094</v>
      </c>
    </row>
    <row r="2302" spans="1:8" x14ac:dyDescent="0.2">
      <c r="A2302" t="s">
        <v>8</v>
      </c>
      <c r="B2302" t="s">
        <v>76</v>
      </c>
      <c r="C2302" t="s">
        <v>77</v>
      </c>
      <c r="D2302" t="s">
        <v>11</v>
      </c>
      <c r="E2302" t="s">
        <v>1807</v>
      </c>
      <c r="F2302">
        <v>605</v>
      </c>
      <c r="G2302">
        <v>3174.04</v>
      </c>
      <c r="H2302">
        <v>5.2463471074380204</v>
      </c>
    </row>
    <row r="2303" spans="1:8" x14ac:dyDescent="0.2">
      <c r="A2303" t="s">
        <v>8</v>
      </c>
      <c r="B2303" t="s">
        <v>76</v>
      </c>
      <c r="C2303" t="s">
        <v>77</v>
      </c>
      <c r="D2303" t="s">
        <v>11</v>
      </c>
      <c r="E2303" t="s">
        <v>1808</v>
      </c>
      <c r="F2303">
        <v>2455</v>
      </c>
      <c r="G2303">
        <v>5783.73</v>
      </c>
      <c r="H2303">
        <v>2.3558981670061101</v>
      </c>
    </row>
    <row r="2304" spans="1:8" x14ac:dyDescent="0.2">
      <c r="A2304" t="s">
        <v>8</v>
      </c>
      <c r="B2304" t="s">
        <v>76</v>
      </c>
      <c r="C2304" t="s">
        <v>77</v>
      </c>
      <c r="D2304" t="s">
        <v>11</v>
      </c>
      <c r="E2304" t="s">
        <v>1809</v>
      </c>
      <c r="F2304">
        <v>1220</v>
      </c>
      <c r="G2304">
        <v>11664.2</v>
      </c>
      <c r="H2304">
        <v>9.5608196721311494</v>
      </c>
    </row>
    <row r="2305" spans="1:8" x14ac:dyDescent="0.2">
      <c r="A2305" t="s">
        <v>8</v>
      </c>
      <c r="B2305" t="s">
        <v>76</v>
      </c>
      <c r="C2305" t="s">
        <v>87</v>
      </c>
      <c r="D2305" t="s">
        <v>11</v>
      </c>
      <c r="E2305" t="s">
        <v>1810</v>
      </c>
      <c r="F2305">
        <v>1</v>
      </c>
      <c r="G2305">
        <v>-2253.81</v>
      </c>
      <c r="H2305">
        <v>-2253.81</v>
      </c>
    </row>
    <row r="2306" spans="1:8" x14ac:dyDescent="0.2">
      <c r="A2306" t="s">
        <v>8</v>
      </c>
      <c r="B2306" t="s">
        <v>76</v>
      </c>
      <c r="C2306" t="s">
        <v>135</v>
      </c>
      <c r="D2306" t="s">
        <v>11</v>
      </c>
      <c r="E2306" t="s">
        <v>1811</v>
      </c>
      <c r="F2306">
        <v>280</v>
      </c>
      <c r="G2306">
        <v>3293.83</v>
      </c>
      <c r="H2306">
        <v>11.763678571428599</v>
      </c>
    </row>
    <row r="2307" spans="1:8" x14ac:dyDescent="0.2">
      <c r="A2307" t="s">
        <v>8</v>
      </c>
      <c r="B2307" t="s">
        <v>76</v>
      </c>
      <c r="C2307" t="s">
        <v>77</v>
      </c>
      <c r="D2307" t="s">
        <v>11</v>
      </c>
      <c r="E2307" t="s">
        <v>1812</v>
      </c>
      <c r="F2307">
        <v>1372</v>
      </c>
      <c r="G2307">
        <v>30332.43</v>
      </c>
      <c r="H2307">
        <v>22.108185131195299</v>
      </c>
    </row>
    <row r="2308" spans="1:8" x14ac:dyDescent="0.2">
      <c r="A2308" t="s">
        <v>8</v>
      </c>
      <c r="B2308" t="s">
        <v>76</v>
      </c>
      <c r="C2308" t="s">
        <v>135</v>
      </c>
      <c r="D2308" t="s">
        <v>11</v>
      </c>
      <c r="E2308" t="s">
        <v>1813</v>
      </c>
      <c r="F2308">
        <v>94</v>
      </c>
      <c r="G2308">
        <v>1095.21</v>
      </c>
      <c r="H2308">
        <v>11.651170212766001</v>
      </c>
    </row>
    <row r="2309" spans="1:8" x14ac:dyDescent="0.2">
      <c r="A2309" t="s">
        <v>8</v>
      </c>
      <c r="B2309" t="s">
        <v>76</v>
      </c>
      <c r="C2309" t="s">
        <v>77</v>
      </c>
      <c r="D2309" t="s">
        <v>11</v>
      </c>
      <c r="E2309" t="s">
        <v>1814</v>
      </c>
      <c r="F2309">
        <v>2419</v>
      </c>
      <c r="G2309">
        <v>10469.69</v>
      </c>
      <c r="H2309">
        <v>4.3281066556428298</v>
      </c>
    </row>
    <row r="2310" spans="1:8" x14ac:dyDescent="0.2">
      <c r="A2310" t="s">
        <v>8</v>
      </c>
      <c r="B2310" t="s">
        <v>76</v>
      </c>
      <c r="C2310" t="s">
        <v>77</v>
      </c>
      <c r="D2310" t="s">
        <v>11</v>
      </c>
      <c r="E2310" t="s">
        <v>1815</v>
      </c>
      <c r="F2310">
        <v>1858</v>
      </c>
      <c r="G2310">
        <v>5833.64</v>
      </c>
      <c r="H2310">
        <v>3.1397416576964501</v>
      </c>
    </row>
    <row r="2311" spans="1:8" x14ac:dyDescent="0.2">
      <c r="A2311" t="s">
        <v>8</v>
      </c>
      <c r="B2311" t="s">
        <v>76</v>
      </c>
      <c r="C2311" t="s">
        <v>77</v>
      </c>
      <c r="D2311" t="s">
        <v>11</v>
      </c>
      <c r="E2311" t="s">
        <v>1816</v>
      </c>
      <c r="F2311">
        <v>540</v>
      </c>
      <c r="G2311">
        <v>7443.68</v>
      </c>
      <c r="H2311">
        <v>13.784592592592601</v>
      </c>
    </row>
    <row r="2312" spans="1:8" x14ac:dyDescent="0.2">
      <c r="A2312" t="s">
        <v>8</v>
      </c>
      <c r="B2312" t="s">
        <v>76</v>
      </c>
      <c r="C2312" t="s">
        <v>77</v>
      </c>
      <c r="D2312" t="s">
        <v>11</v>
      </c>
      <c r="E2312" t="s">
        <v>1817</v>
      </c>
      <c r="F2312">
        <v>2303</v>
      </c>
      <c r="G2312">
        <v>15798.73</v>
      </c>
      <c r="H2312">
        <v>6.8600651324359498</v>
      </c>
    </row>
    <row r="2313" spans="1:8" x14ac:dyDescent="0.2">
      <c r="A2313" t="s">
        <v>8</v>
      </c>
      <c r="B2313" t="s">
        <v>76</v>
      </c>
      <c r="C2313" t="s">
        <v>77</v>
      </c>
      <c r="D2313" t="s">
        <v>11</v>
      </c>
      <c r="E2313" t="s">
        <v>1818</v>
      </c>
      <c r="F2313">
        <v>1100</v>
      </c>
      <c r="G2313">
        <v>5021.22</v>
      </c>
      <c r="H2313">
        <v>4.5647454545454504</v>
      </c>
    </row>
    <row r="2314" spans="1:8" x14ac:dyDescent="0.2">
      <c r="A2314" t="s">
        <v>8</v>
      </c>
      <c r="B2314" t="s">
        <v>76</v>
      </c>
      <c r="C2314" t="s">
        <v>77</v>
      </c>
      <c r="D2314" t="s">
        <v>11</v>
      </c>
      <c r="E2314" t="s">
        <v>1819</v>
      </c>
      <c r="F2314">
        <v>6500</v>
      </c>
      <c r="G2314">
        <v>42304.480000000003</v>
      </c>
      <c r="H2314">
        <v>6.5083815384615402</v>
      </c>
    </row>
    <row r="2315" spans="1:8" x14ac:dyDescent="0.2">
      <c r="A2315" t="s">
        <v>8</v>
      </c>
      <c r="B2315" t="s">
        <v>76</v>
      </c>
      <c r="C2315" t="s">
        <v>77</v>
      </c>
      <c r="D2315" t="s">
        <v>11</v>
      </c>
      <c r="E2315" t="s">
        <v>1820</v>
      </c>
      <c r="F2315">
        <v>575</v>
      </c>
      <c r="G2315">
        <v>1948.07</v>
      </c>
      <c r="H2315">
        <v>3.3879478260869602</v>
      </c>
    </row>
    <row r="2316" spans="1:8" x14ac:dyDescent="0.2">
      <c r="A2316" t="s">
        <v>8</v>
      </c>
      <c r="B2316" t="s">
        <v>76</v>
      </c>
      <c r="C2316" t="s">
        <v>135</v>
      </c>
      <c r="D2316" t="s">
        <v>11</v>
      </c>
      <c r="E2316" t="s">
        <v>1821</v>
      </c>
      <c r="F2316">
        <v>459</v>
      </c>
      <c r="G2316">
        <v>19388.41</v>
      </c>
      <c r="H2316">
        <v>42.240544662309397</v>
      </c>
    </row>
    <row r="2317" spans="1:8" x14ac:dyDescent="0.2">
      <c r="A2317" t="s">
        <v>8</v>
      </c>
      <c r="B2317" t="s">
        <v>76</v>
      </c>
      <c r="C2317" t="s">
        <v>77</v>
      </c>
      <c r="D2317" t="s">
        <v>11</v>
      </c>
      <c r="E2317" t="s">
        <v>1822</v>
      </c>
      <c r="F2317">
        <v>550</v>
      </c>
      <c r="G2317">
        <v>4236.01</v>
      </c>
      <c r="H2317">
        <v>7.7018363636363603</v>
      </c>
    </row>
    <row r="2318" spans="1:8" x14ac:dyDescent="0.2">
      <c r="A2318" t="s">
        <v>8</v>
      </c>
      <c r="B2318" t="s">
        <v>76</v>
      </c>
      <c r="C2318" t="s">
        <v>135</v>
      </c>
      <c r="D2318" t="s">
        <v>11</v>
      </c>
      <c r="E2318" t="s">
        <v>1823</v>
      </c>
      <c r="F2318">
        <v>235</v>
      </c>
      <c r="G2318">
        <v>9750.7199999999993</v>
      </c>
      <c r="H2318">
        <v>41.492425531914897</v>
      </c>
    </row>
    <row r="2319" spans="1:8" x14ac:dyDescent="0.2">
      <c r="A2319" t="s">
        <v>8</v>
      </c>
      <c r="B2319" t="s">
        <v>76</v>
      </c>
      <c r="C2319" t="s">
        <v>77</v>
      </c>
      <c r="D2319" t="s">
        <v>11</v>
      </c>
      <c r="E2319" t="s">
        <v>1824</v>
      </c>
      <c r="F2319">
        <v>2315</v>
      </c>
      <c r="G2319">
        <v>20945.689999999999</v>
      </c>
      <c r="H2319">
        <v>9.0478142548596097</v>
      </c>
    </row>
    <row r="2320" spans="1:8" x14ac:dyDescent="0.2">
      <c r="A2320" t="s">
        <v>8</v>
      </c>
      <c r="B2320" t="s">
        <v>76</v>
      </c>
      <c r="C2320" t="s">
        <v>87</v>
      </c>
      <c r="D2320" t="s">
        <v>11</v>
      </c>
      <c r="E2320" t="s">
        <v>1825</v>
      </c>
      <c r="F2320">
        <v>1</v>
      </c>
      <c r="G2320">
        <v>-15759.96</v>
      </c>
      <c r="H2320">
        <v>-15759.96</v>
      </c>
    </row>
    <row r="2321" spans="1:8" x14ac:dyDescent="0.2">
      <c r="A2321" t="s">
        <v>8</v>
      </c>
      <c r="B2321" t="s">
        <v>76</v>
      </c>
      <c r="C2321" t="s">
        <v>77</v>
      </c>
      <c r="D2321" t="s">
        <v>11</v>
      </c>
      <c r="E2321" t="s">
        <v>1826</v>
      </c>
      <c r="F2321">
        <v>190</v>
      </c>
      <c r="G2321">
        <v>2969.32</v>
      </c>
      <c r="H2321">
        <v>15.628</v>
      </c>
    </row>
    <row r="2322" spans="1:8" x14ac:dyDescent="0.2">
      <c r="A2322" t="s">
        <v>8</v>
      </c>
      <c r="B2322" t="s">
        <v>76</v>
      </c>
      <c r="C2322" t="s">
        <v>77</v>
      </c>
      <c r="D2322" t="s">
        <v>11</v>
      </c>
      <c r="E2322" t="s">
        <v>1827</v>
      </c>
      <c r="F2322">
        <v>4270</v>
      </c>
      <c r="G2322">
        <v>11722.33</v>
      </c>
      <c r="H2322">
        <v>2.74527634660422</v>
      </c>
    </row>
    <row r="2323" spans="1:8" x14ac:dyDescent="0.2">
      <c r="A2323" t="s">
        <v>8</v>
      </c>
      <c r="B2323" t="s">
        <v>76</v>
      </c>
      <c r="C2323" t="s">
        <v>77</v>
      </c>
      <c r="D2323" t="s">
        <v>11</v>
      </c>
      <c r="E2323" t="s">
        <v>1828</v>
      </c>
      <c r="F2323">
        <v>2750</v>
      </c>
      <c r="G2323">
        <v>10375.370000000001</v>
      </c>
      <c r="H2323">
        <v>3.7728618181818199</v>
      </c>
    </row>
    <row r="2324" spans="1:8" x14ac:dyDescent="0.2">
      <c r="A2324" t="s">
        <v>8</v>
      </c>
      <c r="B2324" t="s">
        <v>76</v>
      </c>
      <c r="C2324" t="s">
        <v>77</v>
      </c>
      <c r="D2324" t="s">
        <v>11</v>
      </c>
      <c r="E2324" t="s">
        <v>1829</v>
      </c>
      <c r="F2324">
        <v>250</v>
      </c>
      <c r="G2324">
        <v>1006.85</v>
      </c>
      <c r="H2324">
        <v>4.0274000000000001</v>
      </c>
    </row>
    <row r="2325" spans="1:8" x14ac:dyDescent="0.2">
      <c r="A2325" t="s">
        <v>8</v>
      </c>
      <c r="B2325" t="s">
        <v>76</v>
      </c>
      <c r="C2325" t="s">
        <v>77</v>
      </c>
      <c r="D2325" t="s">
        <v>11</v>
      </c>
      <c r="E2325" t="s">
        <v>1615</v>
      </c>
      <c r="F2325">
        <v>1</v>
      </c>
      <c r="G2325">
        <v>7147.45</v>
      </c>
      <c r="H2325">
        <v>7147.45</v>
      </c>
    </row>
    <row r="2326" spans="1:8" x14ac:dyDescent="0.2">
      <c r="A2326" t="s">
        <v>8</v>
      </c>
      <c r="B2326" t="s">
        <v>76</v>
      </c>
      <c r="C2326" t="s">
        <v>77</v>
      </c>
      <c r="D2326" t="s">
        <v>11</v>
      </c>
      <c r="E2326" t="s">
        <v>1830</v>
      </c>
      <c r="F2326">
        <v>920</v>
      </c>
      <c r="G2326">
        <v>4370.3599999999997</v>
      </c>
      <c r="H2326">
        <v>4.7503913043478301</v>
      </c>
    </row>
    <row r="2327" spans="1:8" x14ac:dyDescent="0.2">
      <c r="A2327" t="s">
        <v>8</v>
      </c>
      <c r="B2327" t="s">
        <v>76</v>
      </c>
      <c r="C2327" t="s">
        <v>77</v>
      </c>
      <c r="D2327" t="s">
        <v>11</v>
      </c>
      <c r="E2327" t="s">
        <v>1831</v>
      </c>
      <c r="F2327">
        <v>1564</v>
      </c>
      <c r="G2327">
        <v>5828.74</v>
      </c>
      <c r="H2327">
        <v>3.7268158567774901</v>
      </c>
    </row>
    <row r="2328" spans="1:8" x14ac:dyDescent="0.2">
      <c r="A2328" t="s">
        <v>8</v>
      </c>
      <c r="B2328" t="s">
        <v>76</v>
      </c>
      <c r="C2328" t="s">
        <v>77</v>
      </c>
      <c r="D2328" t="s">
        <v>11</v>
      </c>
      <c r="E2328" t="s">
        <v>1832</v>
      </c>
      <c r="F2328">
        <v>170</v>
      </c>
      <c r="G2328">
        <v>3261.71</v>
      </c>
      <c r="H2328">
        <v>19.186529411764699</v>
      </c>
    </row>
    <row r="2329" spans="1:8" x14ac:dyDescent="0.2">
      <c r="A2329" t="s">
        <v>8</v>
      </c>
      <c r="B2329" t="s">
        <v>76</v>
      </c>
      <c r="C2329" t="s">
        <v>77</v>
      </c>
      <c r="D2329" t="s">
        <v>11</v>
      </c>
      <c r="E2329" t="s">
        <v>1833</v>
      </c>
      <c r="F2329">
        <v>960</v>
      </c>
      <c r="G2329">
        <v>14893.91</v>
      </c>
      <c r="H2329">
        <v>15.514489583333299</v>
      </c>
    </row>
    <row r="2330" spans="1:8" x14ac:dyDescent="0.2">
      <c r="A2330" t="s">
        <v>8</v>
      </c>
      <c r="B2330" t="s">
        <v>76</v>
      </c>
      <c r="C2330" t="s">
        <v>77</v>
      </c>
      <c r="D2330" t="s">
        <v>11</v>
      </c>
      <c r="E2330" t="s">
        <v>1834</v>
      </c>
      <c r="F2330">
        <v>1560</v>
      </c>
      <c r="G2330">
        <v>9879.86</v>
      </c>
      <c r="H2330">
        <v>6.3332435897435904</v>
      </c>
    </row>
    <row r="2331" spans="1:8" x14ac:dyDescent="0.2">
      <c r="A2331" t="s">
        <v>8</v>
      </c>
      <c r="B2331" t="s">
        <v>76</v>
      </c>
      <c r="C2331" t="s">
        <v>77</v>
      </c>
      <c r="D2331" t="s">
        <v>11</v>
      </c>
      <c r="E2331" t="s">
        <v>39</v>
      </c>
      <c r="F2331">
        <v>108</v>
      </c>
      <c r="G2331">
        <v>2013.37</v>
      </c>
      <c r="H2331">
        <v>18.642314814814799</v>
      </c>
    </row>
    <row r="2332" spans="1:8" x14ac:dyDescent="0.2">
      <c r="A2332" t="s">
        <v>8</v>
      </c>
      <c r="B2332" t="s">
        <v>76</v>
      </c>
      <c r="C2332" t="s">
        <v>77</v>
      </c>
      <c r="D2332" t="s">
        <v>11</v>
      </c>
      <c r="E2332" t="s">
        <v>1835</v>
      </c>
      <c r="F2332">
        <v>100</v>
      </c>
      <c r="G2332">
        <v>867.5</v>
      </c>
      <c r="H2332">
        <v>8.6750000000000007</v>
      </c>
    </row>
    <row r="2333" spans="1:8" x14ac:dyDescent="0.2">
      <c r="A2333" t="s">
        <v>8</v>
      </c>
      <c r="B2333" t="s">
        <v>76</v>
      </c>
      <c r="C2333" t="s">
        <v>77</v>
      </c>
      <c r="D2333" t="s">
        <v>11</v>
      </c>
      <c r="E2333" t="s">
        <v>1836</v>
      </c>
      <c r="F2333">
        <v>280</v>
      </c>
      <c r="G2333">
        <v>4861.4799999999996</v>
      </c>
      <c r="H2333">
        <v>17.362428571428602</v>
      </c>
    </row>
    <row r="2334" spans="1:8" x14ac:dyDescent="0.2">
      <c r="A2334" t="s">
        <v>8</v>
      </c>
      <c r="B2334" t="s">
        <v>76</v>
      </c>
      <c r="C2334" t="s">
        <v>77</v>
      </c>
      <c r="D2334" t="s">
        <v>11</v>
      </c>
      <c r="E2334" t="s">
        <v>1837</v>
      </c>
      <c r="F2334">
        <v>1145</v>
      </c>
      <c r="G2334">
        <v>10457.290000000001</v>
      </c>
      <c r="H2334">
        <v>9.13300436681223</v>
      </c>
    </row>
    <row r="2335" spans="1:8" x14ac:dyDescent="0.2">
      <c r="A2335" t="s">
        <v>8</v>
      </c>
      <c r="B2335" t="s">
        <v>76</v>
      </c>
      <c r="C2335" t="s">
        <v>77</v>
      </c>
      <c r="D2335" t="s">
        <v>11</v>
      </c>
      <c r="E2335" t="s">
        <v>1838</v>
      </c>
      <c r="F2335">
        <v>1250</v>
      </c>
      <c r="G2335">
        <v>7146.5</v>
      </c>
      <c r="H2335">
        <v>5.7172000000000001</v>
      </c>
    </row>
    <row r="2336" spans="1:8" x14ac:dyDescent="0.2">
      <c r="A2336" t="s">
        <v>8</v>
      </c>
      <c r="B2336" t="s">
        <v>76</v>
      </c>
      <c r="C2336" t="s">
        <v>77</v>
      </c>
      <c r="D2336" t="s">
        <v>11</v>
      </c>
      <c r="E2336" t="s">
        <v>1839</v>
      </c>
      <c r="F2336">
        <v>1737</v>
      </c>
      <c r="G2336">
        <v>14236</v>
      </c>
      <c r="H2336">
        <v>8.1957397812320103</v>
      </c>
    </row>
    <row r="2337" spans="1:8" x14ac:dyDescent="0.2">
      <c r="A2337" t="s">
        <v>8</v>
      </c>
      <c r="B2337" t="s">
        <v>76</v>
      </c>
      <c r="C2337" t="s">
        <v>77</v>
      </c>
      <c r="D2337" t="s">
        <v>11</v>
      </c>
      <c r="E2337" t="s">
        <v>1840</v>
      </c>
      <c r="F2337">
        <v>453</v>
      </c>
      <c r="G2337">
        <v>2753.63</v>
      </c>
      <c r="H2337">
        <v>6.0786534216335504</v>
      </c>
    </row>
    <row r="2338" spans="1:8" x14ac:dyDescent="0.2">
      <c r="A2338" t="s">
        <v>8</v>
      </c>
      <c r="B2338" t="s">
        <v>76</v>
      </c>
      <c r="C2338" t="s">
        <v>135</v>
      </c>
      <c r="D2338" t="s">
        <v>11</v>
      </c>
      <c r="E2338" t="s">
        <v>1841</v>
      </c>
      <c r="F2338">
        <v>600</v>
      </c>
      <c r="G2338">
        <v>2581.64</v>
      </c>
      <c r="H2338">
        <v>4.3027333333333297</v>
      </c>
    </row>
    <row r="2339" spans="1:8" x14ac:dyDescent="0.2">
      <c r="A2339" t="s">
        <v>8</v>
      </c>
      <c r="B2339" t="s">
        <v>76</v>
      </c>
      <c r="C2339" t="s">
        <v>92</v>
      </c>
      <c r="D2339" t="s">
        <v>11</v>
      </c>
      <c r="E2339" t="s">
        <v>59</v>
      </c>
      <c r="F2339">
        <v>125</v>
      </c>
      <c r="G2339">
        <v>14134.79</v>
      </c>
      <c r="H2339">
        <v>113.07832000000001</v>
      </c>
    </row>
    <row r="2340" spans="1:8" x14ac:dyDescent="0.2">
      <c r="A2340" t="s">
        <v>8</v>
      </c>
      <c r="B2340" t="s">
        <v>76</v>
      </c>
      <c r="C2340" t="s">
        <v>77</v>
      </c>
      <c r="D2340" t="s">
        <v>11</v>
      </c>
      <c r="E2340" t="s">
        <v>832</v>
      </c>
      <c r="F2340">
        <v>104</v>
      </c>
      <c r="G2340">
        <v>16027.18</v>
      </c>
      <c r="H2340">
        <v>154.10749999999999</v>
      </c>
    </row>
    <row r="2341" spans="1:8" x14ac:dyDescent="0.2">
      <c r="A2341" t="s">
        <v>8</v>
      </c>
      <c r="B2341" t="s">
        <v>76</v>
      </c>
      <c r="C2341" t="s">
        <v>77</v>
      </c>
      <c r="D2341" t="s">
        <v>11</v>
      </c>
      <c r="E2341" t="s">
        <v>1842</v>
      </c>
      <c r="F2341">
        <v>11</v>
      </c>
      <c r="G2341">
        <v>2078.04</v>
      </c>
      <c r="H2341">
        <v>188.91272727272701</v>
      </c>
    </row>
    <row r="2342" spans="1:8" x14ac:dyDescent="0.2">
      <c r="A2342" t="s">
        <v>8</v>
      </c>
      <c r="B2342" t="s">
        <v>76</v>
      </c>
      <c r="C2342" t="s">
        <v>77</v>
      </c>
      <c r="D2342" t="s">
        <v>11</v>
      </c>
      <c r="E2342" t="s">
        <v>1843</v>
      </c>
      <c r="F2342">
        <v>300</v>
      </c>
      <c r="G2342">
        <v>2329.96</v>
      </c>
      <c r="H2342">
        <v>7.7665333333333297</v>
      </c>
    </row>
    <row r="2343" spans="1:8" x14ac:dyDescent="0.2">
      <c r="A2343" t="s">
        <v>8</v>
      </c>
      <c r="B2343" t="s">
        <v>76</v>
      </c>
      <c r="C2343" t="s">
        <v>77</v>
      </c>
      <c r="D2343" t="s">
        <v>11</v>
      </c>
      <c r="E2343" t="s">
        <v>1844</v>
      </c>
      <c r="F2343">
        <v>340</v>
      </c>
      <c r="G2343">
        <v>363.85</v>
      </c>
      <c r="H2343">
        <v>1.07014705882353</v>
      </c>
    </row>
    <row r="2344" spans="1:8" x14ac:dyDescent="0.2">
      <c r="A2344" t="s">
        <v>8</v>
      </c>
      <c r="B2344" t="s">
        <v>76</v>
      </c>
      <c r="C2344" t="s">
        <v>1250</v>
      </c>
      <c r="D2344" t="s">
        <v>11</v>
      </c>
      <c r="E2344" t="s">
        <v>20</v>
      </c>
      <c r="F2344">
        <v>3604</v>
      </c>
      <c r="G2344">
        <v>7526.39</v>
      </c>
      <c r="H2344">
        <v>2.0883435072142098</v>
      </c>
    </row>
    <row r="2345" spans="1:8" x14ac:dyDescent="0.2">
      <c r="A2345" t="s">
        <v>8</v>
      </c>
      <c r="B2345" t="s">
        <v>76</v>
      </c>
      <c r="C2345" t="s">
        <v>77</v>
      </c>
      <c r="D2345" t="s">
        <v>11</v>
      </c>
      <c r="E2345" t="s">
        <v>1845</v>
      </c>
      <c r="F2345">
        <v>183</v>
      </c>
      <c r="G2345">
        <v>185.35</v>
      </c>
      <c r="H2345">
        <v>1.0128415300546401</v>
      </c>
    </row>
    <row r="2346" spans="1:8" x14ac:dyDescent="0.2">
      <c r="A2346" t="s">
        <v>8</v>
      </c>
      <c r="B2346" t="s">
        <v>76</v>
      </c>
      <c r="C2346" t="s">
        <v>77</v>
      </c>
      <c r="D2346" t="s">
        <v>11</v>
      </c>
      <c r="E2346" t="s">
        <v>1846</v>
      </c>
      <c r="F2346">
        <v>848</v>
      </c>
      <c r="G2346">
        <v>4676.8100000000004</v>
      </c>
      <c r="H2346">
        <v>5.51510613207547</v>
      </c>
    </row>
    <row r="2347" spans="1:8" x14ac:dyDescent="0.2">
      <c r="A2347" t="s">
        <v>8</v>
      </c>
      <c r="B2347" t="s">
        <v>76</v>
      </c>
      <c r="C2347" t="s">
        <v>77</v>
      </c>
      <c r="D2347" t="s">
        <v>11</v>
      </c>
      <c r="E2347" t="s">
        <v>1847</v>
      </c>
      <c r="F2347">
        <v>440</v>
      </c>
      <c r="G2347">
        <v>1285.1300000000001</v>
      </c>
      <c r="H2347">
        <v>2.92075</v>
      </c>
    </row>
    <row r="2348" spans="1:8" x14ac:dyDescent="0.2">
      <c r="A2348" t="s">
        <v>8</v>
      </c>
      <c r="B2348" t="s">
        <v>76</v>
      </c>
      <c r="C2348" t="s">
        <v>77</v>
      </c>
      <c r="D2348" t="s">
        <v>11</v>
      </c>
      <c r="E2348" t="s">
        <v>1848</v>
      </c>
      <c r="F2348">
        <v>100</v>
      </c>
      <c r="G2348">
        <v>834.9</v>
      </c>
      <c r="H2348">
        <v>8.3490000000000002</v>
      </c>
    </row>
    <row r="2349" spans="1:8" x14ac:dyDescent="0.2">
      <c r="A2349" t="s">
        <v>8</v>
      </c>
      <c r="B2349" t="s">
        <v>76</v>
      </c>
      <c r="C2349" t="s">
        <v>77</v>
      </c>
      <c r="D2349" t="s">
        <v>11</v>
      </c>
      <c r="E2349" t="s">
        <v>1849</v>
      </c>
      <c r="F2349">
        <v>160</v>
      </c>
      <c r="G2349">
        <v>1282.1300000000001</v>
      </c>
      <c r="H2349">
        <v>8.0133124999999996</v>
      </c>
    </row>
    <row r="2350" spans="1:8" x14ac:dyDescent="0.2">
      <c r="A2350" t="s">
        <v>8</v>
      </c>
      <c r="B2350" t="s">
        <v>76</v>
      </c>
      <c r="C2350" t="s">
        <v>686</v>
      </c>
      <c r="D2350" t="s">
        <v>11</v>
      </c>
      <c r="E2350" t="s">
        <v>13</v>
      </c>
      <c r="F2350">
        <v>-388</v>
      </c>
      <c r="G2350">
        <v>-3065.73</v>
      </c>
      <c r="H2350">
        <v>7.9013659793814401</v>
      </c>
    </row>
    <row r="2351" spans="1:8" x14ac:dyDescent="0.2">
      <c r="A2351" t="s">
        <v>8</v>
      </c>
      <c r="B2351" t="s">
        <v>76</v>
      </c>
      <c r="C2351" t="s">
        <v>92</v>
      </c>
      <c r="D2351" t="s">
        <v>11</v>
      </c>
      <c r="E2351" t="s">
        <v>1850</v>
      </c>
      <c r="F2351">
        <v>440</v>
      </c>
      <c r="G2351">
        <v>2199.34</v>
      </c>
      <c r="H2351">
        <v>4.9984999999999999</v>
      </c>
    </row>
    <row r="2352" spans="1:8" x14ac:dyDescent="0.2">
      <c r="A2352" t="s">
        <v>8</v>
      </c>
      <c r="B2352" t="s">
        <v>76</v>
      </c>
      <c r="C2352" t="s">
        <v>77</v>
      </c>
      <c r="D2352" t="s">
        <v>11</v>
      </c>
      <c r="E2352" t="s">
        <v>1851</v>
      </c>
      <c r="F2352">
        <v>1592</v>
      </c>
      <c r="G2352">
        <v>2568.02</v>
      </c>
      <c r="H2352">
        <v>1.61307788944724</v>
      </c>
    </row>
    <row r="2353" spans="1:8" x14ac:dyDescent="0.2">
      <c r="A2353" t="s">
        <v>8</v>
      </c>
      <c r="B2353" t="s">
        <v>76</v>
      </c>
      <c r="C2353" t="s">
        <v>77</v>
      </c>
      <c r="D2353" t="s">
        <v>11</v>
      </c>
      <c r="E2353" t="s">
        <v>1852</v>
      </c>
      <c r="F2353">
        <v>1063</v>
      </c>
      <c r="G2353">
        <v>5046.99</v>
      </c>
      <c r="H2353">
        <v>4.7478739416745102</v>
      </c>
    </row>
    <row r="2354" spans="1:8" x14ac:dyDescent="0.2">
      <c r="A2354" t="s">
        <v>8</v>
      </c>
      <c r="B2354" t="s">
        <v>76</v>
      </c>
      <c r="C2354" t="s">
        <v>77</v>
      </c>
      <c r="D2354" t="s">
        <v>11</v>
      </c>
      <c r="E2354" t="s">
        <v>1853</v>
      </c>
      <c r="F2354">
        <v>625</v>
      </c>
      <c r="G2354">
        <v>970.02</v>
      </c>
      <c r="H2354">
        <v>1.5520320000000001</v>
      </c>
    </row>
    <row r="2355" spans="1:8" x14ac:dyDescent="0.2">
      <c r="A2355" t="s">
        <v>8</v>
      </c>
      <c r="B2355" t="s">
        <v>76</v>
      </c>
      <c r="C2355" t="s">
        <v>92</v>
      </c>
      <c r="D2355" t="s">
        <v>11</v>
      </c>
      <c r="E2355" t="s">
        <v>689</v>
      </c>
      <c r="F2355">
        <v>656</v>
      </c>
      <c r="G2355">
        <v>4164.16</v>
      </c>
      <c r="H2355">
        <v>6.3478048780487804</v>
      </c>
    </row>
    <row r="2356" spans="1:8" x14ac:dyDescent="0.2">
      <c r="A2356" t="s">
        <v>8</v>
      </c>
      <c r="B2356" t="s">
        <v>76</v>
      </c>
      <c r="C2356" t="s">
        <v>77</v>
      </c>
      <c r="D2356" t="s">
        <v>11</v>
      </c>
      <c r="E2356" t="s">
        <v>1854</v>
      </c>
      <c r="F2356">
        <v>790</v>
      </c>
      <c r="G2356">
        <v>1342.24</v>
      </c>
      <c r="H2356">
        <v>1.69903797468354</v>
      </c>
    </row>
    <row r="2357" spans="1:8" x14ac:dyDescent="0.2">
      <c r="A2357" t="s">
        <v>8</v>
      </c>
      <c r="B2357" t="s">
        <v>76</v>
      </c>
      <c r="C2357" t="s">
        <v>77</v>
      </c>
      <c r="D2357" t="s">
        <v>11</v>
      </c>
      <c r="E2357" t="s">
        <v>1855</v>
      </c>
      <c r="F2357">
        <v>476</v>
      </c>
      <c r="G2357">
        <v>2238.67</v>
      </c>
      <c r="H2357">
        <v>4.7030882352941203</v>
      </c>
    </row>
    <row r="2358" spans="1:8" x14ac:dyDescent="0.2">
      <c r="A2358" t="s">
        <v>8</v>
      </c>
      <c r="B2358" t="s">
        <v>76</v>
      </c>
      <c r="C2358" t="s">
        <v>77</v>
      </c>
      <c r="D2358" t="s">
        <v>11</v>
      </c>
      <c r="E2358" t="s">
        <v>1856</v>
      </c>
      <c r="F2358">
        <v>360</v>
      </c>
      <c r="G2358">
        <v>1439.83</v>
      </c>
      <c r="H2358">
        <v>3.99952777777778</v>
      </c>
    </row>
    <row r="2359" spans="1:8" x14ac:dyDescent="0.2">
      <c r="A2359" t="s">
        <v>8</v>
      </c>
      <c r="B2359" t="s">
        <v>76</v>
      </c>
      <c r="C2359" t="s">
        <v>77</v>
      </c>
      <c r="D2359" t="s">
        <v>11</v>
      </c>
      <c r="E2359" t="s">
        <v>1857</v>
      </c>
      <c r="F2359">
        <v>1005</v>
      </c>
      <c r="G2359">
        <v>7118.9</v>
      </c>
      <c r="H2359">
        <v>7.0834825870646796</v>
      </c>
    </row>
    <row r="2360" spans="1:8" x14ac:dyDescent="0.2">
      <c r="A2360" t="s">
        <v>8</v>
      </c>
      <c r="B2360" t="s">
        <v>76</v>
      </c>
      <c r="C2360" t="s">
        <v>77</v>
      </c>
      <c r="D2360" t="s">
        <v>11</v>
      </c>
      <c r="E2360" t="s">
        <v>1858</v>
      </c>
      <c r="F2360">
        <v>627</v>
      </c>
      <c r="G2360">
        <v>3149.5</v>
      </c>
      <c r="H2360">
        <v>5.0231259968102098</v>
      </c>
    </row>
    <row r="2361" spans="1:8" x14ac:dyDescent="0.2">
      <c r="A2361" t="s">
        <v>8</v>
      </c>
      <c r="B2361" t="s">
        <v>76</v>
      </c>
      <c r="C2361" t="s">
        <v>77</v>
      </c>
      <c r="D2361" t="s">
        <v>11</v>
      </c>
      <c r="E2361" t="s">
        <v>1859</v>
      </c>
      <c r="F2361">
        <v>1566</v>
      </c>
      <c r="G2361">
        <v>3365.53</v>
      </c>
      <c r="H2361">
        <v>2.1491251596423999</v>
      </c>
    </row>
    <row r="2362" spans="1:8" x14ac:dyDescent="0.2">
      <c r="A2362" t="s">
        <v>8</v>
      </c>
      <c r="B2362" t="s">
        <v>76</v>
      </c>
      <c r="C2362" t="s">
        <v>77</v>
      </c>
      <c r="D2362" t="s">
        <v>11</v>
      </c>
      <c r="E2362" t="s">
        <v>1860</v>
      </c>
      <c r="F2362">
        <v>370</v>
      </c>
      <c r="G2362">
        <v>1002.49</v>
      </c>
      <c r="H2362">
        <v>2.7094324324324299</v>
      </c>
    </row>
    <row r="2363" spans="1:8" x14ac:dyDescent="0.2">
      <c r="A2363" t="s">
        <v>8</v>
      </c>
      <c r="B2363" t="s">
        <v>76</v>
      </c>
      <c r="C2363" t="s">
        <v>77</v>
      </c>
      <c r="D2363" t="s">
        <v>11</v>
      </c>
      <c r="E2363" t="s">
        <v>1861</v>
      </c>
      <c r="F2363">
        <v>90</v>
      </c>
      <c r="G2363">
        <v>372.69</v>
      </c>
      <c r="H2363">
        <v>4.141</v>
      </c>
    </row>
    <row r="2364" spans="1:8" x14ac:dyDescent="0.2">
      <c r="A2364" t="s">
        <v>8</v>
      </c>
      <c r="B2364" t="s">
        <v>76</v>
      </c>
      <c r="C2364" t="s">
        <v>77</v>
      </c>
      <c r="D2364" t="s">
        <v>11</v>
      </c>
      <c r="E2364" t="s">
        <v>1862</v>
      </c>
      <c r="F2364">
        <v>944</v>
      </c>
      <c r="G2364">
        <v>2620.1799999999998</v>
      </c>
      <c r="H2364">
        <v>2.7756144067796602</v>
      </c>
    </row>
    <row r="2365" spans="1:8" x14ac:dyDescent="0.2">
      <c r="A2365" t="s">
        <v>8</v>
      </c>
      <c r="B2365" t="s">
        <v>76</v>
      </c>
      <c r="C2365" t="s">
        <v>77</v>
      </c>
      <c r="D2365" t="s">
        <v>11</v>
      </c>
      <c r="E2365" t="s">
        <v>1863</v>
      </c>
      <c r="F2365">
        <v>190</v>
      </c>
      <c r="G2365">
        <v>684.6</v>
      </c>
      <c r="H2365">
        <v>3.6031578947368401</v>
      </c>
    </row>
    <row r="2366" spans="1:8" x14ac:dyDescent="0.2">
      <c r="A2366" t="s">
        <v>8</v>
      </c>
      <c r="B2366" t="s">
        <v>76</v>
      </c>
      <c r="C2366" t="s">
        <v>77</v>
      </c>
      <c r="D2366" t="s">
        <v>11</v>
      </c>
      <c r="E2366" t="s">
        <v>1864</v>
      </c>
      <c r="F2366">
        <v>3195</v>
      </c>
      <c r="G2366">
        <v>10722.22</v>
      </c>
      <c r="H2366">
        <v>3.3559374021909201</v>
      </c>
    </row>
    <row r="2367" spans="1:8" x14ac:dyDescent="0.2">
      <c r="A2367" t="s">
        <v>8</v>
      </c>
      <c r="B2367" t="s">
        <v>76</v>
      </c>
      <c r="C2367" t="s">
        <v>77</v>
      </c>
      <c r="D2367" t="s">
        <v>11</v>
      </c>
      <c r="E2367" t="s">
        <v>1865</v>
      </c>
      <c r="F2367">
        <v>206</v>
      </c>
      <c r="G2367">
        <v>555.08000000000004</v>
      </c>
      <c r="H2367">
        <v>2.69456310679612</v>
      </c>
    </row>
    <row r="2368" spans="1:8" x14ac:dyDescent="0.2">
      <c r="A2368" t="s">
        <v>8</v>
      </c>
      <c r="B2368" t="s">
        <v>76</v>
      </c>
      <c r="C2368" t="s">
        <v>77</v>
      </c>
      <c r="D2368" t="s">
        <v>11</v>
      </c>
      <c r="E2368" t="s">
        <v>1866</v>
      </c>
      <c r="F2368">
        <v>5525</v>
      </c>
      <c r="G2368">
        <v>1349.31</v>
      </c>
      <c r="H2368">
        <v>0.24421900452488701</v>
      </c>
    </row>
    <row r="2369" spans="1:8" x14ac:dyDescent="0.2">
      <c r="A2369" t="s">
        <v>8</v>
      </c>
      <c r="B2369" t="s">
        <v>76</v>
      </c>
      <c r="C2369" t="s">
        <v>92</v>
      </c>
      <c r="D2369" t="s">
        <v>11</v>
      </c>
      <c r="E2369" t="s">
        <v>47</v>
      </c>
      <c r="F2369">
        <v>184</v>
      </c>
      <c r="G2369">
        <v>11282.92</v>
      </c>
      <c r="H2369">
        <v>61.320217391304297</v>
      </c>
    </row>
    <row r="2370" spans="1:8" x14ac:dyDescent="0.2">
      <c r="A2370" t="s">
        <v>8</v>
      </c>
      <c r="B2370" t="s">
        <v>76</v>
      </c>
      <c r="C2370" t="s">
        <v>77</v>
      </c>
      <c r="D2370" t="s">
        <v>11</v>
      </c>
      <c r="E2370" t="s">
        <v>1867</v>
      </c>
      <c r="F2370">
        <v>1354</v>
      </c>
      <c r="G2370">
        <v>9520.17</v>
      </c>
      <c r="H2370">
        <v>7.0311447562777003</v>
      </c>
    </row>
    <row r="2371" spans="1:8" x14ac:dyDescent="0.2">
      <c r="A2371" t="s">
        <v>8</v>
      </c>
      <c r="B2371" t="s">
        <v>76</v>
      </c>
      <c r="C2371" t="s">
        <v>77</v>
      </c>
      <c r="D2371" t="s">
        <v>11</v>
      </c>
      <c r="E2371" t="s">
        <v>1868</v>
      </c>
      <c r="F2371">
        <v>375</v>
      </c>
      <c r="G2371">
        <v>729.35</v>
      </c>
      <c r="H2371">
        <v>1.9449333333333301</v>
      </c>
    </row>
    <row r="2372" spans="1:8" x14ac:dyDescent="0.2">
      <c r="A2372" t="s">
        <v>8</v>
      </c>
      <c r="B2372" t="s">
        <v>76</v>
      </c>
      <c r="C2372" t="s">
        <v>77</v>
      </c>
      <c r="D2372" t="s">
        <v>11</v>
      </c>
      <c r="E2372" t="s">
        <v>1869</v>
      </c>
      <c r="F2372">
        <v>961</v>
      </c>
      <c r="G2372">
        <v>5451.51</v>
      </c>
      <c r="H2372">
        <v>5.6727471383974999</v>
      </c>
    </row>
    <row r="2373" spans="1:8" x14ac:dyDescent="0.2">
      <c r="A2373" t="s">
        <v>8</v>
      </c>
      <c r="B2373" t="s">
        <v>76</v>
      </c>
      <c r="C2373" t="s">
        <v>77</v>
      </c>
      <c r="D2373" t="s">
        <v>11</v>
      </c>
      <c r="E2373" t="s">
        <v>1870</v>
      </c>
      <c r="F2373">
        <v>158</v>
      </c>
      <c r="G2373">
        <v>3920.6</v>
      </c>
      <c r="H2373">
        <v>24.813924050632899</v>
      </c>
    </row>
    <row r="2374" spans="1:8" x14ac:dyDescent="0.2">
      <c r="A2374" t="s">
        <v>8</v>
      </c>
      <c r="B2374" t="s">
        <v>76</v>
      </c>
      <c r="C2374" t="s">
        <v>77</v>
      </c>
      <c r="D2374" t="s">
        <v>11</v>
      </c>
      <c r="E2374" t="s">
        <v>1871</v>
      </c>
      <c r="F2374">
        <v>9276</v>
      </c>
      <c r="G2374">
        <v>43698.8</v>
      </c>
      <c r="H2374">
        <v>4.7109529969814599</v>
      </c>
    </row>
    <row r="2375" spans="1:8" x14ac:dyDescent="0.2">
      <c r="A2375" t="s">
        <v>8</v>
      </c>
      <c r="B2375" t="s">
        <v>76</v>
      </c>
      <c r="C2375" t="s">
        <v>77</v>
      </c>
      <c r="D2375" t="s">
        <v>11</v>
      </c>
      <c r="E2375" t="s">
        <v>1872</v>
      </c>
      <c r="F2375">
        <v>1659</v>
      </c>
      <c r="G2375">
        <v>8716.56</v>
      </c>
      <c r="H2375">
        <v>5.25410488245931</v>
      </c>
    </row>
    <row r="2376" spans="1:8" x14ac:dyDescent="0.2">
      <c r="A2376" t="s">
        <v>8</v>
      </c>
      <c r="B2376" t="s">
        <v>76</v>
      </c>
      <c r="C2376" t="s">
        <v>102</v>
      </c>
      <c r="D2376" t="s">
        <v>11</v>
      </c>
      <c r="E2376" t="s">
        <v>323</v>
      </c>
      <c r="F2376">
        <v>281</v>
      </c>
      <c r="G2376">
        <v>72182.320000000007</v>
      </c>
      <c r="H2376">
        <v>256.87658362989299</v>
      </c>
    </row>
    <row r="2377" spans="1:8" x14ac:dyDescent="0.2">
      <c r="A2377" t="s">
        <v>8</v>
      </c>
      <c r="B2377" t="s">
        <v>76</v>
      </c>
      <c r="C2377" t="s">
        <v>77</v>
      </c>
      <c r="D2377" t="s">
        <v>11</v>
      </c>
      <c r="E2377" t="s">
        <v>540</v>
      </c>
      <c r="F2377">
        <v>1504</v>
      </c>
      <c r="G2377">
        <v>4945.57</v>
      </c>
      <c r="H2377">
        <v>3.2882779255319101</v>
      </c>
    </row>
    <row r="2378" spans="1:8" x14ac:dyDescent="0.2">
      <c r="A2378" t="s">
        <v>8</v>
      </c>
      <c r="B2378" t="s">
        <v>76</v>
      </c>
      <c r="C2378" t="s">
        <v>77</v>
      </c>
      <c r="D2378" t="s">
        <v>11</v>
      </c>
      <c r="E2378" t="s">
        <v>346</v>
      </c>
      <c r="F2378">
        <v>304</v>
      </c>
      <c r="G2378">
        <v>5201.76</v>
      </c>
      <c r="H2378">
        <v>17.1110526315789</v>
      </c>
    </row>
    <row r="2379" spans="1:8" x14ac:dyDescent="0.2">
      <c r="A2379" t="s">
        <v>8</v>
      </c>
      <c r="B2379" t="s">
        <v>76</v>
      </c>
      <c r="C2379" t="s">
        <v>77</v>
      </c>
      <c r="D2379" t="s">
        <v>11</v>
      </c>
      <c r="E2379" t="s">
        <v>809</v>
      </c>
      <c r="F2379">
        <v>2500</v>
      </c>
      <c r="G2379">
        <v>29838.51</v>
      </c>
      <c r="H2379">
        <v>11.935404</v>
      </c>
    </row>
    <row r="2380" spans="1:8" x14ac:dyDescent="0.2">
      <c r="A2380" t="s">
        <v>8</v>
      </c>
      <c r="B2380" t="s">
        <v>76</v>
      </c>
      <c r="C2380" t="s">
        <v>77</v>
      </c>
      <c r="D2380" t="s">
        <v>11</v>
      </c>
      <c r="E2380" t="s">
        <v>1749</v>
      </c>
      <c r="F2380">
        <v>900</v>
      </c>
      <c r="G2380">
        <v>12458.69</v>
      </c>
      <c r="H2380">
        <v>13.8429888888889</v>
      </c>
    </row>
    <row r="2381" spans="1:8" x14ac:dyDescent="0.2">
      <c r="A2381" t="s">
        <v>8</v>
      </c>
      <c r="B2381" t="s">
        <v>76</v>
      </c>
      <c r="C2381" t="s">
        <v>77</v>
      </c>
      <c r="D2381" t="s">
        <v>11</v>
      </c>
      <c r="E2381" t="s">
        <v>1445</v>
      </c>
      <c r="F2381">
        <v>1779</v>
      </c>
      <c r="G2381">
        <v>21612.720000000001</v>
      </c>
      <c r="H2381">
        <v>12.148802698144999</v>
      </c>
    </row>
    <row r="2382" spans="1:8" x14ac:dyDescent="0.2">
      <c r="A2382" t="s">
        <v>8</v>
      </c>
      <c r="B2382" t="s">
        <v>76</v>
      </c>
      <c r="C2382" t="s">
        <v>77</v>
      </c>
      <c r="D2382" t="s">
        <v>11</v>
      </c>
      <c r="E2382" t="s">
        <v>1873</v>
      </c>
      <c r="F2382">
        <v>0</v>
      </c>
      <c r="G2382">
        <v>12889.18</v>
      </c>
      <c r="H2382">
        <v>0</v>
      </c>
    </row>
    <row r="2383" spans="1:8" x14ac:dyDescent="0.2">
      <c r="A2383" t="s">
        <v>8</v>
      </c>
      <c r="B2383" t="s">
        <v>76</v>
      </c>
      <c r="C2383" t="s">
        <v>77</v>
      </c>
      <c r="D2383" t="s">
        <v>11</v>
      </c>
      <c r="E2383" t="s">
        <v>1874</v>
      </c>
      <c r="F2383">
        <v>2525</v>
      </c>
      <c r="G2383">
        <v>8723</v>
      </c>
      <c r="H2383">
        <v>3.4546534653465302</v>
      </c>
    </row>
    <row r="2384" spans="1:8" x14ac:dyDescent="0.2">
      <c r="A2384" t="s">
        <v>8</v>
      </c>
      <c r="B2384" t="s">
        <v>76</v>
      </c>
      <c r="C2384" t="s">
        <v>77</v>
      </c>
      <c r="D2384" t="s">
        <v>11</v>
      </c>
      <c r="E2384" t="s">
        <v>1875</v>
      </c>
      <c r="F2384">
        <v>0</v>
      </c>
      <c r="G2384">
        <v>3579.57</v>
      </c>
      <c r="H2384">
        <v>0</v>
      </c>
    </row>
    <row r="2385" spans="1:8" x14ac:dyDescent="0.2">
      <c r="A2385" t="s">
        <v>8</v>
      </c>
      <c r="B2385" t="s">
        <v>76</v>
      </c>
      <c r="C2385" t="s">
        <v>77</v>
      </c>
      <c r="D2385" t="s">
        <v>11</v>
      </c>
      <c r="E2385" t="s">
        <v>835</v>
      </c>
      <c r="F2385">
        <v>0</v>
      </c>
      <c r="G2385">
        <v>24703.01</v>
      </c>
      <c r="H2385">
        <v>0</v>
      </c>
    </row>
    <row r="2386" spans="1:8" x14ac:dyDescent="0.2">
      <c r="A2386" t="s">
        <v>8</v>
      </c>
      <c r="B2386" t="s">
        <v>76</v>
      </c>
      <c r="C2386" t="s">
        <v>77</v>
      </c>
      <c r="D2386" t="s">
        <v>11</v>
      </c>
      <c r="E2386" t="s">
        <v>1876</v>
      </c>
      <c r="F2386">
        <v>0</v>
      </c>
      <c r="G2386">
        <v>1661.11</v>
      </c>
      <c r="H2386">
        <v>0</v>
      </c>
    </row>
    <row r="2387" spans="1:8" x14ac:dyDescent="0.2">
      <c r="A2387" t="s">
        <v>8</v>
      </c>
      <c r="B2387" t="s">
        <v>76</v>
      </c>
      <c r="C2387" t="s">
        <v>77</v>
      </c>
      <c r="D2387" t="s">
        <v>11</v>
      </c>
      <c r="E2387" t="s">
        <v>1877</v>
      </c>
      <c r="F2387">
        <v>0</v>
      </c>
      <c r="G2387">
        <v>5565.05</v>
      </c>
      <c r="H2387">
        <v>0</v>
      </c>
    </row>
    <row r="2388" spans="1:8" x14ac:dyDescent="0.2">
      <c r="A2388" t="s">
        <v>8</v>
      </c>
      <c r="B2388" t="s">
        <v>76</v>
      </c>
      <c r="C2388" t="s">
        <v>77</v>
      </c>
      <c r="D2388" t="s">
        <v>11</v>
      </c>
      <c r="E2388" t="s">
        <v>1878</v>
      </c>
      <c r="F2388">
        <v>754</v>
      </c>
      <c r="G2388">
        <v>2505.87</v>
      </c>
      <c r="H2388">
        <v>3.3234350132625998</v>
      </c>
    </row>
    <row r="2389" spans="1:8" x14ac:dyDescent="0.2">
      <c r="A2389" t="s">
        <v>8</v>
      </c>
      <c r="B2389" t="s">
        <v>76</v>
      </c>
      <c r="C2389" t="s">
        <v>135</v>
      </c>
      <c r="D2389" t="s">
        <v>11</v>
      </c>
      <c r="E2389" t="s">
        <v>1879</v>
      </c>
      <c r="F2389">
        <v>600</v>
      </c>
      <c r="G2389">
        <v>5093.55</v>
      </c>
      <c r="H2389">
        <v>8.4892500000000002</v>
      </c>
    </row>
    <row r="2390" spans="1:8" x14ac:dyDescent="0.2">
      <c r="A2390" t="s">
        <v>8</v>
      </c>
      <c r="B2390" t="s">
        <v>76</v>
      </c>
      <c r="C2390" t="s">
        <v>135</v>
      </c>
      <c r="D2390" t="s">
        <v>11</v>
      </c>
      <c r="E2390" t="s">
        <v>1880</v>
      </c>
      <c r="F2390">
        <v>1</v>
      </c>
      <c r="G2390">
        <v>1791.76</v>
      </c>
      <c r="H2390">
        <v>1791.76</v>
      </c>
    </row>
    <row r="2391" spans="1:8" x14ac:dyDescent="0.2">
      <c r="A2391" t="s">
        <v>8</v>
      </c>
      <c r="B2391" t="s">
        <v>76</v>
      </c>
      <c r="C2391" t="s">
        <v>135</v>
      </c>
      <c r="D2391" t="s">
        <v>11</v>
      </c>
      <c r="E2391" t="s">
        <v>1881</v>
      </c>
      <c r="F2391">
        <v>460</v>
      </c>
      <c r="G2391">
        <v>4022.12</v>
      </c>
      <c r="H2391">
        <v>8.7437391304347791</v>
      </c>
    </row>
    <row r="2392" spans="1:8" x14ac:dyDescent="0.2">
      <c r="A2392" t="s">
        <v>8</v>
      </c>
      <c r="B2392" t="s">
        <v>76</v>
      </c>
      <c r="C2392" t="s">
        <v>102</v>
      </c>
      <c r="D2392" t="s">
        <v>11</v>
      </c>
      <c r="E2392" t="s">
        <v>1882</v>
      </c>
      <c r="F2392">
        <v>7840</v>
      </c>
      <c r="G2392">
        <v>68833.64</v>
      </c>
      <c r="H2392">
        <v>8.7798010204081596</v>
      </c>
    </row>
    <row r="2393" spans="1:8" x14ac:dyDescent="0.2">
      <c r="A2393" t="s">
        <v>8</v>
      </c>
      <c r="B2393" t="s">
        <v>76</v>
      </c>
      <c r="C2393" t="s">
        <v>77</v>
      </c>
      <c r="D2393" t="s">
        <v>11</v>
      </c>
      <c r="E2393" t="s">
        <v>1883</v>
      </c>
      <c r="F2393">
        <v>7</v>
      </c>
      <c r="G2393">
        <v>36081.29</v>
      </c>
      <c r="H2393">
        <v>5154.47</v>
      </c>
    </row>
    <row r="2394" spans="1:8" x14ac:dyDescent="0.2">
      <c r="A2394" t="s">
        <v>8</v>
      </c>
      <c r="B2394" t="s">
        <v>76</v>
      </c>
      <c r="C2394" t="s">
        <v>87</v>
      </c>
      <c r="D2394" t="s">
        <v>11</v>
      </c>
      <c r="E2394" t="s">
        <v>1884</v>
      </c>
      <c r="F2394">
        <v>1</v>
      </c>
      <c r="G2394">
        <v>-31804.01</v>
      </c>
      <c r="H2394">
        <v>-31804.01</v>
      </c>
    </row>
    <row r="2395" spans="1:8" x14ac:dyDescent="0.2">
      <c r="A2395" t="s">
        <v>8</v>
      </c>
      <c r="B2395" t="s">
        <v>76</v>
      </c>
      <c r="C2395" t="s">
        <v>87</v>
      </c>
      <c r="D2395" t="s">
        <v>11</v>
      </c>
      <c r="E2395" t="s">
        <v>1885</v>
      </c>
      <c r="F2395">
        <v>1</v>
      </c>
      <c r="G2395">
        <v>-533</v>
      </c>
      <c r="H2395">
        <v>-533</v>
      </c>
    </row>
    <row r="2396" spans="1:8" x14ac:dyDescent="0.2">
      <c r="A2396" t="s">
        <v>8</v>
      </c>
      <c r="B2396" t="s">
        <v>76</v>
      </c>
      <c r="C2396" t="s">
        <v>87</v>
      </c>
      <c r="D2396" t="s">
        <v>11</v>
      </c>
      <c r="E2396" t="s">
        <v>1886</v>
      </c>
      <c r="F2396">
        <v>1</v>
      </c>
      <c r="G2396">
        <v>-613</v>
      </c>
      <c r="H2396">
        <v>-613</v>
      </c>
    </row>
    <row r="2397" spans="1:8" x14ac:dyDescent="0.2">
      <c r="A2397" t="s">
        <v>8</v>
      </c>
      <c r="B2397" t="s">
        <v>76</v>
      </c>
      <c r="C2397" t="s">
        <v>77</v>
      </c>
      <c r="D2397" t="s">
        <v>11</v>
      </c>
      <c r="E2397" t="s">
        <v>1887</v>
      </c>
      <c r="F2397">
        <v>6040</v>
      </c>
      <c r="G2397">
        <v>16442.91</v>
      </c>
      <c r="H2397">
        <v>2.72233609271523</v>
      </c>
    </row>
    <row r="2398" spans="1:8" x14ac:dyDescent="0.2">
      <c r="A2398" t="s">
        <v>8</v>
      </c>
      <c r="B2398" t="s">
        <v>76</v>
      </c>
      <c r="C2398" t="s">
        <v>87</v>
      </c>
      <c r="D2398" t="s">
        <v>11</v>
      </c>
      <c r="E2398" t="s">
        <v>1888</v>
      </c>
      <c r="F2398">
        <v>1</v>
      </c>
      <c r="G2398">
        <v>-8005</v>
      </c>
      <c r="H2398">
        <v>-8005</v>
      </c>
    </row>
    <row r="2399" spans="1:8" x14ac:dyDescent="0.2">
      <c r="A2399" t="s">
        <v>8</v>
      </c>
      <c r="B2399" t="s">
        <v>76</v>
      </c>
      <c r="C2399" t="s">
        <v>87</v>
      </c>
      <c r="D2399" t="s">
        <v>11</v>
      </c>
      <c r="E2399" t="s">
        <v>1889</v>
      </c>
      <c r="F2399">
        <v>1</v>
      </c>
      <c r="G2399">
        <v>-3287</v>
      </c>
      <c r="H2399">
        <v>-3287</v>
      </c>
    </row>
    <row r="2400" spans="1:8" x14ac:dyDescent="0.2">
      <c r="A2400" t="s">
        <v>8</v>
      </c>
      <c r="B2400" t="s">
        <v>76</v>
      </c>
      <c r="C2400" t="s">
        <v>87</v>
      </c>
      <c r="D2400" t="s">
        <v>11</v>
      </c>
      <c r="E2400" t="s">
        <v>1890</v>
      </c>
      <c r="F2400">
        <v>1</v>
      </c>
      <c r="G2400">
        <v>-1494</v>
      </c>
      <c r="H2400">
        <v>-1494</v>
      </c>
    </row>
    <row r="2401" spans="1:8" x14ac:dyDescent="0.2">
      <c r="A2401" t="s">
        <v>8</v>
      </c>
      <c r="B2401" t="s">
        <v>76</v>
      </c>
      <c r="C2401" t="s">
        <v>87</v>
      </c>
      <c r="D2401" t="s">
        <v>11</v>
      </c>
      <c r="E2401" t="s">
        <v>1891</v>
      </c>
      <c r="F2401">
        <v>1</v>
      </c>
      <c r="G2401">
        <v>-987</v>
      </c>
      <c r="H2401">
        <v>-987</v>
      </c>
    </row>
    <row r="2402" spans="1:8" x14ac:dyDescent="0.2">
      <c r="A2402" t="s">
        <v>8</v>
      </c>
      <c r="B2402" t="s">
        <v>76</v>
      </c>
      <c r="C2402" t="s">
        <v>87</v>
      </c>
      <c r="D2402" t="s">
        <v>11</v>
      </c>
      <c r="E2402" t="s">
        <v>1892</v>
      </c>
      <c r="F2402">
        <v>1</v>
      </c>
      <c r="G2402">
        <v>-499</v>
      </c>
      <c r="H2402">
        <v>-499</v>
      </c>
    </row>
    <row r="2403" spans="1:8" x14ac:dyDescent="0.2">
      <c r="A2403" t="s">
        <v>8</v>
      </c>
      <c r="B2403" t="s">
        <v>76</v>
      </c>
      <c r="C2403" t="s">
        <v>87</v>
      </c>
      <c r="D2403" t="s">
        <v>11</v>
      </c>
      <c r="E2403" t="s">
        <v>1893</v>
      </c>
      <c r="F2403">
        <v>1</v>
      </c>
      <c r="G2403">
        <v>-3941</v>
      </c>
      <c r="H2403">
        <v>-3941</v>
      </c>
    </row>
    <row r="2404" spans="1:8" x14ac:dyDescent="0.2">
      <c r="A2404" t="s">
        <v>8</v>
      </c>
      <c r="B2404" t="s">
        <v>76</v>
      </c>
      <c r="C2404" t="s">
        <v>87</v>
      </c>
      <c r="D2404" t="s">
        <v>11</v>
      </c>
      <c r="E2404" t="s">
        <v>1894</v>
      </c>
      <c r="F2404">
        <v>1</v>
      </c>
      <c r="G2404">
        <v>-880</v>
      </c>
      <c r="H2404">
        <v>-880</v>
      </c>
    </row>
    <row r="2405" spans="1:8" x14ac:dyDescent="0.2">
      <c r="A2405" t="s">
        <v>8</v>
      </c>
      <c r="B2405" t="s">
        <v>76</v>
      </c>
      <c r="C2405" t="s">
        <v>87</v>
      </c>
      <c r="D2405" t="s">
        <v>11</v>
      </c>
      <c r="E2405" t="s">
        <v>1895</v>
      </c>
      <c r="F2405">
        <v>1</v>
      </c>
      <c r="G2405">
        <v>-648</v>
      </c>
      <c r="H2405">
        <v>-648</v>
      </c>
    </row>
    <row r="2406" spans="1:8" x14ac:dyDescent="0.2">
      <c r="A2406" t="s">
        <v>8</v>
      </c>
      <c r="B2406" t="s">
        <v>76</v>
      </c>
      <c r="C2406" t="s">
        <v>87</v>
      </c>
      <c r="D2406" t="s">
        <v>11</v>
      </c>
      <c r="E2406" t="s">
        <v>1896</v>
      </c>
      <c r="F2406">
        <v>1</v>
      </c>
      <c r="G2406">
        <v>-5066</v>
      </c>
      <c r="H2406">
        <v>-5066</v>
      </c>
    </row>
    <row r="2407" spans="1:8" x14ac:dyDescent="0.2">
      <c r="A2407" t="s">
        <v>8</v>
      </c>
      <c r="B2407" t="s">
        <v>76</v>
      </c>
      <c r="C2407" t="s">
        <v>87</v>
      </c>
      <c r="D2407" t="s">
        <v>11</v>
      </c>
      <c r="E2407" t="s">
        <v>1897</v>
      </c>
      <c r="F2407">
        <v>1</v>
      </c>
      <c r="G2407">
        <v>-4111</v>
      </c>
      <c r="H2407">
        <v>-4111</v>
      </c>
    </row>
    <row r="2408" spans="1:8" x14ac:dyDescent="0.2">
      <c r="A2408" t="s">
        <v>8</v>
      </c>
      <c r="B2408" t="s">
        <v>76</v>
      </c>
      <c r="C2408" t="s">
        <v>77</v>
      </c>
      <c r="D2408" t="s">
        <v>11</v>
      </c>
      <c r="E2408" t="s">
        <v>1898</v>
      </c>
      <c r="F2408">
        <v>1391</v>
      </c>
      <c r="G2408">
        <v>9719.6</v>
      </c>
      <c r="H2408">
        <v>6.9874910136592403</v>
      </c>
    </row>
    <row r="2409" spans="1:8" x14ac:dyDescent="0.2">
      <c r="A2409" t="s">
        <v>8</v>
      </c>
      <c r="B2409" t="s">
        <v>76</v>
      </c>
      <c r="C2409" t="s">
        <v>77</v>
      </c>
      <c r="D2409" t="s">
        <v>11</v>
      </c>
      <c r="E2409" t="s">
        <v>1899</v>
      </c>
      <c r="F2409">
        <v>126</v>
      </c>
      <c r="G2409">
        <v>23487.85</v>
      </c>
      <c r="H2409">
        <v>186.411507936508</v>
      </c>
    </row>
    <row r="2410" spans="1:8" x14ac:dyDescent="0.2">
      <c r="A2410" t="s">
        <v>8</v>
      </c>
      <c r="B2410" t="s">
        <v>76</v>
      </c>
      <c r="C2410" t="s">
        <v>77</v>
      </c>
      <c r="D2410" t="s">
        <v>11</v>
      </c>
      <c r="E2410" t="s">
        <v>1900</v>
      </c>
      <c r="F2410">
        <v>1</v>
      </c>
      <c r="G2410">
        <v>9785.0400000000009</v>
      </c>
      <c r="H2410">
        <v>9785.0400000000009</v>
      </c>
    </row>
    <row r="2411" spans="1:8" x14ac:dyDescent="0.2">
      <c r="A2411" t="s">
        <v>8</v>
      </c>
      <c r="B2411" t="s">
        <v>76</v>
      </c>
      <c r="C2411" t="s">
        <v>77</v>
      </c>
      <c r="D2411" t="s">
        <v>11</v>
      </c>
      <c r="E2411" t="s">
        <v>1901</v>
      </c>
      <c r="F2411">
        <v>1</v>
      </c>
      <c r="G2411">
        <v>5924.72</v>
      </c>
      <c r="H2411">
        <v>5924.72</v>
      </c>
    </row>
    <row r="2412" spans="1:8" x14ac:dyDescent="0.2">
      <c r="A2412" t="s">
        <v>8</v>
      </c>
      <c r="B2412" t="s">
        <v>76</v>
      </c>
      <c r="C2412" t="s">
        <v>77</v>
      </c>
      <c r="D2412" t="s">
        <v>11</v>
      </c>
      <c r="E2412" t="s">
        <v>1902</v>
      </c>
      <c r="F2412">
        <v>420</v>
      </c>
      <c r="G2412">
        <v>3486.19</v>
      </c>
      <c r="H2412">
        <v>8.3004523809523807</v>
      </c>
    </row>
    <row r="2413" spans="1:8" x14ac:dyDescent="0.2">
      <c r="A2413" t="s">
        <v>8</v>
      </c>
      <c r="B2413" t="s">
        <v>76</v>
      </c>
      <c r="C2413" t="s">
        <v>87</v>
      </c>
      <c r="D2413" t="s">
        <v>11</v>
      </c>
      <c r="E2413" t="s">
        <v>1903</v>
      </c>
      <c r="F2413">
        <v>1</v>
      </c>
      <c r="G2413">
        <v>-4221</v>
      </c>
      <c r="H2413">
        <v>-4221</v>
      </c>
    </row>
    <row r="2414" spans="1:8" x14ac:dyDescent="0.2">
      <c r="A2414" t="s">
        <v>8</v>
      </c>
      <c r="B2414" t="s">
        <v>76</v>
      </c>
      <c r="C2414" t="s">
        <v>92</v>
      </c>
      <c r="D2414" t="s">
        <v>11</v>
      </c>
      <c r="E2414" t="s">
        <v>1904</v>
      </c>
      <c r="F2414">
        <v>3273</v>
      </c>
      <c r="G2414">
        <v>89895.65</v>
      </c>
      <c r="H2414">
        <v>27.4658264589062</v>
      </c>
    </row>
    <row r="2415" spans="1:8" x14ac:dyDescent="0.2">
      <c r="A2415" t="s">
        <v>8</v>
      </c>
      <c r="B2415" t="s">
        <v>76</v>
      </c>
      <c r="C2415" t="s">
        <v>92</v>
      </c>
      <c r="D2415" t="s">
        <v>11</v>
      </c>
      <c r="E2415" t="s">
        <v>989</v>
      </c>
      <c r="F2415">
        <v>296</v>
      </c>
      <c r="G2415">
        <v>24839.15</v>
      </c>
      <c r="H2415">
        <v>83.916047297297297</v>
      </c>
    </row>
    <row r="2416" spans="1:8" x14ac:dyDescent="0.2">
      <c r="A2416" t="s">
        <v>8</v>
      </c>
      <c r="B2416" t="s">
        <v>76</v>
      </c>
      <c r="C2416" t="s">
        <v>92</v>
      </c>
      <c r="D2416" t="s">
        <v>11</v>
      </c>
      <c r="E2416" t="s">
        <v>1018</v>
      </c>
      <c r="F2416">
        <v>817</v>
      </c>
      <c r="G2416">
        <v>24942.79</v>
      </c>
      <c r="H2416">
        <v>30.529730722154198</v>
      </c>
    </row>
    <row r="2417" spans="1:8" x14ac:dyDescent="0.2">
      <c r="A2417" t="s">
        <v>8</v>
      </c>
      <c r="B2417" t="s">
        <v>76</v>
      </c>
      <c r="C2417" t="s">
        <v>87</v>
      </c>
      <c r="D2417" t="s">
        <v>11</v>
      </c>
      <c r="E2417" t="s">
        <v>1905</v>
      </c>
      <c r="F2417">
        <v>1</v>
      </c>
      <c r="G2417">
        <v>-9872</v>
      </c>
      <c r="H2417">
        <v>-9872</v>
      </c>
    </row>
    <row r="2418" spans="1:8" x14ac:dyDescent="0.2">
      <c r="A2418" t="s">
        <v>8</v>
      </c>
      <c r="B2418" t="s">
        <v>76</v>
      </c>
      <c r="C2418" t="s">
        <v>63</v>
      </c>
      <c r="D2418" t="s">
        <v>64</v>
      </c>
      <c r="E2418" t="s">
        <v>785</v>
      </c>
      <c r="F2418">
        <v>30</v>
      </c>
      <c r="G2418">
        <v>-6324.66</v>
      </c>
      <c r="H2418">
        <v>-210.822</v>
      </c>
    </row>
    <row r="2419" spans="1:8" x14ac:dyDescent="0.2">
      <c r="A2419" t="s">
        <v>8</v>
      </c>
      <c r="B2419" t="s">
        <v>76</v>
      </c>
      <c r="C2419" t="s">
        <v>63</v>
      </c>
      <c r="D2419" t="s">
        <v>64</v>
      </c>
      <c r="E2419" t="s">
        <v>1906</v>
      </c>
      <c r="F2419">
        <v>4</v>
      </c>
      <c r="G2419">
        <v>10027.280000000001</v>
      </c>
      <c r="H2419">
        <v>2506.8200000000002</v>
      </c>
    </row>
    <row r="2420" spans="1:8" x14ac:dyDescent="0.2">
      <c r="A2420" t="s">
        <v>8</v>
      </c>
      <c r="B2420" t="s">
        <v>76</v>
      </c>
      <c r="C2420" t="s">
        <v>63</v>
      </c>
      <c r="D2420" t="s">
        <v>64</v>
      </c>
      <c r="E2420" t="s">
        <v>1907</v>
      </c>
      <c r="F2420">
        <v>5</v>
      </c>
      <c r="G2420">
        <v>152283.91</v>
      </c>
      <c r="H2420">
        <v>30456.781999999999</v>
      </c>
    </row>
    <row r="2421" spans="1:8" x14ac:dyDescent="0.2">
      <c r="A2421" t="s">
        <v>8</v>
      </c>
      <c r="B2421" t="s">
        <v>76</v>
      </c>
      <c r="C2421" t="s">
        <v>92</v>
      </c>
      <c r="D2421" t="s">
        <v>11</v>
      </c>
      <c r="E2421" t="s">
        <v>838</v>
      </c>
      <c r="F2421">
        <v>235</v>
      </c>
      <c r="G2421">
        <v>16642.88</v>
      </c>
      <c r="H2421">
        <v>70.820765957446795</v>
      </c>
    </row>
    <row r="2422" spans="1:8" x14ac:dyDescent="0.2">
      <c r="A2422" t="s">
        <v>8</v>
      </c>
      <c r="B2422" t="s">
        <v>76</v>
      </c>
      <c r="C2422" t="s">
        <v>77</v>
      </c>
      <c r="D2422" t="s">
        <v>11</v>
      </c>
      <c r="E2422" t="s">
        <v>1908</v>
      </c>
      <c r="F2422">
        <v>230</v>
      </c>
      <c r="G2422">
        <v>2548.66</v>
      </c>
      <c r="H2422">
        <v>11.081130434782599</v>
      </c>
    </row>
    <row r="2423" spans="1:8" x14ac:dyDescent="0.2">
      <c r="A2423" t="s">
        <v>8</v>
      </c>
      <c r="B2423" t="s">
        <v>76</v>
      </c>
      <c r="C2423" t="s">
        <v>77</v>
      </c>
      <c r="D2423" t="s">
        <v>11</v>
      </c>
      <c r="E2423" t="s">
        <v>1909</v>
      </c>
      <c r="F2423">
        <v>689</v>
      </c>
      <c r="G2423">
        <v>5361.71</v>
      </c>
      <c r="H2423">
        <v>7.7818722786647303</v>
      </c>
    </row>
    <row r="2424" spans="1:8" x14ac:dyDescent="0.2">
      <c r="A2424" t="s">
        <v>8</v>
      </c>
      <c r="B2424" t="s">
        <v>76</v>
      </c>
      <c r="C2424" t="s">
        <v>77</v>
      </c>
      <c r="D2424" t="s">
        <v>11</v>
      </c>
      <c r="E2424" t="s">
        <v>1468</v>
      </c>
      <c r="F2424">
        <v>158</v>
      </c>
      <c r="G2424">
        <v>3540.08</v>
      </c>
      <c r="H2424">
        <v>22.4055696202532</v>
      </c>
    </row>
    <row r="2425" spans="1:8" x14ac:dyDescent="0.2">
      <c r="A2425" t="s">
        <v>8</v>
      </c>
      <c r="B2425" t="s">
        <v>76</v>
      </c>
      <c r="C2425" t="s">
        <v>77</v>
      </c>
      <c r="D2425" t="s">
        <v>11</v>
      </c>
      <c r="E2425" t="s">
        <v>1910</v>
      </c>
      <c r="F2425">
        <v>286</v>
      </c>
      <c r="G2425">
        <v>-1124.0899999999999</v>
      </c>
      <c r="H2425">
        <v>-3.9303846153846198</v>
      </c>
    </row>
    <row r="2426" spans="1:8" x14ac:dyDescent="0.2">
      <c r="A2426" t="s">
        <v>8</v>
      </c>
      <c r="B2426" t="s">
        <v>76</v>
      </c>
      <c r="C2426" t="s">
        <v>87</v>
      </c>
      <c r="D2426" t="s">
        <v>11</v>
      </c>
      <c r="E2426" t="s">
        <v>1911</v>
      </c>
      <c r="F2426">
        <v>1</v>
      </c>
      <c r="G2426">
        <v>-442</v>
      </c>
      <c r="H2426">
        <v>-442</v>
      </c>
    </row>
    <row r="2427" spans="1:8" x14ac:dyDescent="0.2">
      <c r="A2427" t="s">
        <v>8</v>
      </c>
      <c r="B2427" t="s">
        <v>76</v>
      </c>
      <c r="C2427" t="s">
        <v>63</v>
      </c>
      <c r="D2427" t="s">
        <v>64</v>
      </c>
      <c r="E2427" t="s">
        <v>1308</v>
      </c>
      <c r="F2427">
        <v>10</v>
      </c>
      <c r="G2427">
        <v>43489.97</v>
      </c>
      <c r="H2427">
        <v>4348.9970000000003</v>
      </c>
    </row>
    <row r="2428" spans="1:8" x14ac:dyDescent="0.2">
      <c r="A2428" t="s">
        <v>8</v>
      </c>
      <c r="B2428" t="s">
        <v>76</v>
      </c>
      <c r="C2428" t="s">
        <v>87</v>
      </c>
      <c r="D2428" t="s">
        <v>11</v>
      </c>
      <c r="E2428" t="s">
        <v>1912</v>
      </c>
      <c r="F2428">
        <v>1</v>
      </c>
      <c r="G2428">
        <v>-39371</v>
      </c>
      <c r="H2428">
        <v>-39371</v>
      </c>
    </row>
    <row r="2429" spans="1:8" x14ac:dyDescent="0.2">
      <c r="A2429" t="s">
        <v>8</v>
      </c>
      <c r="B2429" t="s">
        <v>76</v>
      </c>
      <c r="C2429" t="s">
        <v>87</v>
      </c>
      <c r="D2429" t="s">
        <v>11</v>
      </c>
      <c r="E2429" t="s">
        <v>1913</v>
      </c>
      <c r="F2429">
        <v>1</v>
      </c>
      <c r="G2429">
        <v>-14667</v>
      </c>
      <c r="H2429">
        <v>-14667</v>
      </c>
    </row>
    <row r="2430" spans="1:8" x14ac:dyDescent="0.2">
      <c r="A2430" t="s">
        <v>8</v>
      </c>
      <c r="B2430" t="s">
        <v>76</v>
      </c>
      <c r="C2430" t="s">
        <v>87</v>
      </c>
      <c r="D2430" t="s">
        <v>11</v>
      </c>
      <c r="E2430" t="s">
        <v>1914</v>
      </c>
      <c r="F2430">
        <v>1</v>
      </c>
      <c r="G2430">
        <v>-4262</v>
      </c>
      <c r="H2430">
        <v>-4262</v>
      </c>
    </row>
    <row r="2431" spans="1:8" x14ac:dyDescent="0.2">
      <c r="A2431" t="s">
        <v>8</v>
      </c>
      <c r="B2431" t="s">
        <v>76</v>
      </c>
      <c r="C2431" t="s">
        <v>87</v>
      </c>
      <c r="D2431" t="s">
        <v>11</v>
      </c>
      <c r="E2431" t="s">
        <v>1915</v>
      </c>
      <c r="F2431">
        <v>1</v>
      </c>
      <c r="G2431">
        <v>-3682</v>
      </c>
      <c r="H2431">
        <v>-3682</v>
      </c>
    </row>
    <row r="2432" spans="1:8" x14ac:dyDescent="0.2">
      <c r="A2432" t="s">
        <v>8</v>
      </c>
      <c r="B2432" t="s">
        <v>76</v>
      </c>
      <c r="C2432" t="s">
        <v>87</v>
      </c>
      <c r="D2432" t="s">
        <v>11</v>
      </c>
      <c r="E2432" t="s">
        <v>1916</v>
      </c>
      <c r="F2432">
        <v>1</v>
      </c>
      <c r="G2432">
        <v>-754</v>
      </c>
      <c r="H2432">
        <v>-754</v>
      </c>
    </row>
    <row r="2433" spans="1:8" x14ac:dyDescent="0.2">
      <c r="A2433" t="s">
        <v>8</v>
      </c>
      <c r="B2433" t="s">
        <v>76</v>
      </c>
      <c r="C2433" t="s">
        <v>87</v>
      </c>
      <c r="D2433" t="s">
        <v>11</v>
      </c>
      <c r="E2433" t="s">
        <v>1917</v>
      </c>
      <c r="F2433">
        <v>1</v>
      </c>
      <c r="G2433">
        <v>-710</v>
      </c>
      <c r="H2433">
        <v>-710</v>
      </c>
    </row>
    <row r="2434" spans="1:8" x14ac:dyDescent="0.2">
      <c r="A2434" t="s">
        <v>8</v>
      </c>
      <c r="B2434" t="s">
        <v>76</v>
      </c>
      <c r="C2434" t="s">
        <v>87</v>
      </c>
      <c r="D2434" t="s">
        <v>11</v>
      </c>
      <c r="E2434" t="s">
        <v>1918</v>
      </c>
      <c r="F2434">
        <v>1</v>
      </c>
      <c r="G2434">
        <v>-171</v>
      </c>
      <c r="H2434">
        <v>-171</v>
      </c>
    </row>
    <row r="2435" spans="1:8" x14ac:dyDescent="0.2">
      <c r="A2435" t="s">
        <v>8</v>
      </c>
      <c r="B2435" t="s">
        <v>76</v>
      </c>
      <c r="C2435" t="s">
        <v>87</v>
      </c>
      <c r="D2435" t="s">
        <v>11</v>
      </c>
      <c r="E2435" t="s">
        <v>1919</v>
      </c>
      <c r="F2435">
        <v>1</v>
      </c>
      <c r="G2435">
        <v>-424</v>
      </c>
      <c r="H2435">
        <v>-424</v>
      </c>
    </row>
    <row r="2436" spans="1:8" x14ac:dyDescent="0.2">
      <c r="A2436" t="s">
        <v>8</v>
      </c>
      <c r="B2436" t="s">
        <v>76</v>
      </c>
      <c r="C2436" t="s">
        <v>87</v>
      </c>
      <c r="D2436" t="s">
        <v>11</v>
      </c>
      <c r="E2436" t="s">
        <v>1920</v>
      </c>
      <c r="F2436">
        <v>1</v>
      </c>
      <c r="G2436">
        <v>-227</v>
      </c>
      <c r="H2436">
        <v>-227</v>
      </c>
    </row>
    <row r="2437" spans="1:8" x14ac:dyDescent="0.2">
      <c r="A2437" t="s">
        <v>8</v>
      </c>
      <c r="B2437" t="s">
        <v>76</v>
      </c>
      <c r="C2437" t="s">
        <v>87</v>
      </c>
      <c r="D2437" t="s">
        <v>11</v>
      </c>
      <c r="E2437" t="s">
        <v>1921</v>
      </c>
      <c r="F2437">
        <v>1</v>
      </c>
      <c r="G2437">
        <v>-3253</v>
      </c>
      <c r="H2437">
        <v>-3253</v>
      </c>
    </row>
    <row r="2438" spans="1:8" x14ac:dyDescent="0.2">
      <c r="A2438" t="s">
        <v>8</v>
      </c>
      <c r="B2438" t="s">
        <v>76</v>
      </c>
      <c r="C2438" t="s">
        <v>87</v>
      </c>
      <c r="D2438" t="s">
        <v>11</v>
      </c>
      <c r="E2438" t="s">
        <v>1922</v>
      </c>
      <c r="F2438">
        <v>1</v>
      </c>
      <c r="G2438">
        <v>-2572</v>
      </c>
      <c r="H2438">
        <v>-2572</v>
      </c>
    </row>
    <row r="2439" spans="1:8" x14ac:dyDescent="0.2">
      <c r="A2439" t="s">
        <v>8</v>
      </c>
      <c r="B2439" t="s">
        <v>76</v>
      </c>
      <c r="C2439" t="s">
        <v>87</v>
      </c>
      <c r="D2439" t="s">
        <v>11</v>
      </c>
      <c r="E2439" t="s">
        <v>1923</v>
      </c>
      <c r="F2439">
        <v>1</v>
      </c>
      <c r="G2439">
        <v>-426</v>
      </c>
      <c r="H2439">
        <v>-426</v>
      </c>
    </row>
    <row r="2440" spans="1:8" x14ac:dyDescent="0.2">
      <c r="A2440" t="s">
        <v>8</v>
      </c>
      <c r="B2440" t="s">
        <v>76</v>
      </c>
      <c r="C2440" t="s">
        <v>77</v>
      </c>
      <c r="D2440" t="s">
        <v>11</v>
      </c>
      <c r="E2440" t="s">
        <v>1924</v>
      </c>
      <c r="F2440">
        <v>480</v>
      </c>
      <c r="G2440">
        <v>9645.8799999999992</v>
      </c>
      <c r="H2440">
        <v>20.095583333333298</v>
      </c>
    </row>
    <row r="2441" spans="1:8" x14ac:dyDescent="0.2">
      <c r="A2441" t="s">
        <v>8</v>
      </c>
      <c r="B2441" t="s">
        <v>76</v>
      </c>
      <c r="C2441" t="s">
        <v>63</v>
      </c>
      <c r="D2441" t="s">
        <v>64</v>
      </c>
      <c r="E2441" t="s">
        <v>567</v>
      </c>
      <c r="F2441">
        <v>32</v>
      </c>
      <c r="G2441">
        <v>-649.86</v>
      </c>
      <c r="H2441">
        <v>-20.308125</v>
      </c>
    </row>
    <row r="2442" spans="1:8" x14ac:dyDescent="0.2">
      <c r="A2442" t="s">
        <v>8</v>
      </c>
      <c r="B2442" t="s">
        <v>76</v>
      </c>
      <c r="C2442" t="s">
        <v>77</v>
      </c>
      <c r="D2442" t="s">
        <v>11</v>
      </c>
      <c r="E2442" t="s">
        <v>1306</v>
      </c>
      <c r="F2442">
        <v>1537</v>
      </c>
      <c r="G2442">
        <v>22100.31</v>
      </c>
      <c r="H2442">
        <v>14.3788614183474</v>
      </c>
    </row>
    <row r="2443" spans="1:8" x14ac:dyDescent="0.2">
      <c r="A2443" t="s">
        <v>8</v>
      </c>
      <c r="B2443" t="s">
        <v>76</v>
      </c>
      <c r="C2443" t="s">
        <v>92</v>
      </c>
      <c r="D2443" t="s">
        <v>11</v>
      </c>
      <c r="E2443" t="s">
        <v>1925</v>
      </c>
      <c r="F2443">
        <v>503</v>
      </c>
      <c r="G2443">
        <v>4787.41</v>
      </c>
      <c r="H2443">
        <v>9.5177137176938391</v>
      </c>
    </row>
    <row r="2444" spans="1:8" x14ac:dyDescent="0.2">
      <c r="A2444" t="s">
        <v>8</v>
      </c>
      <c r="B2444" t="s">
        <v>76</v>
      </c>
      <c r="C2444" t="s">
        <v>77</v>
      </c>
      <c r="D2444" t="s">
        <v>11</v>
      </c>
      <c r="E2444" t="s">
        <v>1926</v>
      </c>
      <c r="F2444">
        <v>595</v>
      </c>
      <c r="G2444">
        <v>7280.75</v>
      </c>
      <c r="H2444">
        <v>12.2365546218487</v>
      </c>
    </row>
    <row r="2445" spans="1:8" x14ac:dyDescent="0.2">
      <c r="A2445" t="s">
        <v>8</v>
      </c>
      <c r="B2445" t="s">
        <v>76</v>
      </c>
      <c r="C2445" t="s">
        <v>92</v>
      </c>
      <c r="D2445" t="s">
        <v>11</v>
      </c>
      <c r="E2445" t="s">
        <v>1927</v>
      </c>
      <c r="F2445">
        <v>1995</v>
      </c>
      <c r="G2445">
        <v>28014.78</v>
      </c>
      <c r="H2445">
        <v>14.042496240601499</v>
      </c>
    </row>
    <row r="2446" spans="1:8" x14ac:dyDescent="0.2">
      <c r="A2446" t="s">
        <v>8</v>
      </c>
      <c r="B2446" t="s">
        <v>76</v>
      </c>
      <c r="C2446" t="s">
        <v>77</v>
      </c>
      <c r="D2446" t="s">
        <v>11</v>
      </c>
      <c r="E2446" t="s">
        <v>1928</v>
      </c>
      <c r="F2446">
        <v>1480</v>
      </c>
      <c r="G2446">
        <v>5782.39</v>
      </c>
      <c r="H2446">
        <v>3.9070202702702699</v>
      </c>
    </row>
    <row r="2447" spans="1:8" x14ac:dyDescent="0.2">
      <c r="A2447" t="s">
        <v>8</v>
      </c>
      <c r="B2447" t="s">
        <v>76</v>
      </c>
      <c r="C2447" t="s">
        <v>77</v>
      </c>
      <c r="D2447" t="s">
        <v>11</v>
      </c>
      <c r="E2447" t="s">
        <v>1929</v>
      </c>
      <c r="F2447">
        <v>742</v>
      </c>
      <c r="G2447">
        <v>3949.05</v>
      </c>
      <c r="H2447">
        <v>5.3221698113207498</v>
      </c>
    </row>
    <row r="2448" spans="1:8" x14ac:dyDescent="0.2">
      <c r="A2448" t="s">
        <v>8</v>
      </c>
      <c r="B2448" t="s">
        <v>76</v>
      </c>
      <c r="C2448" t="s">
        <v>77</v>
      </c>
      <c r="D2448" t="s">
        <v>11</v>
      </c>
      <c r="E2448" t="s">
        <v>1930</v>
      </c>
      <c r="F2448">
        <v>225</v>
      </c>
      <c r="G2448">
        <v>288.60000000000002</v>
      </c>
      <c r="H2448">
        <v>1.28266666666667</v>
      </c>
    </row>
    <row r="2449" spans="1:8" x14ac:dyDescent="0.2">
      <c r="A2449" t="s">
        <v>8</v>
      </c>
      <c r="B2449" t="s">
        <v>76</v>
      </c>
      <c r="C2449" t="s">
        <v>92</v>
      </c>
      <c r="D2449" t="s">
        <v>11</v>
      </c>
      <c r="E2449" t="s">
        <v>1931</v>
      </c>
      <c r="F2449">
        <v>1335</v>
      </c>
      <c r="G2449">
        <v>8619.81</v>
      </c>
      <c r="H2449">
        <v>6.4567865168539296</v>
      </c>
    </row>
    <row r="2450" spans="1:8" x14ac:dyDescent="0.2">
      <c r="A2450" t="s">
        <v>8</v>
      </c>
      <c r="B2450" t="s">
        <v>76</v>
      </c>
      <c r="C2450" t="s">
        <v>77</v>
      </c>
      <c r="D2450" t="s">
        <v>11</v>
      </c>
      <c r="E2450" t="s">
        <v>1932</v>
      </c>
      <c r="F2450">
        <v>1750</v>
      </c>
      <c r="G2450">
        <v>4713.8900000000003</v>
      </c>
      <c r="H2450">
        <v>2.6936514285714299</v>
      </c>
    </row>
    <row r="2451" spans="1:8" x14ac:dyDescent="0.2">
      <c r="A2451" t="s">
        <v>8</v>
      </c>
      <c r="B2451" t="s">
        <v>76</v>
      </c>
      <c r="C2451" t="s">
        <v>63</v>
      </c>
      <c r="D2451" t="s">
        <v>64</v>
      </c>
      <c r="E2451" t="s">
        <v>1542</v>
      </c>
      <c r="F2451">
        <v>58</v>
      </c>
      <c r="G2451">
        <v>27916.29</v>
      </c>
      <c r="H2451">
        <v>481.31534482758599</v>
      </c>
    </row>
    <row r="2452" spans="1:8" x14ac:dyDescent="0.2">
      <c r="A2452" t="s">
        <v>8</v>
      </c>
      <c r="B2452" t="s">
        <v>76</v>
      </c>
      <c r="C2452" t="s">
        <v>63</v>
      </c>
      <c r="D2452" t="s">
        <v>64</v>
      </c>
      <c r="E2452" t="s">
        <v>355</v>
      </c>
      <c r="F2452">
        <v>14</v>
      </c>
      <c r="G2452">
        <v>5600.15</v>
      </c>
      <c r="H2452">
        <v>400.01071428571402</v>
      </c>
    </row>
    <row r="2453" spans="1:8" x14ac:dyDescent="0.2">
      <c r="A2453" t="s">
        <v>8</v>
      </c>
      <c r="B2453" t="s">
        <v>76</v>
      </c>
      <c r="C2453" t="s">
        <v>77</v>
      </c>
      <c r="D2453" t="s">
        <v>11</v>
      </c>
      <c r="E2453" t="s">
        <v>1933</v>
      </c>
      <c r="F2453">
        <v>312</v>
      </c>
      <c r="G2453">
        <v>2488.06</v>
      </c>
      <c r="H2453">
        <v>7.9745512820512801</v>
      </c>
    </row>
    <row r="2454" spans="1:8" x14ac:dyDescent="0.2">
      <c r="A2454" t="s">
        <v>8</v>
      </c>
      <c r="B2454" t="s">
        <v>76</v>
      </c>
      <c r="C2454" t="s">
        <v>77</v>
      </c>
      <c r="D2454" t="s">
        <v>11</v>
      </c>
      <c r="E2454" t="s">
        <v>1934</v>
      </c>
      <c r="F2454">
        <v>670</v>
      </c>
      <c r="G2454">
        <v>10831.46</v>
      </c>
      <c r="H2454">
        <v>16.166358208955199</v>
      </c>
    </row>
    <row r="2455" spans="1:8" x14ac:dyDescent="0.2">
      <c r="A2455" t="s">
        <v>8</v>
      </c>
      <c r="B2455" t="s">
        <v>76</v>
      </c>
      <c r="C2455" t="s">
        <v>77</v>
      </c>
      <c r="D2455" t="s">
        <v>11</v>
      </c>
      <c r="E2455" t="s">
        <v>1935</v>
      </c>
      <c r="F2455">
        <v>689</v>
      </c>
      <c r="G2455">
        <v>4340.7299999999996</v>
      </c>
      <c r="H2455">
        <v>6.3000435413642997</v>
      </c>
    </row>
    <row r="2456" spans="1:8" x14ac:dyDescent="0.2">
      <c r="A2456" t="s">
        <v>8</v>
      </c>
      <c r="B2456" t="s">
        <v>76</v>
      </c>
      <c r="C2456" t="s">
        <v>87</v>
      </c>
      <c r="D2456" t="s">
        <v>11</v>
      </c>
      <c r="E2456" t="s">
        <v>1936</v>
      </c>
      <c r="F2456">
        <v>1</v>
      </c>
      <c r="G2456">
        <v>-193</v>
      </c>
      <c r="H2456">
        <v>-193</v>
      </c>
    </row>
    <row r="2457" spans="1:8" x14ac:dyDescent="0.2">
      <c r="A2457" t="s">
        <v>8</v>
      </c>
      <c r="B2457" t="s">
        <v>76</v>
      </c>
      <c r="C2457" t="s">
        <v>77</v>
      </c>
      <c r="D2457" t="s">
        <v>11</v>
      </c>
      <c r="E2457" t="s">
        <v>1302</v>
      </c>
      <c r="F2457">
        <v>-9</v>
      </c>
      <c r="G2457">
        <v>-34.4</v>
      </c>
      <c r="H2457">
        <v>3.8222222222222202</v>
      </c>
    </row>
    <row r="2458" spans="1:8" x14ac:dyDescent="0.2">
      <c r="A2458" t="s">
        <v>8</v>
      </c>
      <c r="B2458" t="s">
        <v>76</v>
      </c>
      <c r="C2458" t="s">
        <v>77</v>
      </c>
      <c r="D2458" t="s">
        <v>11</v>
      </c>
      <c r="E2458" t="s">
        <v>504</v>
      </c>
      <c r="F2458">
        <v>-86</v>
      </c>
      <c r="G2458">
        <v>-1463.52</v>
      </c>
      <c r="H2458">
        <v>17.017674418604699</v>
      </c>
    </row>
    <row r="2459" spans="1:8" x14ac:dyDescent="0.2">
      <c r="A2459" t="s">
        <v>8</v>
      </c>
      <c r="B2459" t="s">
        <v>76</v>
      </c>
      <c r="C2459" t="s">
        <v>77</v>
      </c>
      <c r="D2459" t="s">
        <v>11</v>
      </c>
      <c r="E2459" t="s">
        <v>68</v>
      </c>
      <c r="F2459">
        <v>-4</v>
      </c>
      <c r="G2459">
        <v>-26.8</v>
      </c>
      <c r="H2459">
        <v>6.7</v>
      </c>
    </row>
    <row r="2460" spans="1:8" x14ac:dyDescent="0.2">
      <c r="A2460" t="s">
        <v>8</v>
      </c>
      <c r="B2460" t="s">
        <v>76</v>
      </c>
      <c r="C2460" t="s">
        <v>77</v>
      </c>
      <c r="D2460" t="s">
        <v>11</v>
      </c>
      <c r="E2460" t="s">
        <v>1937</v>
      </c>
      <c r="F2460">
        <v>100</v>
      </c>
      <c r="G2460">
        <v>1979.27</v>
      </c>
      <c r="H2460">
        <v>19.7927</v>
      </c>
    </row>
    <row r="2461" spans="1:8" x14ac:dyDescent="0.2">
      <c r="A2461" t="s">
        <v>8</v>
      </c>
      <c r="B2461" t="s">
        <v>76</v>
      </c>
      <c r="C2461" t="s">
        <v>77</v>
      </c>
      <c r="D2461" t="s">
        <v>11</v>
      </c>
      <c r="E2461" t="s">
        <v>1938</v>
      </c>
      <c r="F2461">
        <v>400</v>
      </c>
      <c r="G2461">
        <v>4828.41</v>
      </c>
      <c r="H2461">
        <v>12.071025000000001</v>
      </c>
    </row>
    <row r="2462" spans="1:8" x14ac:dyDescent="0.2">
      <c r="A2462" t="s">
        <v>8</v>
      </c>
      <c r="B2462" t="s">
        <v>76</v>
      </c>
      <c r="C2462" t="s">
        <v>92</v>
      </c>
      <c r="D2462" t="s">
        <v>11</v>
      </c>
      <c r="E2462" t="s">
        <v>786</v>
      </c>
      <c r="F2462">
        <v>0</v>
      </c>
      <c r="G2462">
        <v>7099.23</v>
      </c>
      <c r="H2462">
        <v>0</v>
      </c>
    </row>
    <row r="2463" spans="1:8" x14ac:dyDescent="0.2">
      <c r="A2463" t="s">
        <v>8</v>
      </c>
      <c r="B2463" t="s">
        <v>76</v>
      </c>
      <c r="C2463" t="s">
        <v>77</v>
      </c>
      <c r="D2463" t="s">
        <v>11</v>
      </c>
      <c r="E2463" t="s">
        <v>750</v>
      </c>
      <c r="F2463">
        <v>-3</v>
      </c>
      <c r="G2463">
        <v>-17.989999999999998</v>
      </c>
      <c r="H2463">
        <v>5.9966666666666697</v>
      </c>
    </row>
    <row r="2464" spans="1:8" x14ac:dyDescent="0.2">
      <c r="A2464" t="s">
        <v>8</v>
      </c>
      <c r="B2464" t="s">
        <v>76</v>
      </c>
      <c r="C2464" t="s">
        <v>87</v>
      </c>
      <c r="D2464" t="s">
        <v>11</v>
      </c>
      <c r="E2464" t="s">
        <v>1939</v>
      </c>
      <c r="F2464">
        <v>1</v>
      </c>
      <c r="G2464">
        <v>-1521</v>
      </c>
      <c r="H2464">
        <v>-1521</v>
      </c>
    </row>
    <row r="2465" spans="1:8" x14ac:dyDescent="0.2">
      <c r="A2465" t="s">
        <v>8</v>
      </c>
      <c r="B2465" t="s">
        <v>76</v>
      </c>
      <c r="C2465" t="s">
        <v>77</v>
      </c>
      <c r="D2465" t="s">
        <v>11</v>
      </c>
      <c r="E2465" t="s">
        <v>506</v>
      </c>
      <c r="F2465">
        <v>4344</v>
      </c>
      <c r="G2465">
        <v>5535.28</v>
      </c>
      <c r="H2465">
        <v>1.2742357274401499</v>
      </c>
    </row>
    <row r="2466" spans="1:8" x14ac:dyDescent="0.2">
      <c r="A2466" t="s">
        <v>8</v>
      </c>
      <c r="B2466" t="s">
        <v>76</v>
      </c>
      <c r="C2466" t="s">
        <v>77</v>
      </c>
      <c r="D2466" t="s">
        <v>11</v>
      </c>
      <c r="E2466" t="s">
        <v>1940</v>
      </c>
      <c r="F2466">
        <v>640</v>
      </c>
      <c r="G2466">
        <v>3034.74</v>
      </c>
      <c r="H2466">
        <v>4.7417812499999998</v>
      </c>
    </row>
    <row r="2467" spans="1:8" x14ac:dyDescent="0.2">
      <c r="A2467" t="s">
        <v>8</v>
      </c>
      <c r="B2467" t="s">
        <v>76</v>
      </c>
      <c r="C2467" t="s">
        <v>77</v>
      </c>
      <c r="D2467" t="s">
        <v>11</v>
      </c>
      <c r="E2467" t="s">
        <v>1722</v>
      </c>
      <c r="F2467">
        <v>3000</v>
      </c>
      <c r="G2467">
        <v>3274.47</v>
      </c>
      <c r="H2467">
        <v>1.0914900000000001</v>
      </c>
    </row>
    <row r="2468" spans="1:8" x14ac:dyDescent="0.2">
      <c r="A2468" t="s">
        <v>8</v>
      </c>
      <c r="B2468" t="s">
        <v>76</v>
      </c>
      <c r="C2468" t="s">
        <v>87</v>
      </c>
      <c r="D2468" t="s">
        <v>11</v>
      </c>
      <c r="E2468" t="s">
        <v>1941</v>
      </c>
      <c r="F2468">
        <v>1</v>
      </c>
      <c r="G2468">
        <v>-8647</v>
      </c>
      <c r="H2468">
        <v>-8647</v>
      </c>
    </row>
    <row r="2469" spans="1:8" x14ac:dyDescent="0.2">
      <c r="A2469" t="s">
        <v>8</v>
      </c>
      <c r="B2469" t="s">
        <v>76</v>
      </c>
      <c r="C2469" t="s">
        <v>87</v>
      </c>
      <c r="D2469" t="s">
        <v>11</v>
      </c>
      <c r="E2469" t="s">
        <v>1942</v>
      </c>
      <c r="F2469">
        <v>1</v>
      </c>
      <c r="G2469">
        <v>-585</v>
      </c>
      <c r="H2469">
        <v>-585</v>
      </c>
    </row>
    <row r="2470" spans="1:8" x14ac:dyDescent="0.2">
      <c r="A2470" t="s">
        <v>8</v>
      </c>
      <c r="B2470" t="s">
        <v>76</v>
      </c>
      <c r="C2470" t="s">
        <v>87</v>
      </c>
      <c r="D2470" t="s">
        <v>11</v>
      </c>
      <c r="E2470" t="s">
        <v>1943</v>
      </c>
      <c r="F2470">
        <v>1</v>
      </c>
      <c r="G2470">
        <v>-23710</v>
      </c>
      <c r="H2470">
        <v>-23710</v>
      </c>
    </row>
    <row r="2471" spans="1:8" x14ac:dyDescent="0.2">
      <c r="A2471" t="s">
        <v>8</v>
      </c>
      <c r="B2471" t="s">
        <v>76</v>
      </c>
      <c r="C2471" t="s">
        <v>87</v>
      </c>
      <c r="D2471" t="s">
        <v>11</v>
      </c>
      <c r="E2471" t="s">
        <v>1944</v>
      </c>
      <c r="F2471">
        <v>1</v>
      </c>
      <c r="G2471">
        <v>-3398</v>
      </c>
      <c r="H2471">
        <v>-3398</v>
      </c>
    </row>
    <row r="2472" spans="1:8" x14ac:dyDescent="0.2">
      <c r="A2472" t="s">
        <v>8</v>
      </c>
      <c r="B2472" t="s">
        <v>76</v>
      </c>
      <c r="C2472" t="s">
        <v>87</v>
      </c>
      <c r="D2472" t="s">
        <v>11</v>
      </c>
      <c r="E2472" t="s">
        <v>1945</v>
      </c>
      <c r="F2472">
        <v>1</v>
      </c>
      <c r="G2472">
        <v>-720</v>
      </c>
      <c r="H2472">
        <v>-720</v>
      </c>
    </row>
    <row r="2473" spans="1:8" x14ac:dyDescent="0.2">
      <c r="A2473" t="s">
        <v>8</v>
      </c>
      <c r="B2473" t="s">
        <v>76</v>
      </c>
      <c r="C2473" t="s">
        <v>87</v>
      </c>
      <c r="D2473" t="s">
        <v>11</v>
      </c>
      <c r="E2473" t="s">
        <v>1946</v>
      </c>
      <c r="F2473">
        <v>1</v>
      </c>
      <c r="G2473">
        <v>-1841</v>
      </c>
      <c r="H2473">
        <v>-1841</v>
      </c>
    </row>
    <row r="2474" spans="1:8" x14ac:dyDescent="0.2">
      <c r="A2474" t="s">
        <v>8</v>
      </c>
      <c r="B2474" t="s">
        <v>76</v>
      </c>
      <c r="C2474" t="s">
        <v>87</v>
      </c>
      <c r="D2474" t="s">
        <v>11</v>
      </c>
      <c r="E2474" t="s">
        <v>1947</v>
      </c>
      <c r="F2474">
        <v>1</v>
      </c>
      <c r="G2474">
        <v>-253</v>
      </c>
      <c r="H2474">
        <v>-253</v>
      </c>
    </row>
    <row r="2475" spans="1:8" x14ac:dyDescent="0.2">
      <c r="A2475" t="s">
        <v>8</v>
      </c>
      <c r="B2475" t="s">
        <v>76</v>
      </c>
      <c r="C2475" t="s">
        <v>87</v>
      </c>
      <c r="D2475" t="s">
        <v>11</v>
      </c>
      <c r="E2475" t="s">
        <v>1948</v>
      </c>
      <c r="F2475">
        <v>1</v>
      </c>
      <c r="G2475">
        <v>-629</v>
      </c>
      <c r="H2475">
        <v>-629</v>
      </c>
    </row>
    <row r="2476" spans="1:8" x14ac:dyDescent="0.2">
      <c r="A2476" t="s">
        <v>8</v>
      </c>
      <c r="B2476" t="s">
        <v>290</v>
      </c>
      <c r="C2476" t="s">
        <v>309</v>
      </c>
      <c r="D2476" t="s">
        <v>11</v>
      </c>
      <c r="E2476" t="s">
        <v>13</v>
      </c>
      <c r="F2476">
        <v>-683</v>
      </c>
      <c r="G2476">
        <v>-470168.07</v>
      </c>
      <c r="H2476">
        <v>688.38663250366005</v>
      </c>
    </row>
    <row r="2477" spans="1:8" x14ac:dyDescent="0.2">
      <c r="A2477" t="s">
        <v>8</v>
      </c>
      <c r="B2477" t="s">
        <v>290</v>
      </c>
      <c r="C2477" t="s">
        <v>300</v>
      </c>
      <c r="D2477" t="s">
        <v>11</v>
      </c>
      <c r="E2477" t="s">
        <v>523</v>
      </c>
      <c r="F2477">
        <v>58</v>
      </c>
      <c r="G2477">
        <v>13616.54</v>
      </c>
      <c r="H2477">
        <v>234.76793103448301</v>
      </c>
    </row>
    <row r="2478" spans="1:8" x14ac:dyDescent="0.2">
      <c r="A2478" t="s">
        <v>8</v>
      </c>
      <c r="B2478" t="s">
        <v>290</v>
      </c>
      <c r="C2478" t="s">
        <v>300</v>
      </c>
      <c r="D2478" t="s">
        <v>11</v>
      </c>
      <c r="E2478" t="s">
        <v>1036</v>
      </c>
      <c r="F2478">
        <v>250</v>
      </c>
      <c r="G2478">
        <v>103105.62</v>
      </c>
      <c r="H2478">
        <v>412.42248000000001</v>
      </c>
    </row>
    <row r="2479" spans="1:8" x14ac:dyDescent="0.2">
      <c r="A2479" t="s">
        <v>8</v>
      </c>
      <c r="B2479" t="s">
        <v>290</v>
      </c>
      <c r="C2479" t="s">
        <v>298</v>
      </c>
      <c r="D2479" t="s">
        <v>11</v>
      </c>
      <c r="E2479" t="s">
        <v>13</v>
      </c>
      <c r="F2479">
        <v>-27</v>
      </c>
      <c r="G2479">
        <v>-22058.63</v>
      </c>
      <c r="H2479">
        <v>816.98629629629602</v>
      </c>
    </row>
    <row r="2480" spans="1:8" x14ac:dyDescent="0.2">
      <c r="A2480" t="s">
        <v>8</v>
      </c>
      <c r="B2480" t="s">
        <v>290</v>
      </c>
      <c r="C2480" t="s">
        <v>525</v>
      </c>
      <c r="D2480" t="s">
        <v>11</v>
      </c>
      <c r="E2480" t="s">
        <v>1949</v>
      </c>
      <c r="F2480">
        <v>4</v>
      </c>
      <c r="G2480">
        <v>26890.6</v>
      </c>
      <c r="H2480">
        <v>6722.65</v>
      </c>
    </row>
    <row r="2481" spans="1:8" x14ac:dyDescent="0.2">
      <c r="A2481" t="s">
        <v>8</v>
      </c>
      <c r="B2481" t="s">
        <v>290</v>
      </c>
      <c r="C2481" t="s">
        <v>300</v>
      </c>
      <c r="D2481" t="s">
        <v>11</v>
      </c>
      <c r="E2481" t="s">
        <v>1950</v>
      </c>
      <c r="F2481">
        <v>2572</v>
      </c>
      <c r="G2481">
        <v>102873.89</v>
      </c>
      <c r="H2481">
        <v>39.997624416796299</v>
      </c>
    </row>
    <row r="2482" spans="1:8" x14ac:dyDescent="0.2">
      <c r="A2482" t="s">
        <v>8</v>
      </c>
      <c r="B2482" t="s">
        <v>290</v>
      </c>
      <c r="C2482" t="s">
        <v>300</v>
      </c>
      <c r="D2482" t="s">
        <v>11</v>
      </c>
      <c r="E2482" t="s">
        <v>1951</v>
      </c>
      <c r="F2482">
        <v>2460</v>
      </c>
      <c r="G2482">
        <v>98360.22</v>
      </c>
      <c r="H2482">
        <v>39.983829268292702</v>
      </c>
    </row>
    <row r="2483" spans="1:8" x14ac:dyDescent="0.2">
      <c r="A2483" t="s">
        <v>8</v>
      </c>
      <c r="B2483" t="s">
        <v>290</v>
      </c>
      <c r="C2483" t="s">
        <v>525</v>
      </c>
      <c r="D2483" t="s">
        <v>11</v>
      </c>
      <c r="E2483" t="s">
        <v>20</v>
      </c>
      <c r="F2483">
        <v>14122</v>
      </c>
      <c r="G2483">
        <v>402220.21</v>
      </c>
      <c r="H2483">
        <v>28.481816314969599</v>
      </c>
    </row>
    <row r="2484" spans="1:8" x14ac:dyDescent="0.2">
      <c r="A2484" t="s">
        <v>8</v>
      </c>
      <c r="B2484" t="s">
        <v>290</v>
      </c>
      <c r="C2484" t="s">
        <v>63</v>
      </c>
      <c r="D2484" t="s">
        <v>64</v>
      </c>
      <c r="E2484" t="s">
        <v>561</v>
      </c>
      <c r="F2484">
        <v>49</v>
      </c>
      <c r="G2484">
        <v>50535.19</v>
      </c>
      <c r="H2484">
        <v>1031.33040816327</v>
      </c>
    </row>
    <row r="2485" spans="1:8" x14ac:dyDescent="0.2">
      <c r="A2485" t="s">
        <v>8</v>
      </c>
      <c r="B2485" t="s">
        <v>290</v>
      </c>
      <c r="C2485" t="s">
        <v>63</v>
      </c>
      <c r="D2485" t="s">
        <v>64</v>
      </c>
      <c r="E2485" t="s">
        <v>1952</v>
      </c>
      <c r="F2485">
        <v>45</v>
      </c>
      <c r="G2485">
        <v>9368.99</v>
      </c>
      <c r="H2485">
        <v>208.199777777778</v>
      </c>
    </row>
    <row r="2486" spans="1:8" x14ac:dyDescent="0.2">
      <c r="A2486" t="s">
        <v>8</v>
      </c>
      <c r="B2486" t="s">
        <v>290</v>
      </c>
      <c r="C2486" t="s">
        <v>293</v>
      </c>
      <c r="D2486" t="s">
        <v>11</v>
      </c>
      <c r="E2486" t="s">
        <v>313</v>
      </c>
      <c r="F2486">
        <v>48</v>
      </c>
      <c r="G2486">
        <v>4561</v>
      </c>
      <c r="H2486">
        <v>95.0208333333333</v>
      </c>
    </row>
    <row r="2487" spans="1:8" x14ac:dyDescent="0.2">
      <c r="A2487" t="s">
        <v>8</v>
      </c>
      <c r="B2487" t="s">
        <v>290</v>
      </c>
      <c r="C2487" t="s">
        <v>309</v>
      </c>
      <c r="D2487" t="s">
        <v>11</v>
      </c>
      <c r="E2487" t="s">
        <v>534</v>
      </c>
      <c r="F2487">
        <v>25</v>
      </c>
      <c r="G2487">
        <v>1574.77</v>
      </c>
      <c r="H2487">
        <v>62.9908</v>
      </c>
    </row>
    <row r="2488" spans="1:8" x14ac:dyDescent="0.2">
      <c r="A2488" t="s">
        <v>8</v>
      </c>
      <c r="B2488" t="s">
        <v>290</v>
      </c>
      <c r="C2488" t="s">
        <v>296</v>
      </c>
      <c r="D2488" t="s">
        <v>11</v>
      </c>
      <c r="E2488" t="s">
        <v>534</v>
      </c>
      <c r="F2488">
        <v>29</v>
      </c>
      <c r="G2488">
        <v>1826.75</v>
      </c>
      <c r="H2488">
        <v>62.991379310344797</v>
      </c>
    </row>
    <row r="2489" spans="1:8" x14ac:dyDescent="0.2">
      <c r="A2489" t="s">
        <v>8</v>
      </c>
      <c r="B2489" t="s">
        <v>290</v>
      </c>
      <c r="C2489" t="s">
        <v>63</v>
      </c>
      <c r="D2489" t="s">
        <v>64</v>
      </c>
      <c r="E2489" t="s">
        <v>356</v>
      </c>
      <c r="F2489">
        <v>48</v>
      </c>
      <c r="G2489">
        <v>39526.67</v>
      </c>
      <c r="H2489">
        <v>823.47229166666705</v>
      </c>
    </row>
    <row r="2490" spans="1:8" x14ac:dyDescent="0.2">
      <c r="A2490" t="s">
        <v>8</v>
      </c>
      <c r="B2490" t="s">
        <v>290</v>
      </c>
      <c r="C2490" t="s">
        <v>63</v>
      </c>
      <c r="D2490" t="s">
        <v>64</v>
      </c>
      <c r="E2490" t="s">
        <v>1953</v>
      </c>
      <c r="F2490">
        <v>6</v>
      </c>
      <c r="G2490">
        <v>1131.45</v>
      </c>
      <c r="H2490">
        <v>188.57499999999999</v>
      </c>
    </row>
    <row r="2491" spans="1:8" x14ac:dyDescent="0.2">
      <c r="A2491" t="s">
        <v>8</v>
      </c>
      <c r="B2491" t="s">
        <v>290</v>
      </c>
      <c r="C2491" t="s">
        <v>525</v>
      </c>
      <c r="D2491" t="s">
        <v>11</v>
      </c>
      <c r="E2491" t="s">
        <v>62</v>
      </c>
      <c r="F2491">
        <v>18627</v>
      </c>
      <c r="G2491">
        <v>454969.64</v>
      </c>
      <c r="H2491">
        <v>24.425277285660599</v>
      </c>
    </row>
  </sheetData>
  <phoneticPr fontId="2" type="noConversion"/>
  <printOptions horizontalCentered="1"/>
  <pageMargins left="0.75" right="0.75" top="0.5" bottom="0.5" header="0.25" footer="0.5"/>
  <pageSetup scale="40" orientation="portrait" r:id="rId1"/>
  <headerFooter alignWithMargins="0">
    <oddHeader>&amp;C&amp;A&amp;RCASE NO. 2015-00343
ATTACHMENT 2
TO AG DR NO. 1-36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workbookViewId="0"/>
  </sheetViews>
  <sheetFormatPr defaultColWidth="9.140625" defaultRowHeight="12.75" x14ac:dyDescent="0.2"/>
  <cols>
    <col min="1" max="1" width="6" style="36" customWidth="1"/>
    <col min="2" max="2" width="57.140625" style="36" customWidth="1"/>
    <col min="3" max="3" width="17.5703125" style="36" customWidth="1"/>
    <col min="4" max="4" width="21.42578125" style="36" bestFit="1" customWidth="1"/>
    <col min="5" max="5" width="26" style="36" bestFit="1" customWidth="1"/>
    <col min="6" max="6" width="19.7109375" style="36" customWidth="1"/>
    <col min="7" max="7" width="19.42578125" style="36" bestFit="1" customWidth="1"/>
    <col min="8" max="8" width="15.42578125" style="36" bestFit="1" customWidth="1"/>
    <col min="9" max="10" width="18.140625" style="36" bestFit="1" customWidth="1"/>
    <col min="11" max="11" width="18.140625" style="36" customWidth="1"/>
    <col min="12" max="12" width="19.42578125" style="36" bestFit="1" customWidth="1"/>
    <col min="13" max="13" width="16.85546875" style="36" bestFit="1" customWidth="1"/>
    <col min="14" max="14" width="16.42578125" style="36" customWidth="1"/>
    <col min="15" max="15" width="18.140625" style="36" bestFit="1" customWidth="1"/>
    <col min="16" max="16384" width="9.140625" style="36"/>
  </cols>
  <sheetData>
    <row r="1" spans="1:15" x14ac:dyDescent="0.2">
      <c r="E1" s="37"/>
      <c r="F1" s="37" t="s">
        <v>1980</v>
      </c>
      <c r="G1" s="37"/>
    </row>
    <row r="4" spans="1:15" x14ac:dyDescent="0.2">
      <c r="A4" s="38"/>
      <c r="B4" s="37" t="s">
        <v>1981</v>
      </c>
      <c r="C4" s="37" t="s">
        <v>1982</v>
      </c>
      <c r="D4" s="37" t="s">
        <v>1983</v>
      </c>
      <c r="E4" s="37" t="s">
        <v>1984</v>
      </c>
      <c r="F4" s="37" t="s">
        <v>1985</v>
      </c>
      <c r="G4" s="39"/>
      <c r="H4" s="39"/>
      <c r="I4" s="39"/>
    </row>
    <row r="5" spans="1:15" x14ac:dyDescent="0.2">
      <c r="A5" s="40" t="s">
        <v>1986</v>
      </c>
      <c r="B5" s="40" t="s">
        <v>1987</v>
      </c>
      <c r="C5" s="40" t="s">
        <v>1988</v>
      </c>
      <c r="D5" s="40" t="s">
        <v>1989</v>
      </c>
      <c r="E5" s="40" t="s">
        <v>1990</v>
      </c>
      <c r="F5" s="40" t="s">
        <v>1991</v>
      </c>
      <c r="G5" s="41"/>
      <c r="H5" s="41"/>
      <c r="I5" s="41"/>
    </row>
    <row r="6" spans="1:15" x14ac:dyDescent="0.2">
      <c r="A6" s="42" t="s">
        <v>1992</v>
      </c>
      <c r="B6" s="43"/>
      <c r="C6" s="44"/>
      <c r="D6" s="42" t="s">
        <v>1993</v>
      </c>
      <c r="E6" s="44" t="s">
        <v>1994</v>
      </c>
      <c r="F6" s="42" t="s">
        <v>1995</v>
      </c>
      <c r="G6" s="39" t="s">
        <v>1996</v>
      </c>
      <c r="H6" s="39" t="s">
        <v>1997</v>
      </c>
      <c r="I6" s="39" t="s">
        <v>1998</v>
      </c>
    </row>
    <row r="7" spans="1:15" x14ac:dyDescent="0.2">
      <c r="A7" s="38"/>
      <c r="B7" s="37"/>
      <c r="C7" s="37"/>
      <c r="D7" s="37"/>
      <c r="E7" s="37"/>
      <c r="F7" s="37"/>
      <c r="G7" s="45">
        <v>0</v>
      </c>
      <c r="H7" s="46">
        <f>+$C$71+$C$72*G7</f>
        <v>2.0988089731000001</v>
      </c>
      <c r="I7" s="93">
        <f>+H7</f>
        <v>2.0988089731000001</v>
      </c>
      <c r="J7" s="36" t="s">
        <v>1999</v>
      </c>
      <c r="K7" s="36" t="s">
        <v>2047</v>
      </c>
      <c r="L7" s="36" t="s">
        <v>2026</v>
      </c>
    </row>
    <row r="8" spans="1:15" x14ac:dyDescent="0.2">
      <c r="A8" s="37">
        <f t="shared" ref="A8:A16" si="0">1+A7</f>
        <v>1</v>
      </c>
      <c r="B8" s="48" t="s">
        <v>2000</v>
      </c>
      <c r="C8" s="37">
        <v>1</v>
      </c>
      <c r="D8" s="49">
        <v>726653</v>
      </c>
      <c r="E8" s="50">
        <v>1500696.01</v>
      </c>
      <c r="F8" s="51">
        <f>E8/D8</f>
        <v>2.0652168366469277</v>
      </c>
      <c r="G8" s="52">
        <f>PI()*(C8/2)^2</f>
        <v>0.78539816339744828</v>
      </c>
      <c r="H8" s="46">
        <f>+$C$71+$C$72*G8</f>
        <v>2.4615554588023971</v>
      </c>
      <c r="I8" s="93">
        <f t="shared" ref="I8:I20" si="1">+H8</f>
        <v>2.4615554588023971</v>
      </c>
      <c r="J8" s="53"/>
      <c r="K8" s="36">
        <v>2.0651999999999999</v>
      </c>
      <c r="L8" s="36">
        <v>0.78539800000000004</v>
      </c>
      <c r="O8" s="51"/>
    </row>
    <row r="9" spans="1:15" x14ac:dyDescent="0.2">
      <c r="A9" s="37">
        <f t="shared" si="0"/>
        <v>2</v>
      </c>
      <c r="B9" s="48" t="s">
        <v>2001</v>
      </c>
      <c r="C9" s="37">
        <v>2</v>
      </c>
      <c r="D9" s="49">
        <v>8579440</v>
      </c>
      <c r="E9" s="50">
        <v>22920058.320000011</v>
      </c>
      <c r="F9" s="51">
        <f t="shared" ref="F9:F19" si="2">E9/D9</f>
        <v>2.6715098328096021</v>
      </c>
      <c r="G9" s="52">
        <f t="shared" ref="G9:G19" si="3">PI()*(C9/2)^2</f>
        <v>3.1415926535897931</v>
      </c>
      <c r="H9" s="46">
        <f t="shared" ref="H9:H14" si="4">+$C$71+$C$72*G9</f>
        <v>3.5497949159095876</v>
      </c>
      <c r="I9" s="93">
        <f t="shared" si="1"/>
        <v>3.5497949159095876</v>
      </c>
      <c r="J9" s="53"/>
      <c r="K9" s="36">
        <v>2.6715</v>
      </c>
      <c r="L9" s="36">
        <v>3.1415929999999999</v>
      </c>
      <c r="O9" s="51"/>
    </row>
    <row r="10" spans="1:15" x14ac:dyDescent="0.2">
      <c r="A10" s="37">
        <f t="shared" si="0"/>
        <v>3</v>
      </c>
      <c r="B10" s="48" t="s">
        <v>2002</v>
      </c>
      <c r="C10" s="37">
        <v>3</v>
      </c>
      <c r="D10" s="49">
        <v>417298</v>
      </c>
      <c r="E10" s="50">
        <v>780075.57</v>
      </c>
      <c r="F10" s="51">
        <f t="shared" si="2"/>
        <v>1.8693489305005055</v>
      </c>
      <c r="G10" s="52">
        <f t="shared" si="3"/>
        <v>7.0685834705770345</v>
      </c>
      <c r="H10" s="46">
        <f t="shared" si="4"/>
        <v>5.3635273444215716</v>
      </c>
      <c r="I10" s="93">
        <f t="shared" si="1"/>
        <v>5.3635273444215716</v>
      </c>
      <c r="J10" s="53"/>
      <c r="K10" s="36">
        <v>1.8693</v>
      </c>
      <c r="L10" s="36">
        <v>7.0685830000000003</v>
      </c>
      <c r="O10" s="51"/>
    </row>
    <row r="11" spans="1:15" x14ac:dyDescent="0.2">
      <c r="A11" s="37">
        <f t="shared" si="0"/>
        <v>4</v>
      </c>
      <c r="B11" s="48" t="s">
        <v>2003</v>
      </c>
      <c r="C11" s="37">
        <v>4</v>
      </c>
      <c r="D11" s="49">
        <v>2936883</v>
      </c>
      <c r="E11" s="50">
        <v>18702740.310000002</v>
      </c>
      <c r="F11" s="51">
        <f t="shared" si="2"/>
        <v>6.3682279171488965</v>
      </c>
      <c r="G11" s="52">
        <f t="shared" si="3"/>
        <v>12.566370614359172</v>
      </c>
      <c r="H11" s="46">
        <f t="shared" si="4"/>
        <v>7.9027527443383505</v>
      </c>
      <c r="I11" s="93">
        <f t="shared" si="1"/>
        <v>7.9027527443383505</v>
      </c>
      <c r="J11" s="53"/>
      <c r="K11" s="36">
        <v>6.3681999999999999</v>
      </c>
      <c r="L11" s="36">
        <v>12.566371</v>
      </c>
      <c r="O11" s="51"/>
    </row>
    <row r="12" spans="1:15" x14ac:dyDescent="0.2">
      <c r="A12" s="37">
        <f t="shared" si="0"/>
        <v>5</v>
      </c>
      <c r="B12" s="48" t="s">
        <v>2004</v>
      </c>
      <c r="C12" s="37">
        <v>6</v>
      </c>
      <c r="D12" s="49">
        <v>48997</v>
      </c>
      <c r="E12" s="50">
        <v>1679861.81</v>
      </c>
      <c r="F12" s="51">
        <f t="shared" si="2"/>
        <v>34.284993162846703</v>
      </c>
      <c r="G12" s="52">
        <f t="shared" si="3"/>
        <v>28.274333882308138</v>
      </c>
      <c r="H12" s="46">
        <f t="shared" si="4"/>
        <v>15.157682458386288</v>
      </c>
      <c r="I12" s="93">
        <f t="shared" si="1"/>
        <v>15.157682458386288</v>
      </c>
      <c r="J12" s="53"/>
      <c r="K12" s="36">
        <v>34.284999999999997</v>
      </c>
      <c r="L12" s="36">
        <v>28.274334</v>
      </c>
      <c r="O12" s="51"/>
    </row>
    <row r="13" spans="1:15" x14ac:dyDescent="0.2">
      <c r="A13" s="37">
        <f t="shared" si="0"/>
        <v>6</v>
      </c>
      <c r="B13" s="48" t="s">
        <v>2005</v>
      </c>
      <c r="C13" s="37">
        <v>8</v>
      </c>
      <c r="D13" s="49">
        <v>842074</v>
      </c>
      <c r="E13" s="50">
        <v>8496562.8900000006</v>
      </c>
      <c r="F13" s="51">
        <f t="shared" si="2"/>
        <v>10.090043024722293</v>
      </c>
      <c r="G13" s="52">
        <f t="shared" si="3"/>
        <v>50.26548245743669</v>
      </c>
      <c r="H13" s="46">
        <f t="shared" si="4"/>
        <v>25.314584058053399</v>
      </c>
      <c r="I13" s="93">
        <f t="shared" si="1"/>
        <v>25.314584058053399</v>
      </c>
      <c r="J13" s="53"/>
      <c r="K13" s="36">
        <v>10.09</v>
      </c>
      <c r="L13" s="36">
        <v>50.265481999999999</v>
      </c>
      <c r="O13" s="51"/>
    </row>
    <row r="14" spans="1:15" x14ac:dyDescent="0.2">
      <c r="A14" s="37">
        <f t="shared" si="0"/>
        <v>7</v>
      </c>
      <c r="B14" s="48" t="s">
        <v>2006</v>
      </c>
      <c r="C14" s="37">
        <v>12</v>
      </c>
      <c r="D14" s="49">
        <v>14990</v>
      </c>
      <c r="E14" s="50">
        <v>850458.24</v>
      </c>
      <c r="F14" s="51">
        <f t="shared" si="2"/>
        <v>56.735039359573051</v>
      </c>
      <c r="G14" s="52">
        <f t="shared" si="3"/>
        <v>113.09733552923255</v>
      </c>
      <c r="H14" s="46">
        <f t="shared" si="4"/>
        <v>54.33430291424515</v>
      </c>
      <c r="I14" s="93">
        <f t="shared" si="1"/>
        <v>54.33430291424515</v>
      </c>
      <c r="J14" s="53"/>
      <c r="K14" s="36">
        <v>56.734999999999999</v>
      </c>
      <c r="L14" s="36">
        <v>113.097336</v>
      </c>
      <c r="O14" s="51"/>
    </row>
    <row r="15" spans="1:15" x14ac:dyDescent="0.2">
      <c r="A15" s="37">
        <f t="shared" si="0"/>
        <v>8</v>
      </c>
      <c r="B15" s="48" t="s">
        <v>2007</v>
      </c>
      <c r="C15" s="37">
        <v>1</v>
      </c>
      <c r="D15" s="49">
        <v>6427</v>
      </c>
      <c r="E15" s="50">
        <v>94966.49</v>
      </c>
      <c r="F15" s="51">
        <f t="shared" si="2"/>
        <v>14.776177065504902</v>
      </c>
      <c r="G15" s="52">
        <f t="shared" si="3"/>
        <v>0.78539816339744828</v>
      </c>
      <c r="H15" s="46">
        <f>+$C$52+$C$53*G15</f>
        <v>4.7581724949055593</v>
      </c>
      <c r="I15" s="93">
        <f t="shared" si="1"/>
        <v>4.7581724949055593</v>
      </c>
      <c r="J15" s="53"/>
      <c r="K15" s="36">
        <v>14.776199999999999</v>
      </c>
      <c r="L15" s="36">
        <v>0.78539800000000004</v>
      </c>
      <c r="O15" s="51"/>
    </row>
    <row r="16" spans="1:15" x14ac:dyDescent="0.2">
      <c r="A16" s="37">
        <f t="shared" si="0"/>
        <v>9</v>
      </c>
      <c r="B16" s="48" t="s">
        <v>2008</v>
      </c>
      <c r="C16" s="39">
        <v>2</v>
      </c>
      <c r="D16" s="49">
        <v>3330025</v>
      </c>
      <c r="E16" s="50">
        <v>21559706.039999988</v>
      </c>
      <c r="F16" s="51">
        <f t="shared" si="2"/>
        <v>6.4743375920601158</v>
      </c>
      <c r="G16" s="52">
        <f t="shared" si="3"/>
        <v>3.1415926535897931</v>
      </c>
      <c r="H16" s="46">
        <f t="shared" ref="H16:H19" si="5">+$C$52+$C$53*G16</f>
        <v>8.0717726861622374</v>
      </c>
      <c r="I16" s="93">
        <f t="shared" si="1"/>
        <v>8.0717726861622374</v>
      </c>
      <c r="J16" s="53"/>
      <c r="K16" s="36">
        <v>6.4743000000000004</v>
      </c>
      <c r="L16" s="36">
        <v>3.1415929999999999</v>
      </c>
      <c r="O16" s="51"/>
    </row>
    <row r="17" spans="1:15" x14ac:dyDescent="0.2">
      <c r="A17" s="37">
        <v>10</v>
      </c>
      <c r="B17" s="48" t="s">
        <v>2009</v>
      </c>
      <c r="C17" s="39">
        <v>3</v>
      </c>
      <c r="D17" s="49">
        <v>58649</v>
      </c>
      <c r="E17" s="50">
        <v>545115.21</v>
      </c>
      <c r="F17" s="51">
        <f t="shared" si="2"/>
        <v>9.2945354567000287</v>
      </c>
      <c r="G17" s="52">
        <f t="shared" si="3"/>
        <v>7.0685834705770345</v>
      </c>
      <c r="H17" s="46">
        <f t="shared" si="5"/>
        <v>13.594439671590031</v>
      </c>
      <c r="I17" s="93">
        <f t="shared" si="1"/>
        <v>13.594439671590031</v>
      </c>
      <c r="J17" s="53"/>
      <c r="K17" s="36">
        <v>9.2944999999999993</v>
      </c>
      <c r="L17" s="36">
        <v>7.0685830000000003</v>
      </c>
      <c r="O17" s="51"/>
    </row>
    <row r="18" spans="1:15" x14ac:dyDescent="0.2">
      <c r="A18" s="37">
        <v>11</v>
      </c>
      <c r="B18" s="48" t="s">
        <v>2010</v>
      </c>
      <c r="C18" s="39">
        <v>4</v>
      </c>
      <c r="D18" s="49">
        <v>744587</v>
      </c>
      <c r="E18" s="50">
        <v>9050799.0399999879</v>
      </c>
      <c r="F18" s="51">
        <f t="shared" si="2"/>
        <v>12.155462074948915</v>
      </c>
      <c r="G18" s="52">
        <f t="shared" si="3"/>
        <v>12.566370614359172</v>
      </c>
      <c r="H18" s="46">
        <f t="shared" si="5"/>
        <v>21.326173451188946</v>
      </c>
      <c r="I18" s="93">
        <f t="shared" si="1"/>
        <v>21.326173451188946</v>
      </c>
      <c r="J18" s="53"/>
      <c r="K18" s="36">
        <v>12.1555</v>
      </c>
      <c r="L18" s="36">
        <v>12.566371</v>
      </c>
      <c r="O18" s="51"/>
    </row>
    <row r="19" spans="1:15" x14ac:dyDescent="0.2">
      <c r="A19" s="37">
        <v>12</v>
      </c>
      <c r="B19" s="54" t="s">
        <v>2011</v>
      </c>
      <c r="C19" s="55">
        <v>6</v>
      </c>
      <c r="D19" s="56">
        <v>36746</v>
      </c>
      <c r="E19" s="57">
        <v>1780965.09</v>
      </c>
      <c r="F19" s="58">
        <f t="shared" si="2"/>
        <v>48.46691041201764</v>
      </c>
      <c r="G19" s="52">
        <f t="shared" si="3"/>
        <v>28.274333882308138</v>
      </c>
      <c r="H19" s="46">
        <f t="shared" si="5"/>
        <v>43.416841392900125</v>
      </c>
      <c r="I19" s="93">
        <f t="shared" si="1"/>
        <v>43.416841392900125</v>
      </c>
      <c r="J19" s="53"/>
      <c r="K19" s="36">
        <v>48.466900000000003</v>
      </c>
      <c r="L19" s="36">
        <v>28.274334</v>
      </c>
      <c r="O19" s="51"/>
    </row>
    <row r="20" spans="1:15" ht="13.5" thickBot="1" x14ac:dyDescent="0.25">
      <c r="A20" s="37">
        <f>1+A19</f>
        <v>13</v>
      </c>
      <c r="B20" s="59" t="s">
        <v>2012</v>
      </c>
      <c r="C20" s="60"/>
      <c r="D20" s="61">
        <f>SUM(D8:D19)</f>
        <v>17742769</v>
      </c>
      <c r="E20" s="62">
        <f>SUM(E8:E19)</f>
        <v>87962005.019999996</v>
      </c>
      <c r="F20" s="61"/>
      <c r="G20" s="63">
        <v>0</v>
      </c>
      <c r="H20" s="46">
        <f>+$C$52+$C$53*G20</f>
        <v>3.6536390978200002</v>
      </c>
      <c r="I20" s="93">
        <f t="shared" si="1"/>
        <v>3.6536390978200002</v>
      </c>
      <c r="J20" s="36" t="s">
        <v>2013</v>
      </c>
    </row>
    <row r="21" spans="1:15" ht="13.5" thickTop="1" x14ac:dyDescent="0.2">
      <c r="A21" s="37"/>
      <c r="B21" s="38"/>
      <c r="C21" s="64"/>
      <c r="D21" s="64"/>
      <c r="E21" s="64"/>
      <c r="F21" s="64"/>
      <c r="G21" s="65"/>
      <c r="H21" s="64"/>
      <c r="I21" s="64"/>
      <c r="J21" s="64"/>
      <c r="K21" s="64"/>
      <c r="L21" s="64"/>
      <c r="M21" s="64"/>
    </row>
    <row r="22" spans="1:15" x14ac:dyDescent="0.2">
      <c r="A22" s="37"/>
      <c r="B22" s="38"/>
      <c r="C22" s="36" t="s">
        <v>1999</v>
      </c>
      <c r="D22" s="66">
        <f>+D8+D9</f>
        <v>9306093</v>
      </c>
      <c r="E22" s="67">
        <f>+E8+E9</f>
        <v>24420754.330000013</v>
      </c>
      <c r="F22" s="68">
        <f>+E22/D22</f>
        <v>2.6241683088703298</v>
      </c>
      <c r="G22" s="69" t="s">
        <v>2014</v>
      </c>
      <c r="H22" s="64"/>
      <c r="I22" s="64"/>
      <c r="J22" s="64"/>
      <c r="K22" s="64"/>
      <c r="L22" s="64"/>
      <c r="M22" s="64"/>
    </row>
    <row r="23" spans="1:15" x14ac:dyDescent="0.2">
      <c r="A23" s="37"/>
      <c r="B23" s="38"/>
      <c r="C23" s="36" t="s">
        <v>2013</v>
      </c>
      <c r="D23" s="66">
        <f>+D15+D16</f>
        <v>3336452</v>
      </c>
      <c r="E23" s="67">
        <f>+E15+E16</f>
        <v>21654672.529999986</v>
      </c>
      <c r="F23" s="68">
        <f>+E23/D23</f>
        <v>6.4903294068069872</v>
      </c>
      <c r="G23" s="69" t="s">
        <v>2014</v>
      </c>
      <c r="H23" s="64"/>
      <c r="I23" s="64"/>
      <c r="J23" s="64"/>
      <c r="K23" s="64"/>
      <c r="L23" s="64"/>
      <c r="M23" s="64"/>
    </row>
    <row r="24" spans="1:15" x14ac:dyDescent="0.2">
      <c r="A24" s="37"/>
      <c r="B24" s="70"/>
      <c r="C24" s="36" t="s">
        <v>2012</v>
      </c>
      <c r="D24" s="71">
        <f>+D8+D9+D15+D16</f>
        <v>12642545</v>
      </c>
      <c r="E24" s="72">
        <f>E8+E9+E15+E16</f>
        <v>46075426.859999999</v>
      </c>
      <c r="F24" s="68">
        <f>+E24/D24</f>
        <v>3.6444740248106688</v>
      </c>
      <c r="G24" s="69" t="s">
        <v>2014</v>
      </c>
      <c r="H24" s="64"/>
      <c r="I24" s="64"/>
      <c r="J24" s="64"/>
      <c r="K24" s="46"/>
      <c r="L24" s="64"/>
      <c r="M24" s="64"/>
    </row>
    <row r="25" spans="1:15" x14ac:dyDescent="0.2">
      <c r="A25" s="37"/>
      <c r="B25" s="70"/>
      <c r="C25" s="73"/>
      <c r="D25" s="50"/>
      <c r="G25" s="65"/>
      <c r="H25" s="64"/>
      <c r="I25" s="64"/>
      <c r="J25" s="64"/>
      <c r="K25" s="64"/>
      <c r="L25" s="64"/>
      <c r="M25" s="64"/>
    </row>
    <row r="26" spans="1:15" x14ac:dyDescent="0.2">
      <c r="A26" s="37"/>
      <c r="D26" s="74" t="s">
        <v>2015</v>
      </c>
      <c r="E26" s="74" t="s">
        <v>2016</v>
      </c>
      <c r="F26" s="36" t="s">
        <v>2017</v>
      </c>
      <c r="G26" s="74" t="s">
        <v>2016</v>
      </c>
      <c r="H26" s="36" t="s">
        <v>2017</v>
      </c>
    </row>
    <row r="27" spans="1:15" x14ac:dyDescent="0.2">
      <c r="A27" s="37"/>
      <c r="C27" s="36" t="s">
        <v>1999</v>
      </c>
      <c r="D27" s="53">
        <f>SUM(E8:E14)</f>
        <v>54930453.150000021</v>
      </c>
      <c r="E27" s="75">
        <f>+E22</f>
        <v>24420754.330000013</v>
      </c>
      <c r="F27" s="53">
        <f>+D27-E27</f>
        <v>30509698.820000008</v>
      </c>
      <c r="G27" s="76">
        <f>+E27/D27</f>
        <v>0.44457587603207316</v>
      </c>
      <c r="H27" s="76">
        <f>+F27/D27</f>
        <v>0.55542412396792684</v>
      </c>
    </row>
    <row r="28" spans="1:15" x14ac:dyDescent="0.2">
      <c r="A28" s="37"/>
      <c r="C28" s="36" t="s">
        <v>2013</v>
      </c>
      <c r="D28" s="77">
        <f>SUM(E15:E19)</f>
        <v>33031551.869999975</v>
      </c>
      <c r="E28" s="78">
        <f>+E23</f>
        <v>21654672.529999986</v>
      </c>
      <c r="F28" s="77">
        <f>+D28-E28</f>
        <v>11376879.339999989</v>
      </c>
      <c r="G28" s="79">
        <f>+E28/D28</f>
        <v>0.65557539092395067</v>
      </c>
      <c r="H28" s="79">
        <f t="shared" ref="H28:H29" si="6">+F28/D28</f>
        <v>0.34442460907604938</v>
      </c>
    </row>
    <row r="29" spans="1:15" x14ac:dyDescent="0.2">
      <c r="A29" s="37"/>
      <c r="C29" s="36" t="s">
        <v>2012</v>
      </c>
      <c r="D29" s="53">
        <f>D27+D28</f>
        <v>87962005.019999996</v>
      </c>
      <c r="E29" s="53">
        <f>E27+E28</f>
        <v>46075426.859999999</v>
      </c>
      <c r="F29" s="53">
        <f t="shared" ref="F29" si="7">F27+F28</f>
        <v>41886578.159999996</v>
      </c>
      <c r="G29" s="76">
        <f>+E29/D29</f>
        <v>0.52381055717777003</v>
      </c>
      <c r="H29" s="76">
        <f t="shared" si="6"/>
        <v>0.47618944282223002</v>
      </c>
    </row>
    <row r="30" spans="1:15" x14ac:dyDescent="0.2">
      <c r="A30" s="37"/>
      <c r="D30" s="53"/>
      <c r="E30" s="53"/>
      <c r="F30" s="53"/>
      <c r="G30" s="76"/>
      <c r="H30" s="76"/>
    </row>
    <row r="31" spans="1:15" x14ac:dyDescent="0.2">
      <c r="A31" s="37"/>
    </row>
    <row r="32" spans="1:15" x14ac:dyDescent="0.2">
      <c r="A32" s="37"/>
      <c r="C32" s="36" t="s">
        <v>1999</v>
      </c>
      <c r="D32" s="80">
        <f>SUM(D8:D14)</f>
        <v>13566335</v>
      </c>
      <c r="E32" s="53">
        <f>I7*D32</f>
        <v>28473145.630080592</v>
      </c>
      <c r="F32" s="81">
        <f>+E32/D32</f>
        <v>2.0988089731000001</v>
      </c>
      <c r="G32" s="47" t="s">
        <v>2018</v>
      </c>
    </row>
    <row r="33" spans="1:13" x14ac:dyDescent="0.2">
      <c r="A33" s="41"/>
      <c r="C33" s="36" t="s">
        <v>2013</v>
      </c>
      <c r="D33" s="80">
        <f>SUM(D15:D19)</f>
        <v>4176434</v>
      </c>
      <c r="E33" s="53">
        <f>D33*I20</f>
        <v>15259182.551864775</v>
      </c>
      <c r="F33" s="81">
        <f>+E33/D33</f>
        <v>3.6536390978200002</v>
      </c>
      <c r="G33" s="47" t="s">
        <v>2018</v>
      </c>
      <c r="M33" s="41"/>
    </row>
    <row r="34" spans="1:13" x14ac:dyDescent="0.2">
      <c r="A34" s="41"/>
      <c r="C34" s="36" t="s">
        <v>2012</v>
      </c>
      <c r="D34" s="80">
        <f>+D20</f>
        <v>17742769</v>
      </c>
      <c r="E34" s="53">
        <f>+E32+E33</f>
        <v>43732328.181945369</v>
      </c>
      <c r="F34" s="81">
        <f>+E34/D34</f>
        <v>2.4647972468077204</v>
      </c>
      <c r="G34" s="47" t="s">
        <v>2018</v>
      </c>
      <c r="M34" s="41"/>
    </row>
    <row r="35" spans="1:13" x14ac:dyDescent="0.2">
      <c r="A35" s="41"/>
      <c r="D35" s="53"/>
      <c r="E35" s="53"/>
      <c r="M35" s="41"/>
    </row>
    <row r="36" spans="1:13" x14ac:dyDescent="0.2">
      <c r="A36" s="41"/>
      <c r="D36" s="74" t="s">
        <v>2015</v>
      </c>
      <c r="E36" s="74" t="s">
        <v>2016</v>
      </c>
      <c r="F36" s="36" t="s">
        <v>2017</v>
      </c>
      <c r="G36" s="74" t="s">
        <v>2016</v>
      </c>
      <c r="H36" s="36" t="s">
        <v>2017</v>
      </c>
      <c r="M36" s="41"/>
    </row>
    <row r="37" spans="1:13" x14ac:dyDescent="0.2">
      <c r="A37" s="41"/>
      <c r="C37" s="36" t="s">
        <v>1999</v>
      </c>
      <c r="D37" s="53">
        <f>SUM(E8:E14)</f>
        <v>54930453.150000021</v>
      </c>
      <c r="E37" s="75">
        <f>+E32</f>
        <v>28473145.630080592</v>
      </c>
      <c r="F37" s="53">
        <f>+D37-E37</f>
        <v>26457307.519919429</v>
      </c>
      <c r="G37" s="76">
        <f>+E37/D37</f>
        <v>0.51834900309903198</v>
      </c>
      <c r="H37" s="76">
        <f>+F37/D37</f>
        <v>0.48165099690096802</v>
      </c>
      <c r="M37" s="41"/>
    </row>
    <row r="38" spans="1:13" ht="13.5" thickBot="1" x14ac:dyDescent="0.25">
      <c r="A38" s="41"/>
      <c r="C38" s="36" t="s">
        <v>2013</v>
      </c>
      <c r="D38" s="77">
        <f>SUM(E15:E19)</f>
        <v>33031551.869999975</v>
      </c>
      <c r="E38" s="78">
        <f>+E33</f>
        <v>15259182.551864775</v>
      </c>
      <c r="F38" s="77">
        <f>+D38-E38</f>
        <v>17772369.318135202</v>
      </c>
      <c r="G38" s="82">
        <f>+E38/D38</f>
        <v>0.46195778545068966</v>
      </c>
      <c r="H38" s="82">
        <f t="shared" ref="H38:H39" si="8">+F38/D38</f>
        <v>0.53804221454931045</v>
      </c>
      <c r="M38" s="41"/>
    </row>
    <row r="39" spans="1:13" ht="13.5" thickBot="1" x14ac:dyDescent="0.25">
      <c r="A39" s="41"/>
      <c r="C39" s="36" t="s">
        <v>2012</v>
      </c>
      <c r="D39" s="53">
        <f>D37+D38</f>
        <v>87962005.019999996</v>
      </c>
      <c r="E39" s="53">
        <f t="shared" ref="E39:F39" si="9">E37+E38</f>
        <v>43732328.181945369</v>
      </c>
      <c r="F39" s="53">
        <f t="shared" si="9"/>
        <v>44229676.838054627</v>
      </c>
      <c r="G39" s="83">
        <f>+E39/D39</f>
        <v>0.49717293474610896</v>
      </c>
      <c r="H39" s="84">
        <f t="shared" si="8"/>
        <v>0.50282706525389098</v>
      </c>
      <c r="M39" s="41"/>
    </row>
    <row r="40" spans="1:13" x14ac:dyDescent="0.2">
      <c r="A40" s="41"/>
      <c r="D40" s="85"/>
      <c r="E40" s="53"/>
      <c r="M40" s="41"/>
    </row>
    <row r="41" spans="1:13" x14ac:dyDescent="0.2">
      <c r="A41" s="41"/>
      <c r="C41" s="36" t="s">
        <v>2012</v>
      </c>
      <c r="D41" s="53">
        <f>D39+D40</f>
        <v>87962005.019999996</v>
      </c>
      <c r="E41" s="53">
        <f>+E34</f>
        <v>43732328.181945369</v>
      </c>
      <c r="F41" s="53">
        <f>+D41-E41</f>
        <v>44229676.838054627</v>
      </c>
      <c r="G41" s="76">
        <f>+E41/D41</f>
        <v>0.49717293474610896</v>
      </c>
      <c r="H41" s="76">
        <f>+F41/D41</f>
        <v>0.50282706525389098</v>
      </c>
      <c r="M41" s="41"/>
    </row>
    <row r="42" spans="1:13" x14ac:dyDescent="0.2">
      <c r="A42" s="41"/>
      <c r="D42" s="85"/>
      <c r="E42" s="53"/>
      <c r="M42" s="41"/>
    </row>
    <row r="43" spans="1:13" x14ac:dyDescent="0.2">
      <c r="A43" s="41"/>
      <c r="D43" s="85"/>
      <c r="E43" s="53"/>
      <c r="M43" s="41"/>
    </row>
    <row r="44" spans="1:13" x14ac:dyDescent="0.2">
      <c r="A44" s="39"/>
      <c r="B44" s="36" t="s">
        <v>2042</v>
      </c>
      <c r="M44" s="41"/>
    </row>
    <row r="45" spans="1:13" x14ac:dyDescent="0.2">
      <c r="A45" s="86"/>
      <c r="B45" s="36" t="s">
        <v>2019</v>
      </c>
      <c r="M45" s="41"/>
    </row>
    <row r="46" spans="1:13" x14ac:dyDescent="0.2">
      <c r="A46" s="86"/>
      <c r="B46" s="36" t="s">
        <v>2044</v>
      </c>
      <c r="M46" s="41"/>
    </row>
    <row r="47" spans="1:13" x14ac:dyDescent="0.2">
      <c r="A47" s="86"/>
      <c r="B47" s="36" t="s">
        <v>2046</v>
      </c>
      <c r="M47" s="41"/>
    </row>
    <row r="48" spans="1:13" x14ac:dyDescent="0.2">
      <c r="A48" s="38"/>
      <c r="B48" s="36" t="s">
        <v>2020</v>
      </c>
      <c r="M48" s="41"/>
    </row>
    <row r="49" spans="1:13" x14ac:dyDescent="0.2">
      <c r="M49" s="41"/>
    </row>
    <row r="50" spans="1:13" x14ac:dyDescent="0.2">
      <c r="B50" s="36" t="s">
        <v>2021</v>
      </c>
      <c r="C50" s="36" t="s">
        <v>2022</v>
      </c>
      <c r="D50" s="36" t="s">
        <v>2023</v>
      </c>
      <c r="E50" s="36" t="s">
        <v>2024</v>
      </c>
      <c r="F50" s="36" t="s">
        <v>2025</v>
      </c>
      <c r="J50" s="41"/>
      <c r="K50" s="41"/>
      <c r="L50" s="41"/>
      <c r="M50" s="41"/>
    </row>
    <row r="51" spans="1:13" x14ac:dyDescent="0.2">
      <c r="J51" s="41"/>
      <c r="K51" s="87"/>
      <c r="L51" s="88"/>
      <c r="M51" s="41"/>
    </row>
    <row r="52" spans="1:13" x14ac:dyDescent="0.2">
      <c r="A52" s="41"/>
      <c r="B52" s="41" t="s">
        <v>1978</v>
      </c>
      <c r="C52" s="41">
        <v>3.6536390978200002</v>
      </c>
      <c r="D52" s="89">
        <v>5.7120972170200002</v>
      </c>
      <c r="E52" s="89">
        <v>0.63963181280100001</v>
      </c>
      <c r="F52" s="89">
        <v>0.56790727383499995</v>
      </c>
      <c r="G52" s="41"/>
      <c r="H52" s="41"/>
      <c r="I52" s="41"/>
      <c r="J52" s="41"/>
      <c r="K52" s="87"/>
      <c r="L52" s="88"/>
      <c r="M52" s="41"/>
    </row>
    <row r="53" spans="1:13" x14ac:dyDescent="0.2">
      <c r="A53" s="41"/>
      <c r="B53" s="41" t="s">
        <v>2026</v>
      </c>
      <c r="C53" s="41">
        <v>1.40633559965</v>
      </c>
      <c r="D53" s="89">
        <v>0.40035820784999998</v>
      </c>
      <c r="E53" s="89">
        <v>3.5126933133199998</v>
      </c>
      <c r="F53" s="89">
        <v>3.91220320139E-2</v>
      </c>
      <c r="G53" s="41"/>
      <c r="H53" s="41"/>
      <c r="I53" s="41"/>
      <c r="J53" s="41"/>
      <c r="K53" s="41"/>
      <c r="L53" s="41"/>
      <c r="M53" s="41"/>
    </row>
    <row r="54" spans="1:13" x14ac:dyDescent="0.2">
      <c r="A54" s="41"/>
      <c r="B54" s="41"/>
      <c r="C54" s="41"/>
      <c r="D54" s="63"/>
      <c r="E54" s="87"/>
      <c r="F54" s="90"/>
      <c r="G54" s="41"/>
      <c r="H54" s="41"/>
      <c r="I54" s="41"/>
      <c r="J54" s="41"/>
      <c r="K54" s="41"/>
      <c r="L54" s="41"/>
      <c r="M54" s="41"/>
    </row>
    <row r="55" spans="1:13" x14ac:dyDescent="0.2">
      <c r="A55" s="41"/>
      <c r="B55" s="41" t="s">
        <v>2027</v>
      </c>
      <c r="C55" s="41">
        <v>0.80442028811599997</v>
      </c>
      <c r="D55" s="41" t="s">
        <v>2028</v>
      </c>
      <c r="E55" s="41"/>
      <c r="F55" s="41">
        <v>18.23348</v>
      </c>
      <c r="G55" s="41"/>
      <c r="H55" s="41"/>
      <c r="I55" s="41"/>
      <c r="J55" s="41"/>
      <c r="K55" s="87"/>
      <c r="L55" s="88"/>
      <c r="M55" s="41"/>
    </row>
    <row r="56" spans="1:13" x14ac:dyDescent="0.2">
      <c r="A56" s="41"/>
      <c r="B56" s="41" t="s">
        <v>2029</v>
      </c>
      <c r="C56" s="41">
        <v>0.73922705082200002</v>
      </c>
      <c r="D56" s="63" t="s">
        <v>2030</v>
      </c>
      <c r="E56" s="87"/>
      <c r="F56" s="90">
        <v>17.183844072900001</v>
      </c>
      <c r="G56" s="41"/>
      <c r="H56" s="41"/>
      <c r="I56" s="41"/>
      <c r="J56" s="41"/>
      <c r="K56" s="87"/>
      <c r="L56" s="88"/>
      <c r="M56" s="41"/>
    </row>
    <row r="57" spans="1:13" x14ac:dyDescent="0.2">
      <c r="A57" s="38"/>
      <c r="B57" s="41" t="s">
        <v>2031</v>
      </c>
      <c r="C57" s="41">
        <v>8.7750902651300002</v>
      </c>
      <c r="D57" s="41" t="s">
        <v>2032</v>
      </c>
      <c r="E57" s="41"/>
      <c r="F57" s="41">
        <v>7.4708855544899997</v>
      </c>
      <c r="G57" s="41"/>
      <c r="H57" s="41"/>
      <c r="L57" s="41"/>
      <c r="M57" s="41"/>
    </row>
    <row r="58" spans="1:13" x14ac:dyDescent="0.2">
      <c r="A58" s="38"/>
      <c r="B58" s="41" t="s">
        <v>2033</v>
      </c>
      <c r="C58" s="41">
        <v>231.00662748299999</v>
      </c>
      <c r="D58" s="41" t="s">
        <v>2034</v>
      </c>
      <c r="E58" s="41"/>
      <c r="F58" s="41">
        <v>7.31466071946</v>
      </c>
      <c r="G58" s="41"/>
      <c r="H58" s="41"/>
      <c r="L58" s="41"/>
      <c r="M58" s="41"/>
    </row>
    <row r="59" spans="1:13" x14ac:dyDescent="0.2">
      <c r="A59" s="38"/>
      <c r="B59" s="38" t="s">
        <v>2035</v>
      </c>
      <c r="C59" s="38">
        <v>-16.677213886200001</v>
      </c>
      <c r="D59" s="38" t="s">
        <v>2036</v>
      </c>
      <c r="E59" s="38"/>
      <c r="F59" s="38">
        <v>12.3390143134</v>
      </c>
      <c r="G59" s="38"/>
      <c r="H59" s="38"/>
      <c r="L59" s="38"/>
      <c r="M59" s="38"/>
    </row>
    <row r="60" spans="1:13" x14ac:dyDescent="0.2">
      <c r="B60" s="36" t="s">
        <v>2037</v>
      </c>
      <c r="C60" s="36">
        <v>1.5937918198700001</v>
      </c>
      <c r="D60" s="36" t="s">
        <v>2038</v>
      </c>
      <c r="F60" s="36">
        <v>3.91220320139E-2</v>
      </c>
    </row>
    <row r="63" spans="1:13" x14ac:dyDescent="0.2">
      <c r="B63" s="36" t="s">
        <v>2042</v>
      </c>
    </row>
    <row r="64" spans="1:13" x14ac:dyDescent="0.2">
      <c r="B64" s="36" t="s">
        <v>2019</v>
      </c>
    </row>
    <row r="65" spans="2:6" x14ac:dyDescent="0.2">
      <c r="B65" s="36" t="s">
        <v>2044</v>
      </c>
    </row>
    <row r="66" spans="2:6" x14ac:dyDescent="0.2">
      <c r="B66" s="36" t="s">
        <v>2045</v>
      </c>
    </row>
    <row r="67" spans="2:6" x14ac:dyDescent="0.2">
      <c r="B67" s="36" t="s">
        <v>2039</v>
      </c>
    </row>
    <row r="69" spans="2:6" x14ac:dyDescent="0.2">
      <c r="B69" s="36" t="s">
        <v>2021</v>
      </c>
      <c r="C69" s="36" t="s">
        <v>2022</v>
      </c>
      <c r="D69" s="36" t="s">
        <v>2023</v>
      </c>
      <c r="E69" s="36" t="s">
        <v>2024</v>
      </c>
      <c r="F69" s="36" t="s">
        <v>2025</v>
      </c>
    </row>
    <row r="71" spans="2:6" x14ac:dyDescent="0.2">
      <c r="B71" s="36" t="s">
        <v>1978</v>
      </c>
      <c r="C71" s="36">
        <v>2.0988089731000001</v>
      </c>
      <c r="D71" s="36">
        <v>5.4515035781099996</v>
      </c>
      <c r="E71" s="36">
        <v>0.38499634881</v>
      </c>
      <c r="F71" s="36">
        <v>0.71607279820799996</v>
      </c>
    </row>
    <row r="72" spans="2:6" x14ac:dyDescent="0.2">
      <c r="B72" s="36" t="s">
        <v>2026</v>
      </c>
      <c r="C72" s="36">
        <v>0.46186317031000002</v>
      </c>
      <c r="D72" s="36">
        <v>0.112849606366</v>
      </c>
      <c r="E72" s="36">
        <v>4.0927317797800002</v>
      </c>
      <c r="F72" s="36">
        <v>9.4215841181899997E-3</v>
      </c>
    </row>
    <row r="74" spans="2:6" x14ac:dyDescent="0.2">
      <c r="B74" s="36" t="s">
        <v>2027</v>
      </c>
      <c r="C74" s="36">
        <v>0.77011973483200002</v>
      </c>
      <c r="D74" s="36" t="s">
        <v>2028</v>
      </c>
      <c r="F74" s="36">
        <v>16.297742857100001</v>
      </c>
    </row>
    <row r="75" spans="2:6" x14ac:dyDescent="0.2">
      <c r="B75" s="36" t="s">
        <v>2029</v>
      </c>
      <c r="C75" s="36">
        <v>0.72414368179800004</v>
      </c>
      <c r="D75" s="36" t="s">
        <v>2030</v>
      </c>
      <c r="F75" s="36">
        <v>21.182794950000002</v>
      </c>
    </row>
    <row r="76" spans="2:6" x14ac:dyDescent="0.2">
      <c r="B76" s="36" t="s">
        <v>2031</v>
      </c>
      <c r="C76" s="36">
        <v>11.125633004299999</v>
      </c>
      <c r="D76" s="36" t="s">
        <v>2032</v>
      </c>
      <c r="F76" s="36">
        <v>7.8913368526200003</v>
      </c>
    </row>
    <row r="77" spans="2:6" x14ac:dyDescent="0.2">
      <c r="B77" s="36" t="s">
        <v>2033</v>
      </c>
      <c r="C77" s="36">
        <v>618.89854873700006</v>
      </c>
      <c r="D77" s="36" t="s">
        <v>2034</v>
      </c>
      <c r="F77" s="36">
        <v>7.8758826094899996</v>
      </c>
    </row>
    <row r="78" spans="2:6" x14ac:dyDescent="0.2">
      <c r="B78" s="36" t="s">
        <v>2035</v>
      </c>
      <c r="C78" s="36">
        <v>-25.6196789842</v>
      </c>
      <c r="D78" s="36" t="s">
        <v>2036</v>
      </c>
      <c r="F78" s="36">
        <v>16.7504534212</v>
      </c>
    </row>
    <row r="79" spans="2:6" x14ac:dyDescent="0.2">
      <c r="B79" s="36" t="s">
        <v>2037</v>
      </c>
      <c r="C79" s="36">
        <v>3.1160716528800001</v>
      </c>
      <c r="D79" s="36" t="s">
        <v>2038</v>
      </c>
      <c r="F79" s="36">
        <v>9.4215841181899997E-3</v>
      </c>
    </row>
    <row r="82" spans="2:6" x14ac:dyDescent="0.2">
      <c r="B82" s="36" t="s">
        <v>2042</v>
      </c>
    </row>
    <row r="83" spans="2:6" x14ac:dyDescent="0.2">
      <c r="B83" s="36" t="s">
        <v>2019</v>
      </c>
    </row>
    <row r="84" spans="2:6" x14ac:dyDescent="0.2">
      <c r="B84" s="36" t="s">
        <v>2043</v>
      </c>
    </row>
    <row r="85" spans="2:6" x14ac:dyDescent="0.2">
      <c r="B85" s="36" t="s">
        <v>2040</v>
      </c>
    </row>
    <row r="86" spans="2:6" x14ac:dyDescent="0.2">
      <c r="B86" s="36" t="s">
        <v>2041</v>
      </c>
    </row>
    <row r="88" spans="2:6" x14ac:dyDescent="0.2">
      <c r="B88" s="36" t="s">
        <v>2021</v>
      </c>
      <c r="C88" s="36" t="s">
        <v>2022</v>
      </c>
      <c r="D88" s="36" t="s">
        <v>2023</v>
      </c>
      <c r="E88" s="36" t="s">
        <v>2024</v>
      </c>
      <c r="F88" s="36" t="s">
        <v>2025</v>
      </c>
    </row>
    <row r="90" spans="2:6" x14ac:dyDescent="0.2">
      <c r="B90" s="36" t="s">
        <v>1978</v>
      </c>
      <c r="C90" s="36">
        <v>7.2566321551100001</v>
      </c>
      <c r="D90" s="36">
        <v>4.57233413243</v>
      </c>
      <c r="E90" s="36">
        <v>1.5870738981300001</v>
      </c>
      <c r="F90" s="36">
        <v>0.14357948745400001</v>
      </c>
    </row>
    <row r="91" spans="2:6" x14ac:dyDescent="0.2">
      <c r="B91" s="36" t="s">
        <v>2026</v>
      </c>
      <c r="C91" s="36">
        <v>0.44253318009300002</v>
      </c>
      <c r="D91" s="36">
        <v>0.12023707317399999</v>
      </c>
      <c r="E91" s="36">
        <v>3.6805052585800002</v>
      </c>
      <c r="F91" s="36">
        <v>4.2428368101400001E-3</v>
      </c>
    </row>
    <row r="93" spans="2:6" x14ac:dyDescent="0.2">
      <c r="B93" s="36" t="s">
        <v>2027</v>
      </c>
      <c r="C93" s="36">
        <v>0.57530155956200002</v>
      </c>
      <c r="D93" s="36" t="s">
        <v>2028</v>
      </c>
      <c r="F93" s="36">
        <v>17.104299999999999</v>
      </c>
    </row>
    <row r="94" spans="2:6" x14ac:dyDescent="0.2">
      <c r="B94" s="36" t="s">
        <v>2029</v>
      </c>
      <c r="C94" s="36">
        <v>0.53283171551800002</v>
      </c>
      <c r="D94" s="36" t="s">
        <v>2030</v>
      </c>
      <c r="F94" s="36">
        <v>18.791515924599999</v>
      </c>
    </row>
    <row r="95" spans="2:6" x14ac:dyDescent="0.2">
      <c r="B95" s="36" t="s">
        <v>2031</v>
      </c>
      <c r="C95" s="36">
        <v>12.843946622200001</v>
      </c>
      <c r="D95" s="36" t="s">
        <v>2032</v>
      </c>
      <c r="F95" s="36">
        <v>8.0946340836699999</v>
      </c>
    </row>
    <row r="96" spans="2:6" x14ac:dyDescent="0.2">
      <c r="B96" s="36" t="s">
        <v>2033</v>
      </c>
      <c r="C96" s="36">
        <v>1649.6696483400001</v>
      </c>
      <c r="D96" s="36" t="s">
        <v>2034</v>
      </c>
      <c r="F96" s="36">
        <v>8.1754518586400007</v>
      </c>
    </row>
    <row r="97" spans="2:6" x14ac:dyDescent="0.2">
      <c r="B97" s="36" t="s">
        <v>2035</v>
      </c>
      <c r="C97" s="36">
        <v>-46.567804502000001</v>
      </c>
      <c r="D97" s="36" t="s">
        <v>2036</v>
      </c>
      <c r="F97" s="36">
        <v>13.546118958399999</v>
      </c>
    </row>
    <row r="98" spans="2:6" x14ac:dyDescent="0.2">
      <c r="B98" s="36" t="s">
        <v>2037</v>
      </c>
      <c r="C98" s="36">
        <v>1.7985876946799999</v>
      </c>
      <c r="D98" s="36" t="s">
        <v>2038</v>
      </c>
      <c r="F98" s="36">
        <v>4.2428368101400001E-3</v>
      </c>
    </row>
  </sheetData>
  <printOptions horizontalCentered="1"/>
  <pageMargins left="0.7" right="0.7" top="0.75" bottom="0.75" header="0.3" footer="0.3"/>
  <pageSetup scale="40" orientation="landscape" r:id="rId1"/>
  <headerFooter>
    <oddHeader>&amp;C&amp;14&amp;A&amp;R&amp;12CASE NO. 2015-00343
ATTACHMENT 2
TO AG DR NO. 1-36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jj-ky</vt:lpstr>
      <vt:lpstr>calcs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Eric  Wilen</cp:lastModifiedBy>
  <cp:lastPrinted>2016-02-26T14:13:42Z</cp:lastPrinted>
  <dcterms:created xsi:type="dcterms:W3CDTF">2009-09-11T20:23:37Z</dcterms:created>
  <dcterms:modified xsi:type="dcterms:W3CDTF">2016-02-26T14:13:51Z</dcterms:modified>
</cp:coreProperties>
</file>