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35"/>
  </bookViews>
  <sheets>
    <sheet name="09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C27" i="1"/>
  <c r="B27" i="1"/>
  <c r="E25" i="1"/>
  <c r="E24" i="1"/>
  <c r="E23" i="1"/>
  <c r="E22" i="1"/>
  <c r="E21" i="1"/>
  <c r="E20" i="1"/>
  <c r="E19" i="1"/>
  <c r="E18" i="1"/>
  <c r="E17" i="1"/>
  <c r="E16" i="1"/>
  <c r="E15" i="1"/>
  <c r="E14" i="1"/>
  <c r="E13" i="1"/>
  <c r="E12" i="1"/>
  <c r="E11" i="1"/>
  <c r="E10" i="1"/>
  <c r="E9" i="1"/>
  <c r="E8" i="1"/>
</calcChain>
</file>

<file path=xl/sharedStrings.xml><?xml version="1.0" encoding="utf-8"?>
<sst xmlns="http://schemas.openxmlformats.org/spreadsheetml/2006/main" count="46" uniqueCount="46">
  <si>
    <t>Atmos Energy Corporation</t>
  </si>
  <si>
    <t>Kentucky / Mid-States Division</t>
  </si>
  <si>
    <t>Kentucky Operations</t>
  </si>
  <si>
    <t>Case No. 2015-00343</t>
  </si>
  <si>
    <t>Base</t>
  </si>
  <si>
    <t>Test</t>
  </si>
  <si>
    <t>Difference</t>
  </si>
  <si>
    <t>Explanation</t>
  </si>
  <si>
    <t>Labor</t>
  </si>
  <si>
    <t>The increase is primarily driven by:  1.) assumed merit increase of 3% in FY16 budget and additional 3% for October '16 to May '17 (FY17 Budget).  2.) The average labor expense percentage for the actual months of March '15 to August '15 (base period) is 40%.  The budgeted FY16 expense rate for the general office is 44%.  The test period is largely based on the FY 2016 budget.</t>
  </si>
  <si>
    <t>Benefits</t>
  </si>
  <si>
    <t>Employee Welfare</t>
  </si>
  <si>
    <t>Insurance</t>
  </si>
  <si>
    <t>Insurance is budgeted at the General Office rate division (091).  As insurance expenses are incurred, they are coded to the state specific rate division.  As such, the test period is largely based on the FY 2016 budget.</t>
  </si>
  <si>
    <t>Rent, Maint., &amp; Utilities</t>
  </si>
  <si>
    <t>Increase due to extension of lease at division office headquarters.</t>
  </si>
  <si>
    <t>Vehicles &amp; Equip</t>
  </si>
  <si>
    <t>Change  between base and test period  is $1,414.76 and immaterial.</t>
  </si>
  <si>
    <t>Materials &amp; Supplies</t>
  </si>
  <si>
    <t>Items such as odorant and office supplies are budgeted at the general Office rate division (091).  As these expenses are incurred, they are coded to the state specific rate division when applicable.</t>
  </si>
  <si>
    <t>Information Technologies</t>
  </si>
  <si>
    <t>Change  between base and test period  is $3,598.41 and immaterial.</t>
  </si>
  <si>
    <t>Telecom</t>
  </si>
  <si>
    <t>Some telecom expenses are  budgeted at the General Office rate division (091).  As actual expenses are incurred, they are coded to the state specific rate division where applicable.  As such, the test period is largely based on the FY 2016 budget.</t>
  </si>
  <si>
    <t>Marketing</t>
  </si>
  <si>
    <t>Marketing expenses are  largely budgeted at the General Office rate division (091).  As actual expenses are incurred, they are coded to the state specific rate division where applicable.  As such, the test period is largely based on the FY 2016 budget.</t>
  </si>
  <si>
    <t>Directors &amp; Shareholders &amp;PR</t>
  </si>
  <si>
    <t>Change  between base and test period  is $1,460.35 and immaterial.</t>
  </si>
  <si>
    <t>Dues &amp; Donations</t>
  </si>
  <si>
    <t>Dues and  Donations are primarily budgeted at the General Office rate division (091).  As actual expenses are incurred, they are coded to the state specific rate division when applicable.  As such, the test period is largely based on the FY 2016 budget.</t>
  </si>
  <si>
    <t>Print &amp; Postages</t>
  </si>
  <si>
    <t>Change  between base and test period  is $35.47 and immaterial.</t>
  </si>
  <si>
    <t>Travel &amp; Entertainment</t>
  </si>
  <si>
    <t>Increase in Division representation  on Enterprise teams and associated travel costs.</t>
  </si>
  <si>
    <t>Training</t>
  </si>
  <si>
    <t>Expected increase in registration costs for attending various conferences (i.e. Safety, Compliance, Rates, Human Resources, etc.)</t>
  </si>
  <si>
    <t>Outside Services</t>
  </si>
  <si>
    <t>Legal is budgeted at the General Office rate division (091).  As legal expenses are incurred, they are coded to the state specific rate division.  As such, the test period is largely based on the FY 2016 budget.</t>
  </si>
  <si>
    <t>Provision for Bad Debt</t>
  </si>
  <si>
    <t>N/A</t>
  </si>
  <si>
    <t>Miscellaneous</t>
  </si>
  <si>
    <t>Change in A&amp;G overhead clearing 9200-04863.</t>
  </si>
  <si>
    <t>Total O&amp;M Expenses</t>
  </si>
  <si>
    <t>AG 1 - 8 Part B</t>
  </si>
  <si>
    <t>The actual months of the base period include a positive benefit variance (actual claims paid were less than the budgeted benefits load factor).  Positive or negative load factor variances are not assumed in the budget (test year)</t>
  </si>
  <si>
    <t>Test year based on FY 2016 budget where assumption of normal (100% of target) incentive payout is anticipated.  Incentive compensation is removed from revenue requirement as a ratemaking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</si>
</sst>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color rgb="FF0000FF"/>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
    <xf numFmtId="0" fontId="0" fillId="0" borderId="0" xfId="0"/>
    <xf numFmtId="0" fontId="2" fillId="0" borderId="0" xfId="0" applyFont="1"/>
    <xf numFmtId="44" fontId="0" fillId="0" borderId="0" xfId="1" applyFont="1"/>
    <xf numFmtId="10" fontId="3" fillId="0" borderId="0" xfId="2" applyNumberFormat="1" applyFont="1" applyFill="1"/>
    <xf numFmtId="0" fontId="0" fillId="0" borderId="0" xfId="0" applyFill="1" applyAlignment="1">
      <alignment wrapText="1"/>
    </xf>
    <xf numFmtId="0" fontId="0" fillId="0" borderId="0" xfId="0" applyAlignment="1">
      <alignment wrapText="1"/>
    </xf>
    <xf numFmtId="0" fontId="0" fillId="0" borderId="1" xfId="0" applyBorder="1" applyAlignment="1">
      <alignment horizontal="center"/>
    </xf>
    <xf numFmtId="0" fontId="2" fillId="0" borderId="1"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workbookViewId="0"/>
  </sheetViews>
  <sheetFormatPr defaultRowHeight="15" x14ac:dyDescent="0.25"/>
  <cols>
    <col min="1" max="1" width="27.7109375" bestFit="1" customWidth="1"/>
    <col min="2" max="3" width="15.28515625" bestFit="1" customWidth="1"/>
    <col min="4" max="4" width="13.42578125" bestFit="1" customWidth="1"/>
    <col min="6" max="6" width="49.5703125" customWidth="1"/>
  </cols>
  <sheetData>
    <row r="1" spans="1:6" x14ac:dyDescent="0.25">
      <c r="A1" s="1" t="s">
        <v>0</v>
      </c>
    </row>
    <row r="2" spans="1:6" x14ac:dyDescent="0.25">
      <c r="A2" s="1" t="s">
        <v>1</v>
      </c>
    </row>
    <row r="3" spans="1:6" x14ac:dyDescent="0.25">
      <c r="A3" s="1" t="s">
        <v>2</v>
      </c>
    </row>
    <row r="4" spans="1:6" x14ac:dyDescent="0.25">
      <c r="A4" s="1" t="s">
        <v>3</v>
      </c>
    </row>
    <row r="5" spans="1:6" x14ac:dyDescent="0.25">
      <c r="A5" s="1" t="s">
        <v>43</v>
      </c>
    </row>
    <row r="7" spans="1:6" x14ac:dyDescent="0.25">
      <c r="A7" s="6"/>
      <c r="B7" s="7" t="s">
        <v>4</v>
      </c>
      <c r="C7" s="7" t="s">
        <v>5</v>
      </c>
      <c r="D7" s="7" t="s">
        <v>6</v>
      </c>
      <c r="E7" s="7"/>
      <c r="F7" s="7" t="s">
        <v>7</v>
      </c>
    </row>
    <row r="8" spans="1:6" ht="120" x14ac:dyDescent="0.25">
      <c r="A8" t="s">
        <v>8</v>
      </c>
      <c r="B8" s="2">
        <v>1167647.5346992277</v>
      </c>
      <c r="C8" s="2">
        <v>1309001.7751807149</v>
      </c>
      <c r="D8" s="2">
        <v>141354.24048148724</v>
      </c>
      <c r="E8" s="3">
        <f>IF(B8=0,0,D8/B8)</f>
        <v>0.12105899792602949</v>
      </c>
      <c r="F8" s="4" t="s">
        <v>9</v>
      </c>
    </row>
    <row r="9" spans="1:6" ht="75" x14ac:dyDescent="0.25">
      <c r="A9" t="s">
        <v>10</v>
      </c>
      <c r="B9" s="2">
        <v>542524.57628202997</v>
      </c>
      <c r="C9" s="2">
        <v>735823.03729615058</v>
      </c>
      <c r="D9" s="2">
        <v>193298.46101412061</v>
      </c>
      <c r="E9" s="3">
        <f t="shared" ref="E9:E25" si="0">IF(B9=0,0,D9/B9)</f>
        <v>0.35629438640146488</v>
      </c>
      <c r="F9" s="4" t="s">
        <v>44</v>
      </c>
    </row>
    <row r="10" spans="1:6" ht="75" x14ac:dyDescent="0.25">
      <c r="A10" t="s">
        <v>11</v>
      </c>
      <c r="B10" s="2">
        <v>889407.1515933664</v>
      </c>
      <c r="C10" s="2">
        <v>584207.06392008741</v>
      </c>
      <c r="D10" s="2">
        <v>-305200.08767327899</v>
      </c>
      <c r="E10" s="3">
        <f t="shared" si="0"/>
        <v>-0.34315002653904375</v>
      </c>
      <c r="F10" s="5" t="s">
        <v>45</v>
      </c>
    </row>
    <row r="11" spans="1:6" ht="75" x14ac:dyDescent="0.25">
      <c r="A11" t="s">
        <v>12</v>
      </c>
      <c r="B11" s="2">
        <v>121590.18701942344</v>
      </c>
      <c r="C11" s="2">
        <v>215431.01712534661</v>
      </c>
      <c r="D11" s="2">
        <v>93840.830105923174</v>
      </c>
      <c r="E11" s="3">
        <f t="shared" si="0"/>
        <v>0.77177963457637055</v>
      </c>
      <c r="F11" s="5" t="s">
        <v>13</v>
      </c>
    </row>
    <row r="12" spans="1:6" ht="30" x14ac:dyDescent="0.25">
      <c r="A12" t="s">
        <v>14</v>
      </c>
      <c r="B12" s="2">
        <v>180109.41552617546</v>
      </c>
      <c r="C12" s="2">
        <v>192090.95922512072</v>
      </c>
      <c r="D12" s="2">
        <v>11981.543698945257</v>
      </c>
      <c r="E12" s="3">
        <f t="shared" si="0"/>
        <v>6.652369429961294E-2</v>
      </c>
      <c r="F12" s="5" t="s">
        <v>15</v>
      </c>
    </row>
    <row r="13" spans="1:6" ht="30" x14ac:dyDescent="0.25">
      <c r="A13" t="s">
        <v>16</v>
      </c>
      <c r="B13" s="2">
        <v>37854.853740613784</v>
      </c>
      <c r="C13" s="2">
        <v>39269.61673559418</v>
      </c>
      <c r="D13" s="2">
        <v>1414.7629949803959</v>
      </c>
      <c r="E13" s="3">
        <f t="shared" si="0"/>
        <v>3.7373357844004092E-2</v>
      </c>
      <c r="F13" s="5" t="s">
        <v>17</v>
      </c>
    </row>
    <row r="14" spans="1:6" ht="60" x14ac:dyDescent="0.25">
      <c r="A14" t="s">
        <v>18</v>
      </c>
      <c r="B14" s="2">
        <v>106611.68831697799</v>
      </c>
      <c r="C14" s="2">
        <v>136815.31053985187</v>
      </c>
      <c r="D14" s="2">
        <v>30203.622222873877</v>
      </c>
      <c r="E14" s="3">
        <f t="shared" si="0"/>
        <v>0.2833049799668535</v>
      </c>
      <c r="F14" s="5" t="s">
        <v>19</v>
      </c>
    </row>
    <row r="15" spans="1:6" ht="30" x14ac:dyDescent="0.25">
      <c r="A15" t="s">
        <v>20</v>
      </c>
      <c r="B15" s="2">
        <v>54539.051438804774</v>
      </c>
      <c r="C15" s="2">
        <v>50940.637312943581</v>
      </c>
      <c r="D15" s="2">
        <v>-3598.4141258611926</v>
      </c>
      <c r="E15" s="3">
        <f t="shared" si="0"/>
        <v>-6.5978670896005079E-2</v>
      </c>
      <c r="F15" s="5" t="s">
        <v>21</v>
      </c>
    </row>
    <row r="16" spans="1:6" ht="75" x14ac:dyDescent="0.25">
      <c r="A16" t="s">
        <v>22</v>
      </c>
      <c r="B16" s="2">
        <v>232457.84297187763</v>
      </c>
      <c r="C16" s="2">
        <v>305604.56132995163</v>
      </c>
      <c r="D16" s="2">
        <v>73146.718358073995</v>
      </c>
      <c r="E16" s="3">
        <f t="shared" si="0"/>
        <v>0.31466659684579096</v>
      </c>
      <c r="F16" s="5" t="s">
        <v>23</v>
      </c>
    </row>
    <row r="17" spans="1:6" ht="75" x14ac:dyDescent="0.25">
      <c r="A17" t="s">
        <v>24</v>
      </c>
      <c r="B17" s="2">
        <v>179954.09950838331</v>
      </c>
      <c r="C17" s="2">
        <v>213259.53020310082</v>
      </c>
      <c r="D17" s="2">
        <v>33305.430694717506</v>
      </c>
      <c r="E17" s="3">
        <f t="shared" si="0"/>
        <v>0.18507736575996117</v>
      </c>
      <c r="F17" s="5" t="s">
        <v>25</v>
      </c>
    </row>
    <row r="18" spans="1:6" ht="30" x14ac:dyDescent="0.25">
      <c r="A18" t="s">
        <v>26</v>
      </c>
      <c r="B18" s="2">
        <v>1043.2664993305832</v>
      </c>
      <c r="C18" s="2">
        <v>2503.6133198265165</v>
      </c>
      <c r="D18" s="2">
        <v>1460.3468204959333</v>
      </c>
      <c r="E18" s="3">
        <f t="shared" si="0"/>
        <v>1.3997831056906089</v>
      </c>
      <c r="F18" s="5" t="s">
        <v>27</v>
      </c>
    </row>
    <row r="19" spans="1:6" ht="75" x14ac:dyDescent="0.25">
      <c r="A19" t="s">
        <v>28</v>
      </c>
      <c r="B19" s="2">
        <v>77659.703160894715</v>
      </c>
      <c r="C19" s="2">
        <v>93301.046672927201</v>
      </c>
      <c r="D19" s="2">
        <v>15641.343512032487</v>
      </c>
      <c r="E19" s="3">
        <f t="shared" si="0"/>
        <v>0.2014087470773212</v>
      </c>
      <c r="F19" s="5" t="s">
        <v>29</v>
      </c>
    </row>
    <row r="20" spans="1:6" ht="30" x14ac:dyDescent="0.25">
      <c r="A20" t="s">
        <v>30</v>
      </c>
      <c r="B20" s="2">
        <v>6015.1751562862182</v>
      </c>
      <c r="C20" s="2">
        <v>6050.6443085336741</v>
      </c>
      <c r="D20" s="2">
        <v>35.469152247455895</v>
      </c>
      <c r="E20" s="3">
        <f t="shared" si="0"/>
        <v>5.8966117072066487E-3</v>
      </c>
      <c r="F20" s="5" t="s">
        <v>31</v>
      </c>
    </row>
    <row r="21" spans="1:6" ht="30" x14ac:dyDescent="0.25">
      <c r="A21" t="s">
        <v>32</v>
      </c>
      <c r="B21" s="2">
        <v>267182.86284807377</v>
      </c>
      <c r="C21" s="2">
        <v>291374.99521111138</v>
      </c>
      <c r="D21" s="2">
        <v>24192.132363037614</v>
      </c>
      <c r="E21" s="3">
        <f t="shared" si="0"/>
        <v>9.0545224739184749E-2</v>
      </c>
      <c r="F21" s="4" t="s">
        <v>33</v>
      </c>
    </row>
    <row r="22" spans="1:6" ht="45" x14ac:dyDescent="0.25">
      <c r="A22" t="s">
        <v>34</v>
      </c>
      <c r="B22" s="2">
        <v>32540.628479897798</v>
      </c>
      <c r="C22" s="2">
        <v>43467.145373340951</v>
      </c>
      <c r="D22" s="2">
        <v>10926.516893443153</v>
      </c>
      <c r="E22" s="3">
        <f t="shared" si="0"/>
        <v>0.33578075789756445</v>
      </c>
      <c r="F22" s="4" t="s">
        <v>35</v>
      </c>
    </row>
    <row r="23" spans="1:6" ht="60" x14ac:dyDescent="0.25">
      <c r="A23" t="s">
        <v>36</v>
      </c>
      <c r="B23" s="2">
        <v>1615040.1005490078</v>
      </c>
      <c r="C23" s="2">
        <v>1853658.3357435323</v>
      </c>
      <c r="D23" s="2">
        <v>238618.23519452452</v>
      </c>
      <c r="E23" s="3">
        <f t="shared" si="0"/>
        <v>0.14774756064162739</v>
      </c>
      <c r="F23" s="5" t="s">
        <v>37</v>
      </c>
    </row>
    <row r="24" spans="1:6" x14ac:dyDescent="0.25">
      <c r="A24" t="s">
        <v>38</v>
      </c>
      <c r="B24" s="2">
        <v>0</v>
      </c>
      <c r="C24" s="2">
        <v>0</v>
      </c>
      <c r="D24" s="2">
        <v>0</v>
      </c>
      <c r="E24" s="3">
        <f t="shared" si="0"/>
        <v>0</v>
      </c>
      <c r="F24" s="5" t="s">
        <v>39</v>
      </c>
    </row>
    <row r="25" spans="1:6" x14ac:dyDescent="0.25">
      <c r="A25" t="s">
        <v>40</v>
      </c>
      <c r="B25" s="2">
        <v>-14309.345115030106</v>
      </c>
      <c r="C25" s="2">
        <v>-2742.6838466413233</v>
      </c>
      <c r="D25" s="2">
        <v>11566.661268388783</v>
      </c>
      <c r="E25" s="3">
        <f t="shared" si="0"/>
        <v>-0.8083291845578251</v>
      </c>
      <c r="F25" s="4" t="s">
        <v>41</v>
      </c>
    </row>
    <row r="26" spans="1:6" x14ac:dyDescent="0.25">
      <c r="B26" s="2"/>
      <c r="C26" s="2"/>
      <c r="D26" s="2"/>
    </row>
    <row r="27" spans="1:6" x14ac:dyDescent="0.25">
      <c r="A27" t="s">
        <v>42</v>
      </c>
      <c r="B27" s="2">
        <f>SUM(B8:B25)</f>
        <v>5497868.7926753415</v>
      </c>
      <c r="C27" s="2">
        <f>SUM(C8:C25)</f>
        <v>6070056.6056514932</v>
      </c>
      <c r="D27" s="2">
        <f>SUM(D8:D25)</f>
        <v>572187.8129761517</v>
      </c>
    </row>
  </sheetData>
  <printOptions horizontalCentered="1"/>
  <pageMargins left="0.7" right="0.7" top="0.75" bottom="0.75" header="0.3" footer="0.3"/>
  <pageSetup scale="65" orientation="portrait" r:id="rId1"/>
  <headerFooter>
    <oddHeader>&amp;R&amp;9CASE NO. 2015-00343
ATTACHMENT 2
TO AG DR NO. 1-08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091</vt:lpstr>
    </vt:vector>
  </TitlesOfParts>
  <Company>Atmos Energy Corportion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Densman</dc:creator>
  <cp:lastModifiedBy>Eric  Wilen</cp:lastModifiedBy>
  <cp:lastPrinted>2016-03-01T17:02:52Z</cp:lastPrinted>
  <dcterms:created xsi:type="dcterms:W3CDTF">2016-02-25T20:06:23Z</dcterms:created>
  <dcterms:modified xsi:type="dcterms:W3CDTF">2016-03-01T17:03:04Z</dcterms:modified>
</cp:coreProperties>
</file>