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3" i="1"/>
  <c r="E4" i="1"/>
  <c r="C48" i="1" l="1"/>
  <c r="B48" i="1"/>
  <c r="B21" i="1"/>
  <c r="B7" i="1"/>
  <c r="D44" i="1"/>
  <c r="E44" i="1" s="1"/>
  <c r="B1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B5" i="1"/>
  <c r="B6" i="1"/>
  <c r="B8" i="1"/>
  <c r="B9" i="1"/>
  <c r="B10" i="1"/>
  <c r="B11" i="1"/>
  <c r="B12" i="1"/>
  <c r="B13" i="1"/>
  <c r="B14" i="1"/>
  <c r="B15" i="1"/>
  <c r="B16" i="1"/>
  <c r="B17" i="1"/>
  <c r="B20" i="1"/>
  <c r="B4" i="1"/>
  <c r="D32" i="1"/>
  <c r="E32" i="1" s="1"/>
  <c r="D73" i="1"/>
  <c r="E73" i="1" s="1"/>
  <c r="D72" i="1"/>
  <c r="D71" i="1"/>
  <c r="E71" i="1" s="1"/>
  <c r="D70" i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30" i="1"/>
  <c r="E30" i="1" s="1"/>
  <c r="D31" i="1"/>
  <c r="E31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5" i="1"/>
  <c r="D46" i="1"/>
  <c r="E46" i="1" s="1"/>
  <c r="D47" i="1"/>
  <c r="D29" i="1"/>
  <c r="E29" i="1" s="1"/>
  <c r="D4" i="1" l="1"/>
  <c r="B19" i="1"/>
  <c r="D48" i="1"/>
  <c r="E48" i="1" s="1"/>
  <c r="D43" i="1"/>
  <c r="E43" i="1" s="1"/>
</calcChain>
</file>

<file path=xl/sharedStrings.xml><?xml version="1.0" encoding="utf-8"?>
<sst xmlns="http://schemas.openxmlformats.org/spreadsheetml/2006/main" count="106" uniqueCount="39">
  <si>
    <t>Base</t>
  </si>
  <si>
    <t>Test</t>
  </si>
  <si>
    <t>Difference</t>
  </si>
  <si>
    <t>Div 002</t>
  </si>
  <si>
    <t>Labor</t>
  </si>
  <si>
    <t>Benefits</t>
  </si>
  <si>
    <t>Employee Welfare</t>
  </si>
  <si>
    <t>Insurance</t>
  </si>
  <si>
    <t>Rent, Maint., &amp; Utilities</t>
  </si>
  <si>
    <t>Vehicles &amp; Equip</t>
  </si>
  <si>
    <t>Materials &amp; Supplies</t>
  </si>
  <si>
    <t>Information Technologies</t>
  </si>
  <si>
    <t>Telecom</t>
  </si>
  <si>
    <t>Marketing</t>
  </si>
  <si>
    <t>Directors &amp; Shareholders &amp;PR</t>
  </si>
  <si>
    <t>Dues &amp; Donations</t>
  </si>
  <si>
    <t>Print &amp; Postages</t>
  </si>
  <si>
    <t>Travel &amp; Entertainment</t>
  </si>
  <si>
    <t>Training</t>
  </si>
  <si>
    <t>Outside Services</t>
  </si>
  <si>
    <t>Provision for Bad Debt</t>
  </si>
  <si>
    <t>Miscellaneous</t>
  </si>
  <si>
    <t>Total O&amp;M Expenses</t>
  </si>
  <si>
    <t>Div 012</t>
  </si>
  <si>
    <t>Variance Explanation</t>
  </si>
  <si>
    <t>Change between base and test period is immaterial.</t>
  </si>
  <si>
    <t>Primary drivers include budgeted merit increase and longer than normal vacancies in base period</t>
  </si>
  <si>
    <t>Test year based on FY 2016 budget where assumption of normal (100% of target) incentive payout is anticipated.  Incentive compensation is removed from revenue requirement as a ratemaking adjustment.</t>
  </si>
  <si>
    <t>Higher budgeted premiums in test period</t>
  </si>
  <si>
    <t>Base period is lower than normal due to timing of bank service charges</t>
  </si>
  <si>
    <t>Base period higher than normal due to security training for enterprise</t>
  </si>
  <si>
    <t>Higher capitalization rate in base period</t>
  </si>
  <si>
    <t>Primary driver is budgeted merit increase</t>
  </si>
  <si>
    <t>Lower contract labor activity and collection fees related to credit card processing fees expected in test period</t>
  </si>
  <si>
    <t>Total SSU</t>
  </si>
  <si>
    <t>These costs are budgeted in division 002 and recorded to both 002 and 012.  The variance for SSU in total is negative.</t>
  </si>
  <si>
    <t>Expect normal travel activity to call centers in test year.  Base period was higher than normal.</t>
  </si>
  <si>
    <t>Amount necessary to adjust base period to expected level of expense budgeted for test period.  Variance for SSU in total is immaterial.</t>
  </si>
  <si>
    <t>Amount necessary to adjust base period to expected level of expense budgeted for test period.  The variance for SSU in total is negative.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</si>
</sst>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b/>
      <i/>
      <u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Helvetica-Narrow"/>
      <family val="2"/>
    </font>
    <font>
      <sz val="12"/>
      <name val="Times New Roman"/>
      <family val="1"/>
    </font>
    <font>
      <b/>
      <i/>
      <sz val="16"/>
      <name val="Helv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2" borderId="5">
      <alignment horizontal="center" vertical="center"/>
    </xf>
    <xf numFmtId="3" fontId="8" fillId="3" borderId="0" applyBorder="0">
      <alignment horizontal="right"/>
      <protection locked="0"/>
    </xf>
    <xf numFmtId="0" fontId="9" fillId="0" borderId="0" applyNumberFormat="0" applyFill="0" applyBorder="0" applyAlignment="0" applyProtection="0"/>
    <xf numFmtId="0" fontId="10" fillId="0" borderId="0">
      <alignment horizontal="left" vertical="center" indent="1"/>
    </xf>
    <xf numFmtId="8" fontId="11" fillId="0" borderId="6">
      <protection locked="0"/>
    </xf>
    <xf numFmtId="0" fontId="9" fillId="0" borderId="0"/>
    <xf numFmtId="0" fontId="9" fillId="0" borderId="7"/>
    <xf numFmtId="6" fontId="12" fillId="0" borderId="0">
      <protection locked="0"/>
    </xf>
    <xf numFmtId="0" fontId="13" fillId="0" borderId="0" applyNumberFormat="0">
      <protection locked="0"/>
    </xf>
    <xf numFmtId="165" fontId="3" fillId="4" borderId="0" applyFill="0" applyBorder="0" applyProtection="0"/>
    <xf numFmtId="0" fontId="2" fillId="0" borderId="0">
      <protection locked="0"/>
    </xf>
    <xf numFmtId="38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Alignment="0" applyProtection="0">
      <alignment horizontal="left" vertical="center"/>
    </xf>
    <xf numFmtId="0" fontId="15" fillId="0" borderId="1">
      <alignment horizontal="left" vertical="center"/>
    </xf>
    <xf numFmtId="0" fontId="16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7" fillId="0" borderId="8" applyNumberFormat="0" applyFill="0" applyAlignment="0" applyProtection="0"/>
    <xf numFmtId="10" fontId="13" fillId="6" borderId="9" applyNumberFormat="0" applyBorder="0" applyAlignment="0" applyProtection="0"/>
    <xf numFmtId="0" fontId="18" fillId="7" borderId="7"/>
    <xf numFmtId="0" fontId="19" fillId="0" borderId="0" applyNumberFormat="0">
      <alignment horizontal="left"/>
    </xf>
    <xf numFmtId="37" fontId="20" fillId="0" borderId="0"/>
    <xf numFmtId="3" fontId="13" fillId="5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43" fontId="21" fillId="0" borderId="0"/>
    <xf numFmtId="4" fontId="22" fillId="8" borderId="0">
      <alignment horizontal="right"/>
    </xf>
    <xf numFmtId="0" fontId="23" fillId="8" borderId="0">
      <alignment horizontal="right"/>
    </xf>
    <xf numFmtId="0" fontId="24" fillId="8" borderId="10"/>
    <xf numFmtId="0" fontId="24" fillId="0" borderId="0" applyBorder="0">
      <alignment horizontal="centerContinuous"/>
    </xf>
    <xf numFmtId="0" fontId="25" fillId="0" borderId="0" applyBorder="0">
      <alignment horizontal="centerContinuous"/>
    </xf>
    <xf numFmtId="10" fontId="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9" fillId="0" borderId="0"/>
    <xf numFmtId="0" fontId="27" fillId="0" borderId="0" applyNumberFormat="0">
      <alignment horizontal="left"/>
    </xf>
    <xf numFmtId="0" fontId="9" fillId="0" borderId="7"/>
    <xf numFmtId="0" fontId="28" fillId="9" borderId="0"/>
    <xf numFmtId="166" fontId="29" fillId="0" borderId="0">
      <alignment horizontal="center"/>
    </xf>
    <xf numFmtId="0" fontId="18" fillId="0" borderId="11"/>
    <xf numFmtId="0" fontId="18" fillId="0" borderId="7"/>
    <xf numFmtId="37" fontId="13" fillId="10" borderId="0" applyNumberFormat="0" applyBorder="0" applyAlignment="0" applyProtection="0"/>
    <xf numFmtId="37" fontId="13" fillId="0" borderId="0"/>
    <xf numFmtId="3" fontId="30" fillId="0" borderId="8" applyProtection="0"/>
    <xf numFmtId="0" fontId="31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32" fillId="0" borderId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34" fillId="0" borderId="0"/>
    <xf numFmtId="40" fontId="22" fillId="8" borderId="0">
      <alignment horizontal="right"/>
    </xf>
    <xf numFmtId="0" fontId="35" fillId="6" borderId="0">
      <alignment horizontal="center"/>
    </xf>
    <xf numFmtId="0" fontId="36" fillId="0" borderId="0" applyBorder="0">
      <alignment horizontal="centerContinuous"/>
    </xf>
    <xf numFmtId="0" fontId="37" fillId="0" borderId="0" applyBorder="0">
      <alignment horizontal="centerContinuous"/>
    </xf>
    <xf numFmtId="9" fontId="3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32" fillId="0" borderId="0" applyProtection="0"/>
    <xf numFmtId="0" fontId="1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33" fillId="0" borderId="0" applyFont="0" applyFill="0" applyBorder="0" applyAlignment="0" applyProtection="0"/>
    <xf numFmtId="37" fontId="32" fillId="0" borderId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7" fontId="32" fillId="0" borderId="0" applyProtection="0"/>
    <xf numFmtId="0" fontId="3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164" fontId="2" fillId="0" borderId="0" xfId="6" applyNumberFormat="1"/>
    <xf numFmtId="0" fontId="5" fillId="0" borderId="0" xfId="6" applyFont="1" applyAlignment="1">
      <alignment horizontal="center"/>
    </xf>
    <xf numFmtId="164" fontId="2" fillId="0" borderId="0" xfId="6" applyNumberFormat="1" applyFill="1"/>
    <xf numFmtId="0" fontId="2" fillId="0" borderId="0" xfId="6" applyFill="1"/>
    <xf numFmtId="164" fontId="4" fillId="0" borderId="0" xfId="6" applyNumberFormat="1" applyFont="1" applyFill="1"/>
    <xf numFmtId="164" fontId="2" fillId="0" borderId="0" xfId="1" applyNumberFormat="1" applyFont="1"/>
    <xf numFmtId="0" fontId="3" fillId="0" borderId="0" xfId="6" applyFont="1"/>
    <xf numFmtId="0" fontId="2" fillId="0" borderId="0" xfId="6" applyFont="1"/>
    <xf numFmtId="0" fontId="7" fillId="0" borderId="0" xfId="6" applyFont="1" applyAlignment="1">
      <alignment horizontal="center"/>
    </xf>
    <xf numFmtId="0" fontId="3" fillId="0" borderId="0" xfId="6" applyFont="1" applyFill="1"/>
    <xf numFmtId="0" fontId="3" fillId="0" borderId="0" xfId="6" applyFont="1"/>
    <xf numFmtId="0" fontId="2" fillId="0" borderId="0" xfId="6" applyFont="1"/>
    <xf numFmtId="164" fontId="2" fillId="0" borderId="0" xfId="117" applyNumberFormat="1"/>
    <xf numFmtId="164" fontId="2" fillId="0" borderId="0" xfId="127" applyNumberFormat="1"/>
    <xf numFmtId="164" fontId="2" fillId="0" borderId="0" xfId="158" applyNumberFormat="1"/>
    <xf numFmtId="164" fontId="2" fillId="0" borderId="0" xfId="156" applyNumberFormat="1"/>
    <xf numFmtId="164" fontId="2" fillId="0" borderId="0" xfId="160" applyNumberFormat="1"/>
    <xf numFmtId="164" fontId="2" fillId="0" borderId="0" xfId="164" applyNumberFormat="1"/>
    <xf numFmtId="164" fontId="0" fillId="0" borderId="0" xfId="0" applyNumberFormat="1"/>
    <xf numFmtId="164" fontId="2" fillId="0" borderId="0" xfId="106" applyNumberFormat="1"/>
    <xf numFmtId="164" fontId="2" fillId="0" borderId="0" xfId="132" applyNumberFormat="1"/>
    <xf numFmtId="164" fontId="2" fillId="0" borderId="0" xfId="167" applyNumberFormat="1"/>
    <xf numFmtId="164" fontId="2" fillId="0" borderId="0" xfId="170" applyNumberFormat="1"/>
    <xf numFmtId="164" fontId="2" fillId="0" borderId="0" xfId="172" applyNumberFormat="1"/>
    <xf numFmtId="164" fontId="2" fillId="0" borderId="0" xfId="175" applyNumberFormat="1"/>
    <xf numFmtId="164" fontId="2" fillId="0" borderId="0" xfId="177" applyNumberFormat="1"/>
    <xf numFmtId="164" fontId="2" fillId="0" borderId="0" xfId="180" applyNumberFormat="1"/>
    <xf numFmtId="164" fontId="2" fillId="0" borderId="0" xfId="183" applyNumberFormat="1"/>
    <xf numFmtId="164" fontId="2" fillId="0" borderId="0" xfId="185" applyNumberFormat="1"/>
    <xf numFmtId="164" fontId="2" fillId="0" borderId="0" xfId="187" applyNumberFormat="1"/>
    <xf numFmtId="0" fontId="5" fillId="0" borderId="0" xfId="6" applyFont="1" applyAlignment="1">
      <alignment horizontal="center"/>
    </xf>
    <xf numFmtId="0" fontId="3" fillId="0" borderId="0" xfId="6" applyFont="1"/>
    <xf numFmtId="0" fontId="2" fillId="0" borderId="0" xfId="6" applyFont="1"/>
    <xf numFmtId="164" fontId="2" fillId="0" borderId="0" xfId="200" applyNumberFormat="1"/>
    <xf numFmtId="164" fontId="2" fillId="0" borderId="0" xfId="141" applyNumberFormat="1"/>
    <xf numFmtId="164" fontId="2" fillId="0" borderId="0" xfId="159" applyNumberFormat="1"/>
    <xf numFmtId="164" fontId="2" fillId="0" borderId="0" xfId="162" applyNumberFormat="1"/>
    <xf numFmtId="164" fontId="2" fillId="0" borderId="0" xfId="131" applyNumberFormat="1"/>
    <xf numFmtId="164" fontId="2" fillId="0" borderId="0" xfId="145" applyNumberFormat="1"/>
    <xf numFmtId="164" fontId="2" fillId="0" borderId="0" xfId="105" applyNumberFormat="1"/>
    <xf numFmtId="164" fontId="2" fillId="0" borderId="0" xfId="198" applyNumberFormat="1"/>
    <xf numFmtId="164" fontId="2" fillId="0" borderId="0" xfId="103" applyNumberFormat="1"/>
    <xf numFmtId="164" fontId="2" fillId="0" borderId="0" xfId="173" applyNumberFormat="1"/>
    <xf numFmtId="164" fontId="2" fillId="0" borderId="0" xfId="133" applyNumberFormat="1"/>
    <xf numFmtId="164" fontId="2" fillId="0" borderId="0" xfId="178" applyNumberFormat="1"/>
    <xf numFmtId="164" fontId="2" fillId="0" borderId="0" xfId="208" applyNumberFormat="1"/>
    <xf numFmtId="164" fontId="2" fillId="0" borderId="0" xfId="210" applyNumberFormat="1"/>
    <xf numFmtId="164" fontId="2" fillId="0" borderId="0" xfId="212" applyNumberFormat="1"/>
    <xf numFmtId="164" fontId="2" fillId="0" borderId="0" xfId="214" applyNumberFormat="1"/>
    <xf numFmtId="164" fontId="2" fillId="0" borderId="0" xfId="216" applyNumberFormat="1"/>
    <xf numFmtId="164" fontId="2" fillId="0" borderId="0" xfId="218" applyNumberFormat="1"/>
    <xf numFmtId="164" fontId="2" fillId="0" borderId="0" xfId="6" applyNumberFormat="1" applyFill="1"/>
    <xf numFmtId="164" fontId="2" fillId="0" borderId="0" xfId="228" applyNumberFormat="1"/>
    <xf numFmtId="0" fontId="0" fillId="0" borderId="0" xfId="0" applyAlignment="1">
      <alignment wrapText="1"/>
    </xf>
    <xf numFmtId="0" fontId="7" fillId="0" borderId="0" xfId="6" applyFont="1" applyAlignment="1">
      <alignment horizontal="center" wrapText="1"/>
    </xf>
    <xf numFmtId="0" fontId="3" fillId="0" borderId="0" xfId="6" applyFont="1" applyFill="1" applyAlignment="1">
      <alignment wrapText="1"/>
    </xf>
    <xf numFmtId="0" fontId="39" fillId="0" borderId="0" xfId="0" applyFont="1" applyAlignment="1">
      <alignment wrapText="1"/>
    </xf>
    <xf numFmtId="10" fontId="0" fillId="0" borderId="0" xfId="231" applyNumberFormat="1" applyFont="1"/>
    <xf numFmtId="0" fontId="3" fillId="0" borderId="0" xfId="6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0" fontId="3" fillId="0" borderId="2" xfId="6" applyFont="1" applyBorder="1" applyAlignment="1">
      <alignment horizontal="center"/>
    </xf>
    <xf numFmtId="0" fontId="3" fillId="0" borderId="3" xfId="6" applyFont="1" applyBorder="1" applyAlignment="1">
      <alignment horizontal="center"/>
    </xf>
    <xf numFmtId="0" fontId="3" fillId="0" borderId="4" xfId="6" applyFont="1" applyBorder="1" applyAlignment="1">
      <alignment horizontal="center"/>
    </xf>
  </cellXfs>
  <cellStyles count="232">
    <cellStyle name="Actual Date" xfId="9"/>
    <cellStyle name="Affinity Input" xfId="10"/>
    <cellStyle name="Body" xfId="11"/>
    <cellStyle name="Comma" xfId="1" builtinId="3"/>
    <cellStyle name="Comma [0] 2" xfId="80"/>
    <cellStyle name="Comma 10" xfId="139"/>
    <cellStyle name="Comma 11" xfId="151"/>
    <cellStyle name="Comma 12" xfId="111"/>
    <cellStyle name="Comma 13" xfId="104"/>
    <cellStyle name="Comma 14" xfId="136"/>
    <cellStyle name="Comma 15" xfId="124"/>
    <cellStyle name="Comma 16" xfId="166"/>
    <cellStyle name="Comma 17" xfId="169"/>
    <cellStyle name="Comma 18" xfId="171"/>
    <cellStyle name="Comma 19" xfId="174"/>
    <cellStyle name="Comma 2" xfId="5"/>
    <cellStyle name="Comma 20" xfId="176"/>
    <cellStyle name="Comma 21" xfId="179"/>
    <cellStyle name="Comma 22" xfId="182"/>
    <cellStyle name="Comma 23" xfId="184"/>
    <cellStyle name="Comma 24" xfId="186"/>
    <cellStyle name="Comma 25" xfId="188"/>
    <cellStyle name="Comma 26" xfId="191"/>
    <cellStyle name="Comma 27" xfId="192"/>
    <cellStyle name="Comma 28" xfId="195"/>
    <cellStyle name="Comma 29" xfId="196"/>
    <cellStyle name="Comma 3" xfId="8"/>
    <cellStyle name="Comma 3 2" xfId="82"/>
    <cellStyle name="Comma 30" xfId="199"/>
    <cellStyle name="Comma 31" xfId="129"/>
    <cellStyle name="Comma 32" xfId="193"/>
    <cellStyle name="Comma 33" xfId="165"/>
    <cellStyle name="Comma 34" xfId="204"/>
    <cellStyle name="Comma 35" xfId="190"/>
    <cellStyle name="Comma 36" xfId="123"/>
    <cellStyle name="Comma 37" xfId="194"/>
    <cellStyle name="Comma 38" xfId="207"/>
    <cellStyle name="Comma 39" xfId="209"/>
    <cellStyle name="Comma 4" xfId="85"/>
    <cellStyle name="Comma 40" xfId="211"/>
    <cellStyle name="Comma 41" xfId="213"/>
    <cellStyle name="Comma 42" xfId="215"/>
    <cellStyle name="Comma 43" xfId="217"/>
    <cellStyle name="Comma 44" xfId="219"/>
    <cellStyle name="Comma 45" xfId="220"/>
    <cellStyle name="Comma 46" xfId="222"/>
    <cellStyle name="Comma 47" xfId="223"/>
    <cellStyle name="Comma 48" xfId="224"/>
    <cellStyle name="Comma 49" xfId="227"/>
    <cellStyle name="Comma 5" xfId="68"/>
    <cellStyle name="Comma 50" xfId="122"/>
    <cellStyle name="Comma 51" xfId="163"/>
    <cellStyle name="Comma 52" xfId="221"/>
    <cellStyle name="Comma 6" xfId="93"/>
    <cellStyle name="Comma 7" xfId="96"/>
    <cellStyle name="Comma 8" xfId="3"/>
    <cellStyle name="Comma 9" xfId="100"/>
    <cellStyle name="ContentsHyperlink" xfId="12"/>
    <cellStyle name="Currency [0] 2" xfId="79"/>
    <cellStyle name="Currency [2]" xfId="13"/>
    <cellStyle name="Currency 2" xfId="78"/>
    <cellStyle name="Currency 3" xfId="81"/>
    <cellStyle name="Currency 4" xfId="86"/>
    <cellStyle name="Currency 5" xfId="69"/>
    <cellStyle name="Currency 6" xfId="94"/>
    <cellStyle name="Currency 7" xfId="95"/>
    <cellStyle name="Currency 8" xfId="65"/>
    <cellStyle name="Custom - Style1" xfId="14"/>
    <cellStyle name="Data   - Style2" xfId="15"/>
    <cellStyle name="Date" xfId="16"/>
    <cellStyle name="Edit" xfId="17"/>
    <cellStyle name="Engine" xfId="18"/>
    <cellStyle name="Fixed" xfId="19"/>
    <cellStyle name="Grey" xfId="20"/>
    <cellStyle name="HEADER" xfId="21"/>
    <cellStyle name="Header1" xfId="22"/>
    <cellStyle name="Header2" xfId="23"/>
    <cellStyle name="heading" xfId="24"/>
    <cellStyle name="Heading1" xfId="25"/>
    <cellStyle name="Heading2" xfId="26"/>
    <cellStyle name="HIGHLIGHT" xfId="27"/>
    <cellStyle name="Input [yellow]" xfId="28"/>
    <cellStyle name="Labels - Style3" xfId="29"/>
    <cellStyle name="Large Page Heading" xfId="30"/>
    <cellStyle name="no dec" xfId="31"/>
    <cellStyle name="No Edit" xfId="32"/>
    <cellStyle name="Normal" xfId="0" builtinId="0"/>
    <cellStyle name="Normal - Style1" xfId="33"/>
    <cellStyle name="Normal - Style1 2" xfId="70"/>
    <cellStyle name="Normal - Style2" xfId="34"/>
    <cellStyle name="Normal - Style3" xfId="35"/>
    <cellStyle name="Normal - Style4" xfId="36"/>
    <cellStyle name="Normal - Style5" xfId="37"/>
    <cellStyle name="Normal - Style6" xfId="38"/>
    <cellStyle name="Normal - Style7" xfId="39"/>
    <cellStyle name="Normal - Style8" xfId="40"/>
    <cellStyle name="Normal 10" xfId="64"/>
    <cellStyle name="Normal 11" xfId="98"/>
    <cellStyle name="Normal 12" xfId="2"/>
    <cellStyle name="Normal 13" xfId="99"/>
    <cellStyle name="Normal 14" xfId="140"/>
    <cellStyle name="Normal 15" xfId="120"/>
    <cellStyle name="Normal 16" xfId="143"/>
    <cellStyle name="Normal 17" xfId="117"/>
    <cellStyle name="Normal 18" xfId="127"/>
    <cellStyle name="Normal 19" xfId="158"/>
    <cellStyle name="Normal 2" xfId="41"/>
    <cellStyle name="Normal 2 2" xfId="88"/>
    <cellStyle name="Normal 2 3" xfId="76"/>
    <cellStyle name="Normal 20" xfId="156"/>
    <cellStyle name="Normal 21" xfId="160"/>
    <cellStyle name="Normal 22" xfId="164"/>
    <cellStyle name="Normal 23" xfId="106"/>
    <cellStyle name="Normal 24" xfId="132"/>
    <cellStyle name="Normal 25" xfId="167"/>
    <cellStyle name="Normal 26" xfId="170"/>
    <cellStyle name="Normal 27" xfId="172"/>
    <cellStyle name="Normal 28" xfId="175"/>
    <cellStyle name="Normal 29" xfId="177"/>
    <cellStyle name="Normal 3" xfId="42"/>
    <cellStyle name="Normal 3 2" xfId="90"/>
    <cellStyle name="Normal 30" xfId="180"/>
    <cellStyle name="Normal 31" xfId="183"/>
    <cellStyle name="Normal 32" xfId="185"/>
    <cellStyle name="Normal 33" xfId="187"/>
    <cellStyle name="Normal 34" xfId="189"/>
    <cellStyle name="Normal 35" xfId="200"/>
    <cellStyle name="Normal 36" xfId="141"/>
    <cellStyle name="Normal 37" xfId="159"/>
    <cellStyle name="Normal 38" xfId="162"/>
    <cellStyle name="Normal 39" xfId="131"/>
    <cellStyle name="Normal 4" xfId="62"/>
    <cellStyle name="Normal 4 2" xfId="83"/>
    <cellStyle name="Normal 40" xfId="145"/>
    <cellStyle name="Normal 41" xfId="105"/>
    <cellStyle name="Normal 42" xfId="198"/>
    <cellStyle name="Normal 43" xfId="103"/>
    <cellStyle name="Normal 44" xfId="173"/>
    <cellStyle name="Normal 45" xfId="133"/>
    <cellStyle name="Normal 46" xfId="178"/>
    <cellStyle name="Normal 47" xfId="208"/>
    <cellStyle name="Normal 48" xfId="210"/>
    <cellStyle name="Normal 49" xfId="212"/>
    <cellStyle name="Normal 5" xfId="63"/>
    <cellStyle name="Normal 5 2" xfId="84"/>
    <cellStyle name="Normal 50" xfId="214"/>
    <cellStyle name="Normal 51" xfId="216"/>
    <cellStyle name="Normal 52" xfId="218"/>
    <cellStyle name="Normal 53" xfId="228"/>
    <cellStyle name="Normal 54" xfId="206"/>
    <cellStyle name="Normal 55" xfId="230"/>
    <cellStyle name="Normal 56" xfId="229"/>
    <cellStyle name="Normal 6" xfId="89"/>
    <cellStyle name="Normal 7" xfId="67"/>
    <cellStyle name="Normal 8" xfId="92"/>
    <cellStyle name="Normal 9" xfId="97"/>
    <cellStyle name="Normal_13 MFR and Workpapers public 2007WP as filed" xfId="6"/>
    <cellStyle name="nPlosion" xfId="43"/>
    <cellStyle name="Output Amounts" xfId="44"/>
    <cellStyle name="Output Amounts 2" xfId="71"/>
    <cellStyle name="Output Column Headings" xfId="45"/>
    <cellStyle name="Output Column Headings 2" xfId="72"/>
    <cellStyle name="Output Line Items" xfId="46"/>
    <cellStyle name="Output Report Heading" xfId="47"/>
    <cellStyle name="Output Report Heading 2" xfId="73"/>
    <cellStyle name="Output Report Title" xfId="48"/>
    <cellStyle name="Output Report Title 2" xfId="74"/>
    <cellStyle name="Percent" xfId="231" builtinId="5"/>
    <cellStyle name="Percent [2]" xfId="49"/>
    <cellStyle name="Percent 10" xfId="121"/>
    <cellStyle name="Percent 11" xfId="142"/>
    <cellStyle name="Percent 12" xfId="118"/>
    <cellStyle name="Percent 13" xfId="126"/>
    <cellStyle name="Percent 14" xfId="146"/>
    <cellStyle name="Percent 15" xfId="115"/>
    <cellStyle name="Percent 16" xfId="152"/>
    <cellStyle name="Percent 17" xfId="109"/>
    <cellStyle name="Percent 18" xfId="161"/>
    <cellStyle name="Percent 19" xfId="149"/>
    <cellStyle name="Percent 2" xfId="7"/>
    <cellStyle name="Percent 2 2" xfId="77"/>
    <cellStyle name="Percent 20" xfId="112"/>
    <cellStyle name="Percent 21" xfId="154"/>
    <cellStyle name="Percent 22" xfId="107"/>
    <cellStyle name="Percent 23" xfId="148"/>
    <cellStyle name="Percent 24" xfId="113"/>
    <cellStyle name="Percent 25" xfId="153"/>
    <cellStyle name="Percent 26" xfId="108"/>
    <cellStyle name="Percent 27" xfId="155"/>
    <cellStyle name="Percent 28" xfId="147"/>
    <cellStyle name="Percent 29" xfId="114"/>
    <cellStyle name="Percent 3" xfId="87"/>
    <cellStyle name="Percent 30" xfId="157"/>
    <cellStyle name="Percent 31" xfId="202"/>
    <cellStyle name="Percent 32" xfId="150"/>
    <cellStyle name="Percent 33" xfId="197"/>
    <cellStyle name="Percent 34" xfId="130"/>
    <cellStyle name="Percent 35" xfId="201"/>
    <cellStyle name="Percent 36" xfId="181"/>
    <cellStyle name="Percent 37" xfId="128"/>
    <cellStyle name="Percent 38" xfId="119"/>
    <cellStyle name="Percent 39" xfId="168"/>
    <cellStyle name="Percent 4" xfId="75"/>
    <cellStyle name="Percent 40" xfId="205"/>
    <cellStyle name="Percent 41" xfId="203"/>
    <cellStyle name="Percent 42" xfId="125"/>
    <cellStyle name="Percent 43" xfId="116"/>
    <cellStyle name="Percent 44" xfId="144"/>
    <cellStyle name="Percent 45" xfId="134"/>
    <cellStyle name="Percent 46" xfId="110"/>
    <cellStyle name="Percent 47" xfId="102"/>
    <cellStyle name="Percent 48" xfId="137"/>
    <cellStyle name="Percent 49" xfId="226"/>
    <cellStyle name="Percent 5" xfId="66"/>
    <cellStyle name="Percent 50" xfId="135"/>
    <cellStyle name="Percent 51" xfId="225"/>
    <cellStyle name="Percent 6" xfId="4"/>
    <cellStyle name="Percent 7" xfId="91"/>
    <cellStyle name="Percent 8" xfId="101"/>
    <cellStyle name="Percent 9" xfId="138"/>
    <cellStyle name="PSChar" xfId="50"/>
    <cellStyle name="Reset  - Style4" xfId="51"/>
    <cellStyle name="Small Page Heading" xfId="52"/>
    <cellStyle name="Table  - Style5" xfId="53"/>
    <cellStyle name="Title  - Style6" xfId="54"/>
    <cellStyle name="title1" xfId="55"/>
    <cellStyle name="TotCol - Style7" xfId="56"/>
    <cellStyle name="TotRow - Style8" xfId="57"/>
    <cellStyle name="Unprot" xfId="58"/>
    <cellStyle name="Unprot$" xfId="59"/>
    <cellStyle name="Unprotect" xfId="60"/>
    <cellStyle name="一般_dept code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view="pageBreakPreview" zoomScale="90" zoomScaleNormal="100" zoomScaleSheetLayoutView="90" workbookViewId="0"/>
  </sheetViews>
  <sheetFormatPr defaultRowHeight="15"/>
  <cols>
    <col min="1" max="1" width="42.42578125" customWidth="1"/>
    <col min="2" max="2" width="22.5703125" customWidth="1"/>
    <col min="3" max="3" width="13.140625" customWidth="1"/>
    <col min="4" max="4" width="10.28515625" bestFit="1" customWidth="1"/>
    <col min="5" max="5" width="9.5703125" customWidth="1"/>
    <col min="6" max="6" width="60.5703125" style="54" customWidth="1"/>
    <col min="7" max="8" width="12" customWidth="1"/>
    <col min="9" max="9" width="11.7109375" customWidth="1"/>
  </cols>
  <sheetData>
    <row r="1" spans="1:5" ht="15.75" thickBot="1">
      <c r="B1" s="61" t="s">
        <v>34</v>
      </c>
      <c r="C1" s="62"/>
      <c r="D1" s="63"/>
    </row>
    <row r="2" spans="1:5">
      <c r="B2" s="2" t="s">
        <v>0</v>
      </c>
      <c r="C2" s="2" t="s">
        <v>1</v>
      </c>
      <c r="D2" s="2" t="s">
        <v>2</v>
      </c>
    </row>
    <row r="3" spans="1:5" ht="6" customHeight="1">
      <c r="B3" s="4"/>
      <c r="C3" s="4"/>
      <c r="D3" s="4"/>
    </row>
    <row r="4" spans="1:5">
      <c r="A4" s="7" t="s">
        <v>4</v>
      </c>
      <c r="B4" s="3">
        <f t="shared" ref="B4:C21" si="0">B29+B54</f>
        <v>4000049.6377005954</v>
      </c>
      <c r="C4" s="52">
        <f t="shared" si="0"/>
        <v>4213831.0046499986</v>
      </c>
      <c r="D4" s="3">
        <f>C4-B4</f>
        <v>213781.36694940319</v>
      </c>
      <c r="E4" s="58">
        <f>D4/B4</f>
        <v>5.3444678519613105E-2</v>
      </c>
    </row>
    <row r="5" spans="1:5">
      <c r="A5" s="7" t="s">
        <v>5</v>
      </c>
      <c r="B5" s="52">
        <f t="shared" si="0"/>
        <v>1458383.1854927195</v>
      </c>
      <c r="C5" s="52">
        <f t="shared" si="0"/>
        <v>1528659.0174905178</v>
      </c>
      <c r="D5" s="3">
        <v>70275.83199779829</v>
      </c>
      <c r="E5" s="58">
        <f t="shared" ref="E5:E23" si="1">D5/B5</f>
        <v>4.8187494683748271E-2</v>
      </c>
    </row>
    <row r="6" spans="1:5">
      <c r="A6" s="7" t="s">
        <v>6</v>
      </c>
      <c r="B6" s="52">
        <f t="shared" si="0"/>
        <v>1894914.7695654356</v>
      </c>
      <c r="C6" s="52">
        <f t="shared" si="0"/>
        <v>1698936.157997712</v>
      </c>
      <c r="D6" s="3">
        <v>-195978.61156772356</v>
      </c>
      <c r="E6" s="58">
        <f t="shared" si="1"/>
        <v>-0.10342344400675484</v>
      </c>
    </row>
    <row r="7" spans="1:5">
      <c r="A7" s="7" t="s">
        <v>7</v>
      </c>
      <c r="B7" s="52">
        <f t="shared" si="0"/>
        <v>1040012.7296512562</v>
      </c>
      <c r="C7" s="52">
        <f t="shared" si="0"/>
        <v>1076438.6664644496</v>
      </c>
      <c r="D7" s="3">
        <v>36425.936813193257</v>
      </c>
      <c r="E7" s="58">
        <f t="shared" si="1"/>
        <v>3.5024510541719844E-2</v>
      </c>
    </row>
    <row r="8" spans="1:5">
      <c r="A8" s="7" t="s">
        <v>8</v>
      </c>
      <c r="B8" s="52">
        <f t="shared" si="0"/>
        <v>437290.53536491317</v>
      </c>
      <c r="C8" s="52">
        <f t="shared" si="0"/>
        <v>431037.05014654237</v>
      </c>
      <c r="D8" s="3">
        <v>-6253.485218370799</v>
      </c>
      <c r="E8" s="58">
        <f t="shared" si="1"/>
        <v>-1.4300527252784806E-2</v>
      </c>
    </row>
    <row r="9" spans="1:5">
      <c r="A9" s="7" t="s">
        <v>9</v>
      </c>
      <c r="B9" s="52">
        <f t="shared" si="0"/>
        <v>8132.9655543108356</v>
      </c>
      <c r="C9" s="52">
        <f t="shared" si="0"/>
        <v>9227.7869429096991</v>
      </c>
      <c r="D9" s="3">
        <v>1094.8213885988635</v>
      </c>
      <c r="E9" s="58">
        <f t="shared" si="1"/>
        <v>0.13461527425485764</v>
      </c>
    </row>
    <row r="10" spans="1:5">
      <c r="A10" s="7" t="s">
        <v>10</v>
      </c>
      <c r="B10" s="52">
        <f t="shared" si="0"/>
        <v>50143.355380820103</v>
      </c>
      <c r="C10" s="52">
        <f t="shared" si="0"/>
        <v>56580.091193022025</v>
      </c>
      <c r="D10" s="3">
        <v>6436.7358122019214</v>
      </c>
      <c r="E10" s="58">
        <f t="shared" si="1"/>
        <v>0.12836667517196068</v>
      </c>
    </row>
    <row r="11" spans="1:5">
      <c r="A11" s="7" t="s">
        <v>11</v>
      </c>
      <c r="B11" s="52">
        <f t="shared" si="0"/>
        <v>877722.00356829818</v>
      </c>
      <c r="C11" s="52">
        <f t="shared" si="0"/>
        <v>863783.76590706583</v>
      </c>
      <c r="D11" s="3">
        <v>-13938.237661232357</v>
      </c>
      <c r="E11" s="58">
        <f t="shared" si="1"/>
        <v>-1.5880013950394012E-2</v>
      </c>
    </row>
    <row r="12" spans="1:5">
      <c r="A12" s="7" t="s">
        <v>12</v>
      </c>
      <c r="B12" s="52">
        <f t="shared" si="0"/>
        <v>170627.03760561527</v>
      </c>
      <c r="C12" s="52">
        <f t="shared" si="0"/>
        <v>150223.80823444229</v>
      </c>
      <c r="D12" s="3">
        <v>-20403.229371172987</v>
      </c>
      <c r="E12" s="58">
        <f t="shared" si="1"/>
        <v>-0.1195779382768908</v>
      </c>
    </row>
    <row r="13" spans="1:5">
      <c r="A13" s="7" t="s">
        <v>13</v>
      </c>
      <c r="B13" s="52">
        <f t="shared" si="0"/>
        <v>18241.796285130604</v>
      </c>
      <c r="C13" s="52">
        <f t="shared" si="0"/>
        <v>15187.159111676869</v>
      </c>
      <c r="D13" s="3">
        <v>-3054.6371734537352</v>
      </c>
      <c r="E13" s="58">
        <f t="shared" si="1"/>
        <v>-0.16745265245307311</v>
      </c>
    </row>
    <row r="14" spans="1:5">
      <c r="A14" s="7" t="s">
        <v>14</v>
      </c>
      <c r="B14" s="52">
        <f t="shared" si="0"/>
        <v>264517.11792942521</v>
      </c>
      <c r="C14" s="52">
        <f t="shared" si="0"/>
        <v>295264.26675116143</v>
      </c>
      <c r="D14" s="3">
        <v>30747.14882173622</v>
      </c>
      <c r="E14" s="58">
        <f t="shared" si="1"/>
        <v>0.11623878659505034</v>
      </c>
    </row>
    <row r="15" spans="1:5">
      <c r="A15" s="7" t="s">
        <v>15</v>
      </c>
      <c r="B15" s="52">
        <f t="shared" si="0"/>
        <v>29168.854807619464</v>
      </c>
      <c r="C15" s="52">
        <f t="shared" si="0"/>
        <v>29477.453442303904</v>
      </c>
      <c r="D15" s="3">
        <v>308.59863468444019</v>
      </c>
      <c r="E15" s="58">
        <f t="shared" si="1"/>
        <v>1.0579730905439191E-2</v>
      </c>
    </row>
    <row r="16" spans="1:5">
      <c r="A16" s="7" t="s">
        <v>16</v>
      </c>
      <c r="B16" s="52">
        <f t="shared" si="0"/>
        <v>12789.831552141093</v>
      </c>
      <c r="C16" s="52">
        <f t="shared" si="0"/>
        <v>14972.993127328686</v>
      </c>
      <c r="D16" s="3">
        <v>2183.1615751875925</v>
      </c>
      <c r="E16" s="58">
        <f t="shared" si="1"/>
        <v>0.17069509995400356</v>
      </c>
    </row>
    <row r="17" spans="1:6">
      <c r="A17" s="7" t="s">
        <v>17</v>
      </c>
      <c r="B17" s="52">
        <f t="shared" si="0"/>
        <v>152620.68888930278</v>
      </c>
      <c r="C17" s="52">
        <f t="shared" si="0"/>
        <v>154902.78665252044</v>
      </c>
      <c r="D17" s="3">
        <v>2282.0977632176655</v>
      </c>
      <c r="E17" s="58">
        <f t="shared" si="1"/>
        <v>1.4952741858431083E-2</v>
      </c>
    </row>
    <row r="18" spans="1:6">
      <c r="A18" s="7" t="s">
        <v>18</v>
      </c>
      <c r="B18" s="52">
        <f t="shared" si="0"/>
        <v>81383.940690519463</v>
      </c>
      <c r="C18" s="52">
        <f t="shared" si="0"/>
        <v>73742.205801230855</v>
      </c>
      <c r="D18" s="3">
        <v>-7641.7348892885639</v>
      </c>
      <c r="E18" s="58">
        <f t="shared" si="1"/>
        <v>-9.3897331886986901E-2</v>
      </c>
    </row>
    <row r="19" spans="1:6">
      <c r="A19" s="7" t="s">
        <v>19</v>
      </c>
      <c r="B19" s="52">
        <f t="shared" si="0"/>
        <v>688396.94671778276</v>
      </c>
      <c r="C19" s="52">
        <f t="shared" si="0"/>
        <v>656920.98874170589</v>
      </c>
      <c r="D19" s="3">
        <v>-31475.957976076519</v>
      </c>
      <c r="E19" s="58">
        <f t="shared" si="1"/>
        <v>-4.5723558371592393E-2</v>
      </c>
    </row>
    <row r="20" spans="1:6">
      <c r="A20" s="7" t="s">
        <v>20</v>
      </c>
      <c r="B20" s="52">
        <f t="shared" si="0"/>
        <v>0</v>
      </c>
      <c r="C20" s="52">
        <f t="shared" si="0"/>
        <v>0</v>
      </c>
      <c r="D20" s="3">
        <v>0</v>
      </c>
      <c r="E20" s="58"/>
    </row>
    <row r="21" spans="1:6">
      <c r="A21" s="7" t="s">
        <v>21</v>
      </c>
      <c r="B21" s="52">
        <f t="shared" si="0"/>
        <v>-3612045.0894983863</v>
      </c>
      <c r="C21" s="52">
        <f t="shared" si="0"/>
        <v>-3313964.4821012351</v>
      </c>
      <c r="D21" s="3">
        <v>298080.60739714885</v>
      </c>
      <c r="E21" s="58">
        <f t="shared" si="1"/>
        <v>-8.252405493602076E-2</v>
      </c>
    </row>
    <row r="22" spans="1:6">
      <c r="A22" s="8"/>
      <c r="B22" s="1"/>
      <c r="C22" s="1"/>
      <c r="D22" s="1"/>
      <c r="E22" s="58"/>
    </row>
    <row r="23" spans="1:6">
      <c r="A23" s="7" t="s">
        <v>22</v>
      </c>
      <c r="B23" s="1">
        <v>7572350.3072574958</v>
      </c>
      <c r="C23" s="1">
        <v>7955220.7205533516</v>
      </c>
      <c r="D23" s="1">
        <v>382870.41329585179</v>
      </c>
      <c r="E23" s="58">
        <f t="shared" si="1"/>
        <v>5.0561635127854679E-2</v>
      </c>
    </row>
    <row r="24" spans="1:6" ht="8.25" customHeight="1">
      <c r="A24" s="9"/>
      <c r="B24" s="5"/>
      <c r="C24" s="5"/>
      <c r="D24" s="5"/>
      <c r="F24" s="55"/>
    </row>
    <row r="25" spans="1:6" ht="15.75" thickBot="1">
      <c r="A25" s="10"/>
      <c r="B25" s="3"/>
      <c r="C25" s="52"/>
      <c r="D25" s="3"/>
      <c r="F25" s="59" t="s">
        <v>24</v>
      </c>
    </row>
    <row r="26" spans="1:6" ht="15.75" thickBot="1">
      <c r="B26" s="61" t="s">
        <v>3</v>
      </c>
      <c r="C26" s="62" t="s">
        <v>3</v>
      </c>
      <c r="D26" s="63"/>
      <c r="F26" s="56"/>
    </row>
    <row r="27" spans="1:6">
      <c r="B27" s="2" t="s">
        <v>0</v>
      </c>
      <c r="C27" s="2" t="s">
        <v>1</v>
      </c>
      <c r="D27" s="2" t="s">
        <v>2</v>
      </c>
      <c r="F27" s="56"/>
    </row>
    <row r="28" spans="1:6" ht="8.25" customHeight="1"/>
    <row r="29" spans="1:6" ht="35.25" customHeight="1">
      <c r="A29" s="11" t="s">
        <v>4</v>
      </c>
      <c r="B29" s="13">
        <v>2114745.0057711084</v>
      </c>
      <c r="C29" s="13">
        <v>2270683.0753965499</v>
      </c>
      <c r="D29" s="19">
        <f>C29-B29</f>
        <v>155938.06962544145</v>
      </c>
      <c r="E29" s="58">
        <f>D29/B29</f>
        <v>7.3738474000358781E-2</v>
      </c>
      <c r="F29" s="57" t="s">
        <v>26</v>
      </c>
    </row>
    <row r="30" spans="1:6" ht="30">
      <c r="A30" s="11" t="s">
        <v>5</v>
      </c>
      <c r="B30" s="14">
        <v>784290.12948061142</v>
      </c>
      <c r="C30" s="14">
        <v>830464.54066263651</v>
      </c>
      <c r="D30" s="19">
        <f t="shared" ref="D30:D48" si="2">C30-B30</f>
        <v>46174.411182025098</v>
      </c>
      <c r="E30" s="58">
        <f t="shared" ref="E30:E48" si="3">D30/B30</f>
        <v>5.8874145480580835E-2</v>
      </c>
      <c r="F30" s="57" t="s">
        <v>26</v>
      </c>
    </row>
    <row r="31" spans="1:6" ht="60">
      <c r="A31" s="11" t="s">
        <v>6</v>
      </c>
      <c r="B31" s="15">
        <v>1848788.0626281672</v>
      </c>
      <c r="C31" s="15">
        <v>1662640.0571909854</v>
      </c>
      <c r="D31" s="19">
        <f t="shared" si="2"/>
        <v>-186148.0054371818</v>
      </c>
      <c r="E31" s="58">
        <f t="shared" si="3"/>
        <v>-0.10068650333698111</v>
      </c>
      <c r="F31" s="57" t="s">
        <v>27</v>
      </c>
    </row>
    <row r="32" spans="1:6">
      <c r="A32" s="11" t="s">
        <v>7</v>
      </c>
      <c r="B32" s="16">
        <v>1036412.6286683267</v>
      </c>
      <c r="C32" s="16">
        <v>1076438.6664644496</v>
      </c>
      <c r="D32" s="19">
        <f t="shared" si="2"/>
        <v>40026.037796122953</v>
      </c>
      <c r="E32" s="58">
        <f t="shared" si="3"/>
        <v>3.8619789733314903E-2</v>
      </c>
      <c r="F32" s="57" t="s">
        <v>28</v>
      </c>
    </row>
    <row r="33" spans="1:6">
      <c r="A33" s="11" t="s">
        <v>8</v>
      </c>
      <c r="B33" s="17">
        <v>292543.07086435857</v>
      </c>
      <c r="C33" s="17">
        <v>293465.8897896923</v>
      </c>
      <c r="D33" s="19">
        <f t="shared" si="2"/>
        <v>922.8189253337332</v>
      </c>
      <c r="E33" s="58">
        <f t="shared" si="3"/>
        <v>3.1544719982843496E-3</v>
      </c>
      <c r="F33" s="57" t="s">
        <v>25</v>
      </c>
    </row>
    <row r="34" spans="1:6">
      <c r="A34" s="11" t="s">
        <v>9</v>
      </c>
      <c r="B34" s="18">
        <v>6805.9776439056723</v>
      </c>
      <c r="C34" s="18">
        <v>7816.4034615510564</v>
      </c>
      <c r="D34" s="19">
        <f t="shared" si="2"/>
        <v>1010.4258176453841</v>
      </c>
      <c r="E34" s="58">
        <f t="shared" si="3"/>
        <v>0.14846152463491522</v>
      </c>
      <c r="F34" s="57" t="s">
        <v>25</v>
      </c>
    </row>
    <row r="35" spans="1:6">
      <c r="A35" s="11" t="s">
        <v>10</v>
      </c>
      <c r="B35" s="20">
        <v>45577.804988742173</v>
      </c>
      <c r="C35" s="20">
        <v>52133.502058353057</v>
      </c>
      <c r="D35" s="19">
        <f t="shared" si="2"/>
        <v>6555.6970696108838</v>
      </c>
      <c r="E35" s="58">
        <f t="shared" si="3"/>
        <v>0.1438352959566648</v>
      </c>
      <c r="F35" s="57" t="s">
        <v>25</v>
      </c>
    </row>
    <row r="36" spans="1:6" ht="30">
      <c r="A36" s="11" t="s">
        <v>11</v>
      </c>
      <c r="B36" s="21">
        <v>763051.71336160682</v>
      </c>
      <c r="C36" s="21">
        <v>861711.36050380813</v>
      </c>
      <c r="D36" s="19">
        <f t="shared" si="2"/>
        <v>98659.647142201313</v>
      </c>
      <c r="E36" s="58">
        <f t="shared" si="3"/>
        <v>0.12929614784240312</v>
      </c>
      <c r="F36" s="60" t="s">
        <v>35</v>
      </c>
    </row>
    <row r="37" spans="1:6" ht="30">
      <c r="A37" s="11" t="s">
        <v>12</v>
      </c>
      <c r="B37" s="22">
        <v>103956.84401675701</v>
      </c>
      <c r="C37" s="22">
        <v>134578.11338183578</v>
      </c>
      <c r="D37" s="19">
        <f t="shared" si="2"/>
        <v>30621.26936507877</v>
      </c>
      <c r="E37" s="58">
        <f t="shared" si="3"/>
        <v>0.29455751234755517</v>
      </c>
      <c r="F37" s="60" t="s">
        <v>35</v>
      </c>
    </row>
    <row r="38" spans="1:6">
      <c r="A38" s="11" t="s">
        <v>13</v>
      </c>
      <c r="B38" s="23">
        <v>18107.672400269097</v>
      </c>
      <c r="C38" s="23">
        <v>14951.528673737561</v>
      </c>
      <c r="D38" s="19">
        <f t="shared" si="2"/>
        <v>-3156.1437265315362</v>
      </c>
      <c r="E38" s="58">
        <f t="shared" si="3"/>
        <v>-0.17429869818523075</v>
      </c>
      <c r="F38" s="57" t="s">
        <v>25</v>
      </c>
    </row>
    <row r="39" spans="1:6" ht="30">
      <c r="A39" s="11" t="s">
        <v>14</v>
      </c>
      <c r="B39" s="24">
        <v>249439.25155893166</v>
      </c>
      <c r="C39" s="24">
        <v>279829.07356414176</v>
      </c>
      <c r="D39" s="19">
        <f t="shared" si="2"/>
        <v>30389.822005210095</v>
      </c>
      <c r="E39" s="58">
        <f t="shared" si="3"/>
        <v>0.12183255768802008</v>
      </c>
      <c r="F39" s="60" t="s">
        <v>29</v>
      </c>
    </row>
    <row r="40" spans="1:6">
      <c r="A40" s="11" t="s">
        <v>15</v>
      </c>
      <c r="B40" s="25">
        <v>28594.330056622068</v>
      </c>
      <c r="C40" s="25">
        <v>28972.833008666126</v>
      </c>
      <c r="D40" s="19">
        <f t="shared" si="2"/>
        <v>378.50295204405847</v>
      </c>
      <c r="E40" s="58">
        <f t="shared" si="3"/>
        <v>1.3236993183423166E-2</v>
      </c>
      <c r="F40" s="57" t="s">
        <v>25</v>
      </c>
    </row>
    <row r="41" spans="1:6">
      <c r="A41" s="11" t="s">
        <v>16</v>
      </c>
      <c r="B41" s="26">
        <v>11481.570927901137</v>
      </c>
      <c r="C41" s="26">
        <v>13483.294656778578</v>
      </c>
      <c r="D41" s="19">
        <f t="shared" si="2"/>
        <v>2001.7237288774413</v>
      </c>
      <c r="E41" s="58">
        <f t="shared" si="3"/>
        <v>0.17434232139899011</v>
      </c>
      <c r="F41" s="57" t="s">
        <v>25</v>
      </c>
    </row>
    <row r="42" spans="1:6" ht="33.75" customHeight="1">
      <c r="A42" s="11" t="s">
        <v>17</v>
      </c>
      <c r="B42" s="27">
        <v>107059.30274554952</v>
      </c>
      <c r="C42" s="27">
        <v>119951.39533843315</v>
      </c>
      <c r="D42" s="19">
        <f t="shared" si="2"/>
        <v>12892.092592883637</v>
      </c>
      <c r="E42" s="58">
        <f t="shared" si="3"/>
        <v>0.12042010607452386</v>
      </c>
      <c r="F42" s="60" t="s">
        <v>37</v>
      </c>
    </row>
    <row r="43" spans="1:6" ht="32.25" customHeight="1">
      <c r="A43" s="11" t="s">
        <v>18</v>
      </c>
      <c r="B43" s="28">
        <v>74288.485610224801</v>
      </c>
      <c r="C43" s="28">
        <v>64907.920860745144</v>
      </c>
      <c r="D43" s="19">
        <f t="shared" si="2"/>
        <v>-9380.5647494796576</v>
      </c>
      <c r="E43" s="58">
        <f t="shared" si="3"/>
        <v>-0.12627212242146649</v>
      </c>
      <c r="F43" s="60" t="s">
        <v>30</v>
      </c>
    </row>
    <row r="44" spans="1:6" ht="34.5" customHeight="1">
      <c r="A44" s="11" t="s">
        <v>19</v>
      </c>
      <c r="B44" s="6">
        <v>540759.81960804993</v>
      </c>
      <c r="C44" s="29">
        <v>575481.39713684039</v>
      </c>
      <c r="D44" s="19">
        <f t="shared" si="2"/>
        <v>34721.577528790454</v>
      </c>
      <c r="E44" s="58">
        <f t="shared" si="3"/>
        <v>6.420887105472653E-2</v>
      </c>
      <c r="F44" s="60" t="s">
        <v>38</v>
      </c>
    </row>
    <row r="45" spans="1:6">
      <c r="A45" s="11" t="s">
        <v>20</v>
      </c>
      <c r="D45" s="19">
        <f t="shared" si="2"/>
        <v>0</v>
      </c>
      <c r="E45" s="58"/>
      <c r="F45" s="57"/>
    </row>
    <row r="46" spans="1:6">
      <c r="A46" s="11" t="s">
        <v>21</v>
      </c>
      <c r="B46" s="30">
        <v>-3612859.4957895945</v>
      </c>
      <c r="C46" s="30">
        <v>-3314643.4976202133</v>
      </c>
      <c r="D46" s="19">
        <f t="shared" si="2"/>
        <v>298215.99816938117</v>
      </c>
      <c r="E46" s="58">
        <f t="shared" si="3"/>
        <v>-8.254292715144898E-2</v>
      </c>
      <c r="F46" s="57" t="s">
        <v>31</v>
      </c>
    </row>
    <row r="47" spans="1:6" ht="10.5" customHeight="1">
      <c r="A47" s="12"/>
      <c r="D47" s="19">
        <f t="shared" si="2"/>
        <v>0</v>
      </c>
      <c r="E47" s="58"/>
      <c r="F47" s="57"/>
    </row>
    <row r="48" spans="1:6">
      <c r="A48" s="11" t="s">
        <v>22</v>
      </c>
      <c r="B48" s="53">
        <f>SUM(B29:B46)</f>
        <v>4413042.1745415367</v>
      </c>
      <c r="C48" s="53">
        <f>SUM(C29:C46)</f>
        <v>4972865.5545289926</v>
      </c>
      <c r="D48" s="19">
        <f t="shared" si="2"/>
        <v>559823.3799874559</v>
      </c>
      <c r="E48" s="58">
        <f t="shared" si="3"/>
        <v>0.12685656693177083</v>
      </c>
      <c r="F48" s="57"/>
    </row>
    <row r="49" spans="1:6" ht="6.75" customHeight="1">
      <c r="F49" s="57"/>
    </row>
    <row r="50" spans="1:6" ht="7.5" customHeight="1" thickBot="1">
      <c r="F50" s="57"/>
    </row>
    <row r="51" spans="1:6" ht="15.75" thickBot="1">
      <c r="B51" s="61" t="s">
        <v>23</v>
      </c>
      <c r="C51" s="62" t="s">
        <v>3</v>
      </c>
      <c r="D51" s="63"/>
      <c r="F51" s="57"/>
    </row>
    <row r="52" spans="1:6">
      <c r="B52" s="31" t="s">
        <v>0</v>
      </c>
      <c r="C52" s="31" t="s">
        <v>1</v>
      </c>
      <c r="D52" s="31" t="s">
        <v>2</v>
      </c>
      <c r="F52" s="57"/>
    </row>
    <row r="53" spans="1:6" ht="6.75" customHeight="1">
      <c r="F53" s="57"/>
    </row>
    <row r="54" spans="1:6">
      <c r="A54" s="32" t="s">
        <v>4</v>
      </c>
      <c r="B54" s="34">
        <v>1885304.631929487</v>
      </c>
      <c r="C54" s="34">
        <v>1943147.9292534483</v>
      </c>
      <c r="D54" s="19">
        <f>C54-B54</f>
        <v>57843.297323961277</v>
      </c>
      <c r="E54" s="58">
        <f>D54/B54</f>
        <v>3.0681141044438223E-2</v>
      </c>
      <c r="F54" s="57" t="s">
        <v>32</v>
      </c>
    </row>
    <row r="55" spans="1:6">
      <c r="A55" s="32" t="s">
        <v>5</v>
      </c>
      <c r="B55" s="35">
        <v>674093.05601210822</v>
      </c>
      <c r="C55" s="35">
        <v>698194.47682788142</v>
      </c>
      <c r="D55" s="19">
        <f t="shared" ref="D55:D73" si="4">C55-B55</f>
        <v>24101.420815773192</v>
      </c>
      <c r="E55" s="58">
        <f t="shared" ref="E55:E73" si="5">D55/B55</f>
        <v>3.5753848227358505E-2</v>
      </c>
      <c r="F55" s="57" t="s">
        <v>32</v>
      </c>
    </row>
    <row r="56" spans="1:6" ht="60">
      <c r="A56" s="32" t="s">
        <v>6</v>
      </c>
      <c r="B56" s="36">
        <v>46126.706937268311</v>
      </c>
      <c r="C56" s="36">
        <v>36296.100806726623</v>
      </c>
      <c r="D56" s="19">
        <f t="shared" si="4"/>
        <v>-9830.6061305416879</v>
      </c>
      <c r="E56" s="58">
        <f t="shared" si="5"/>
        <v>-0.21312178525796732</v>
      </c>
      <c r="F56" s="57" t="s">
        <v>27</v>
      </c>
    </row>
    <row r="57" spans="1:6">
      <c r="A57" s="32" t="s">
        <v>7</v>
      </c>
      <c r="B57" s="37">
        <v>3600.1009829295226</v>
      </c>
      <c r="C57" s="37">
        <v>0</v>
      </c>
      <c r="D57" s="19">
        <f t="shared" si="4"/>
        <v>-3600.1009829295226</v>
      </c>
      <c r="E57" s="58">
        <f t="shared" si="5"/>
        <v>-1</v>
      </c>
      <c r="F57" s="57" t="s">
        <v>25</v>
      </c>
    </row>
    <row r="58" spans="1:6">
      <c r="A58" s="32" t="s">
        <v>8</v>
      </c>
      <c r="B58" s="38">
        <v>144747.46450055463</v>
      </c>
      <c r="C58" s="38">
        <v>137571.16035685004</v>
      </c>
      <c r="D58" s="19">
        <f t="shared" si="4"/>
        <v>-7176.3041437045904</v>
      </c>
      <c r="E58" s="58">
        <f t="shared" si="5"/>
        <v>-4.9578099129170536E-2</v>
      </c>
      <c r="F58" s="57" t="s">
        <v>25</v>
      </c>
    </row>
    <row r="59" spans="1:6">
      <c r="A59" s="32" t="s">
        <v>9</v>
      </c>
      <c r="B59" s="39">
        <v>1326.9879104051633</v>
      </c>
      <c r="C59" s="39">
        <v>1411.3834813586429</v>
      </c>
      <c r="D59" s="19">
        <f t="shared" si="4"/>
        <v>84.395570953479591</v>
      </c>
      <c r="E59" s="58">
        <f t="shared" si="5"/>
        <v>6.3599351803974968E-2</v>
      </c>
      <c r="F59" s="57" t="s">
        <v>25</v>
      </c>
    </row>
    <row r="60" spans="1:6">
      <c r="A60" s="32" t="s">
        <v>10</v>
      </c>
      <c r="B60" s="40">
        <v>4565.5503920779329</v>
      </c>
      <c r="C60" s="40">
        <v>4446.5891346689677</v>
      </c>
      <c r="D60" s="19">
        <f t="shared" si="4"/>
        <v>-118.96125740896514</v>
      </c>
      <c r="E60" s="58">
        <f t="shared" si="5"/>
        <v>-2.6056279570451077E-2</v>
      </c>
      <c r="F60" s="57" t="s">
        <v>25</v>
      </c>
    </row>
    <row r="61" spans="1:6" ht="30">
      <c r="A61" s="32" t="s">
        <v>11</v>
      </c>
      <c r="B61" s="41">
        <v>114670.29020669132</v>
      </c>
      <c r="C61" s="41">
        <v>2072.4054032577128</v>
      </c>
      <c r="D61" s="19">
        <f t="shared" si="4"/>
        <v>-112597.88480343361</v>
      </c>
      <c r="E61" s="58">
        <f t="shared" si="5"/>
        <v>-0.98192726817450071</v>
      </c>
      <c r="F61" s="60" t="s">
        <v>35</v>
      </c>
    </row>
    <row r="62" spans="1:6" ht="30">
      <c r="A62" s="32" t="s">
        <v>12</v>
      </c>
      <c r="B62" s="42">
        <v>66670.193588858267</v>
      </c>
      <c r="C62" s="42">
        <v>15645.694852606508</v>
      </c>
      <c r="D62" s="19">
        <f t="shared" si="4"/>
        <v>-51024.498736251757</v>
      </c>
      <c r="E62" s="58">
        <f t="shared" si="5"/>
        <v>-0.76532699231248114</v>
      </c>
      <c r="F62" s="60" t="s">
        <v>35</v>
      </c>
    </row>
    <row r="63" spans="1:6">
      <c r="A63" s="32" t="s">
        <v>13</v>
      </c>
      <c r="B63" s="43">
        <v>134.12388486150499</v>
      </c>
      <c r="C63" s="43">
        <v>235.6304379393072</v>
      </c>
      <c r="D63" s="19">
        <f t="shared" si="4"/>
        <v>101.50655307780221</v>
      </c>
      <c r="E63" s="58">
        <f t="shared" si="5"/>
        <v>0.75681190701131928</v>
      </c>
      <c r="F63" s="57" t="s">
        <v>25</v>
      </c>
    </row>
    <row r="64" spans="1:6">
      <c r="A64" s="32" t="s">
        <v>14</v>
      </c>
      <c r="B64" s="44">
        <v>15077.866370493564</v>
      </c>
      <c r="C64" s="44">
        <v>15435.193187019655</v>
      </c>
      <c r="D64" s="19">
        <f t="shared" si="4"/>
        <v>357.32681652609062</v>
      </c>
      <c r="E64" s="58">
        <f t="shared" si="5"/>
        <v>2.3698765312402337E-2</v>
      </c>
      <c r="F64" s="57" t="s">
        <v>25</v>
      </c>
    </row>
    <row r="65" spans="1:6">
      <c r="A65" s="32" t="s">
        <v>15</v>
      </c>
      <c r="B65" s="45">
        <v>574.5247509973957</v>
      </c>
      <c r="C65" s="45">
        <v>504.62043363777934</v>
      </c>
      <c r="D65" s="19">
        <f t="shared" si="4"/>
        <v>-69.904317359616357</v>
      </c>
      <c r="E65" s="58">
        <f t="shared" si="5"/>
        <v>-0.12167329125204779</v>
      </c>
      <c r="F65" s="57" t="s">
        <v>25</v>
      </c>
    </row>
    <row r="66" spans="1:6">
      <c r="A66" s="32" t="s">
        <v>16</v>
      </c>
      <c r="B66" s="46">
        <v>1308.2606242399563</v>
      </c>
      <c r="C66" s="46">
        <v>1489.6984705501072</v>
      </c>
      <c r="D66" s="19">
        <f t="shared" si="4"/>
        <v>181.43784631015092</v>
      </c>
      <c r="E66" s="58">
        <f t="shared" si="5"/>
        <v>0.13868631597435607</v>
      </c>
      <c r="F66" s="57" t="s">
        <v>25</v>
      </c>
    </row>
    <row r="67" spans="1:6" ht="30">
      <c r="A67" s="32" t="s">
        <v>17</v>
      </c>
      <c r="B67" s="47">
        <v>45561.386143753269</v>
      </c>
      <c r="C67" s="47">
        <v>34951.39131408729</v>
      </c>
      <c r="D67" s="19">
        <f t="shared" si="4"/>
        <v>-10609.994829665979</v>
      </c>
      <c r="E67" s="58">
        <f t="shared" si="5"/>
        <v>-0.23287252051967411</v>
      </c>
      <c r="F67" s="57" t="s">
        <v>36</v>
      </c>
    </row>
    <row r="68" spans="1:6">
      <c r="A68" s="32" t="s">
        <v>18</v>
      </c>
      <c r="B68" s="48">
        <v>7095.455080294656</v>
      </c>
      <c r="C68" s="48">
        <v>8834.2849404857097</v>
      </c>
      <c r="D68" s="19">
        <f t="shared" si="4"/>
        <v>1738.8298601910537</v>
      </c>
      <c r="E68" s="58">
        <f t="shared" si="5"/>
        <v>0.24506248584676327</v>
      </c>
      <c r="F68" s="57" t="s">
        <v>25</v>
      </c>
    </row>
    <row r="69" spans="1:6" ht="30">
      <c r="A69" s="32" t="s">
        <v>19</v>
      </c>
      <c r="B69" s="49">
        <v>147637.12710973286</v>
      </c>
      <c r="C69" s="49">
        <v>81439.59160486552</v>
      </c>
      <c r="D69" s="19">
        <f t="shared" si="4"/>
        <v>-66197.535504867337</v>
      </c>
      <c r="E69" s="58">
        <f t="shared" si="5"/>
        <v>-0.44838000305753251</v>
      </c>
      <c r="F69" s="57" t="s">
        <v>33</v>
      </c>
    </row>
    <row r="70" spans="1:6">
      <c r="A70" s="32" t="s">
        <v>20</v>
      </c>
      <c r="D70" s="19">
        <f t="shared" si="4"/>
        <v>0</v>
      </c>
      <c r="E70" s="58"/>
      <c r="F70" s="57"/>
    </row>
    <row r="71" spans="1:6">
      <c r="A71" s="32" t="s">
        <v>21</v>
      </c>
      <c r="B71" s="50">
        <v>814.40629120836957</v>
      </c>
      <c r="C71" s="50">
        <v>679.01551897807144</v>
      </c>
      <c r="D71" s="19">
        <f t="shared" si="4"/>
        <v>-135.39077223029813</v>
      </c>
      <c r="E71" s="58">
        <f t="shared" si="5"/>
        <v>-0.16624475239430311</v>
      </c>
      <c r="F71" s="57" t="s">
        <v>25</v>
      </c>
    </row>
    <row r="72" spans="1:6" ht="9.75" customHeight="1">
      <c r="A72" s="33"/>
      <c r="D72" s="19">
        <f t="shared" si="4"/>
        <v>0</v>
      </c>
      <c r="E72" s="58"/>
      <c r="F72" s="57"/>
    </row>
    <row r="73" spans="1:6">
      <c r="A73" s="32" t="s">
        <v>22</v>
      </c>
      <c r="B73" s="51">
        <v>3159308.1327159619</v>
      </c>
      <c r="C73" s="51">
        <v>2982355.1660243622</v>
      </c>
      <c r="D73" s="19">
        <f t="shared" si="4"/>
        <v>-176952.96669159969</v>
      </c>
      <c r="E73" s="58">
        <f t="shared" si="5"/>
        <v>-5.6010037406347753E-2</v>
      </c>
    </row>
  </sheetData>
  <mergeCells count="3">
    <mergeCell ref="B1:D1"/>
    <mergeCell ref="B26:D26"/>
    <mergeCell ref="B51:D51"/>
  </mergeCells>
  <pageMargins left="0.7" right="0.7" top="0.75" bottom="0.75" header="0.3" footer="0.3"/>
  <pageSetup scale="53" orientation="portrait" r:id="rId1"/>
  <headerFooter>
    <oddHeader>&amp;RCASE NO. 2015-00343
ATTACHMENT 2
TO AG DR NO. 1-05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2016-02-29T21:12:53Z</cp:lastPrinted>
  <dcterms:created xsi:type="dcterms:W3CDTF">2016-02-24T14:52:27Z</dcterms:created>
  <dcterms:modified xsi:type="dcterms:W3CDTF">2016-02-29T21:12:58Z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