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irectories for Daily Backup\JDG Consulting\Projects\09-065-000 Kenergy\09-065-016\09-065-016\Staff Data Requests\PSC Third\"/>
    </mc:Choice>
  </mc:AlternateContent>
  <bookViews>
    <workbookView xWindow="0" yWindow="0" windowWidth="25200" windowHeight="11985"/>
  </bookViews>
  <sheets>
    <sheet name="Sheet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1" i="1"/>
  <c r="F10" i="1"/>
  <c r="F12" i="1"/>
  <c r="F32" i="1"/>
  <c r="D12" i="1"/>
  <c r="D32" i="1"/>
  <c r="C32" i="1"/>
  <c r="F30" i="1"/>
  <c r="E30" i="1"/>
  <c r="D30" i="1"/>
  <c r="C30" i="1"/>
  <c r="F15" i="1"/>
  <c r="E12" i="1"/>
  <c r="E32" i="1"/>
  <c r="C12" i="1"/>
  <c r="C10" i="1"/>
  <c r="C9" i="1"/>
  <c r="E28" i="1"/>
  <c r="F27" i="1"/>
  <c r="F26" i="1"/>
  <c r="F25" i="1"/>
  <c r="F24" i="1"/>
  <c r="F23" i="1"/>
  <c r="F22" i="1"/>
  <c r="F21" i="1"/>
  <c r="F20" i="1"/>
  <c r="F19" i="1"/>
  <c r="F18" i="1"/>
  <c r="F17" i="1"/>
  <c r="D28" i="1"/>
  <c r="C28" i="1"/>
  <c r="F28" i="1"/>
</calcChain>
</file>

<file path=xl/sharedStrings.xml><?xml version="1.0" encoding="utf-8"?>
<sst xmlns="http://schemas.openxmlformats.org/spreadsheetml/2006/main" count="44" uniqueCount="42">
  <si>
    <t>Distribution - Operation</t>
  </si>
  <si>
    <t>Distribution - Maintenance</t>
  </si>
  <si>
    <t>Consumer Accounts</t>
  </si>
  <si>
    <t>Customer Service and Informational</t>
  </si>
  <si>
    <t>Sales</t>
  </si>
  <si>
    <t>Administrative and General</t>
  </si>
  <si>
    <t>Depreciation</t>
  </si>
  <si>
    <t>Tax Expense - Other</t>
  </si>
  <si>
    <t>Interest on Long Term Debt</t>
  </si>
  <si>
    <t>Interest on Customer Deposits and other</t>
  </si>
  <si>
    <t>Other Deductions</t>
  </si>
  <si>
    <t>Total O &amp; M and Fixed</t>
  </si>
  <si>
    <t>Exhibit 5A, pg. 1</t>
  </si>
  <si>
    <t>Normalized</t>
  </si>
  <si>
    <t>Adjustments</t>
  </si>
  <si>
    <t>Pro Forma</t>
  </si>
  <si>
    <t>Column (e)</t>
  </si>
  <si>
    <t>Column (c)</t>
  </si>
  <si>
    <t>Allocation to</t>
  </si>
  <si>
    <t>Direct Serve</t>
  </si>
  <si>
    <t>Customers</t>
  </si>
  <si>
    <t>Exhibit 10, pg. 2</t>
  </si>
  <si>
    <t>Reconciled Total</t>
  </si>
  <si>
    <t>Matching</t>
  </si>
  <si>
    <t>Line</t>
  </si>
  <si>
    <t>No.</t>
  </si>
  <si>
    <t>Exhibit 10, pg. 1</t>
  </si>
  <si>
    <t>B</t>
  </si>
  <si>
    <t>D</t>
  </si>
  <si>
    <t>C</t>
  </si>
  <si>
    <t>A</t>
  </si>
  <si>
    <t>Item</t>
  </si>
  <si>
    <t>E</t>
  </si>
  <si>
    <t>* Totals in Column D reconcile back to Exhibit 10, pg. 2, Column f</t>
  </si>
  <si>
    <t>Operating Revenues:</t>
  </si>
  <si>
    <t>Non- Direct</t>
  </si>
  <si>
    <t>Direct Served &amp; Smelters</t>
  </si>
  <si>
    <t>Other Revenues</t>
  </si>
  <si>
    <t>Total Operating Revenues</t>
  </si>
  <si>
    <t>Purchased Power</t>
  </si>
  <si>
    <t>Operating Margins</t>
  </si>
  <si>
    <t>Total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</si>
</sst>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/>
    <xf numFmtId="164" fontId="0" fillId="0" borderId="0" xfId="1" applyNumberFormat="1" applyFont="1"/>
    <xf numFmtId="164" fontId="0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164" fontId="2" fillId="0" borderId="0" xfId="1" applyNumberFormat="1" applyFont="1" applyAlignment="1">
      <alignment horizontal="center"/>
    </xf>
    <xf numFmtId="164" fontId="2" fillId="0" borderId="0" xfId="1" applyNumberFormat="1" applyFont="1"/>
    <xf numFmtId="164" fontId="1" fillId="0" borderId="0" xfId="1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0" fillId="0" borderId="0" xfId="0" applyNumberFormat="1"/>
    <xf numFmtId="10" fontId="0" fillId="0" borderId="0" xfId="2" applyNumberFormat="1" applyFo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workbookViewId="0">
      <selection activeCell="E10" sqref="E10"/>
    </sheetView>
  </sheetViews>
  <sheetFormatPr defaultRowHeight="15" x14ac:dyDescent="0.25"/>
  <cols>
    <col min="2" max="2" width="38.28515625" bestFit="1" customWidth="1"/>
    <col min="3" max="3" width="16" bestFit="1" customWidth="1"/>
    <col min="4" max="4" width="15.7109375" customWidth="1"/>
    <col min="5" max="5" width="17.42578125" customWidth="1"/>
    <col min="6" max="7" width="16" bestFit="1" customWidth="1"/>
    <col min="8" max="8" width="3.28515625" customWidth="1"/>
    <col min="9" max="9" width="16" bestFit="1" customWidth="1"/>
  </cols>
  <sheetData>
    <row r="1" spans="1:9" x14ac:dyDescent="0.25">
      <c r="C1" s="1"/>
      <c r="D1" s="1"/>
      <c r="E1" s="1"/>
      <c r="F1" s="1"/>
      <c r="G1" s="1"/>
      <c r="H1" s="1"/>
      <c r="I1" s="1"/>
    </row>
    <row r="2" spans="1:9" x14ac:dyDescent="0.25">
      <c r="C2" s="2" t="s">
        <v>13</v>
      </c>
      <c r="D2" s="2" t="s">
        <v>15</v>
      </c>
      <c r="E2" s="2" t="s">
        <v>18</v>
      </c>
      <c r="F2" s="1"/>
      <c r="G2" s="1"/>
      <c r="H2" s="1"/>
      <c r="I2" s="1"/>
    </row>
    <row r="3" spans="1:9" x14ac:dyDescent="0.25">
      <c r="C3" s="2" t="s">
        <v>14</v>
      </c>
      <c r="D3" s="2" t="s">
        <v>14</v>
      </c>
      <c r="E3" s="2" t="s">
        <v>19</v>
      </c>
      <c r="F3" s="1" t="s">
        <v>22</v>
      </c>
      <c r="G3" s="1"/>
      <c r="H3" s="1"/>
      <c r="I3" s="1"/>
    </row>
    <row r="4" spans="1:9" x14ac:dyDescent="0.25">
      <c r="A4" s="3" t="s">
        <v>24</v>
      </c>
      <c r="C4" s="2" t="s">
        <v>12</v>
      </c>
      <c r="D4" s="2" t="s">
        <v>12</v>
      </c>
      <c r="E4" s="2" t="s">
        <v>20</v>
      </c>
      <c r="F4" s="2" t="s">
        <v>23</v>
      </c>
      <c r="G4" s="1"/>
      <c r="H4" s="1"/>
      <c r="I4" s="1"/>
    </row>
    <row r="5" spans="1:9" ht="17.25" x14ac:dyDescent="0.4">
      <c r="A5" s="3" t="s">
        <v>25</v>
      </c>
      <c r="B5" s="7" t="s">
        <v>31</v>
      </c>
      <c r="C5" s="4" t="s">
        <v>17</v>
      </c>
      <c r="D5" s="4" t="s">
        <v>16</v>
      </c>
      <c r="E5" s="4" t="s">
        <v>21</v>
      </c>
      <c r="F5" s="5" t="s">
        <v>26</v>
      </c>
      <c r="G5" s="1"/>
      <c r="H5" s="1"/>
      <c r="I5" s="1"/>
    </row>
    <row r="6" spans="1:9" x14ac:dyDescent="0.25">
      <c r="A6" s="3"/>
      <c r="B6" s="6" t="s">
        <v>30</v>
      </c>
      <c r="C6" s="6" t="s">
        <v>27</v>
      </c>
      <c r="D6" s="6" t="s">
        <v>29</v>
      </c>
      <c r="E6" s="6" t="s">
        <v>28</v>
      </c>
      <c r="F6" s="2" t="s">
        <v>32</v>
      </c>
      <c r="G6" s="1"/>
      <c r="H6" s="1"/>
      <c r="I6" s="1"/>
    </row>
    <row r="7" spans="1:9" x14ac:dyDescent="0.25">
      <c r="C7" s="1"/>
      <c r="D7" s="1"/>
      <c r="E7" s="1"/>
      <c r="F7" s="1"/>
      <c r="G7" s="1"/>
      <c r="H7" s="1"/>
      <c r="I7" s="1"/>
    </row>
    <row r="8" spans="1:9" x14ac:dyDescent="0.25">
      <c r="A8" s="3">
        <v>1</v>
      </c>
      <c r="B8" t="s">
        <v>34</v>
      </c>
    </row>
    <row r="9" spans="1:9" x14ac:dyDescent="0.25">
      <c r="A9" s="3">
        <v>2</v>
      </c>
      <c r="B9" t="s">
        <v>35</v>
      </c>
      <c r="C9" s="1">
        <f>215344+21127806</f>
        <v>21343150</v>
      </c>
      <c r="D9" s="1">
        <v>0</v>
      </c>
      <c r="E9" s="1">
        <v>0</v>
      </c>
      <c r="F9" s="1">
        <f t="shared" ref="F9:F11" si="0">C9+D9-E9</f>
        <v>21343150</v>
      </c>
    </row>
    <row r="10" spans="1:9" x14ac:dyDescent="0.25">
      <c r="A10" s="3">
        <v>3</v>
      </c>
      <c r="B10" t="s">
        <v>36</v>
      </c>
      <c r="C10" s="1">
        <f>14496+12832415+84206</f>
        <v>12931117</v>
      </c>
      <c r="D10" s="1">
        <v>0</v>
      </c>
      <c r="E10" s="1">
        <v>12931117</v>
      </c>
      <c r="F10" s="1">
        <f t="shared" si="0"/>
        <v>0</v>
      </c>
    </row>
    <row r="11" spans="1:9" x14ac:dyDescent="0.25">
      <c r="A11" s="3">
        <v>4</v>
      </c>
      <c r="B11" t="s">
        <v>37</v>
      </c>
      <c r="C11" s="1">
        <v>-11121</v>
      </c>
      <c r="D11" s="1">
        <v>0</v>
      </c>
      <c r="E11" s="1">
        <v>0</v>
      </c>
      <c r="F11" s="1">
        <f t="shared" si="0"/>
        <v>-11121</v>
      </c>
    </row>
    <row r="12" spans="1:9" x14ac:dyDescent="0.25">
      <c r="A12" s="3">
        <v>5</v>
      </c>
      <c r="B12" t="s">
        <v>38</v>
      </c>
      <c r="C12" s="1">
        <f>SUM(C9:C11)</f>
        <v>34263146</v>
      </c>
      <c r="D12" s="1">
        <f t="shared" ref="D12:F12" si="1">SUM(D9:D11)</f>
        <v>0</v>
      </c>
      <c r="E12" s="1">
        <f t="shared" si="1"/>
        <v>12931117</v>
      </c>
      <c r="F12" s="1">
        <f t="shared" si="1"/>
        <v>21332029</v>
      </c>
    </row>
    <row r="13" spans="1:9" x14ac:dyDescent="0.25">
      <c r="A13" s="3">
        <v>6</v>
      </c>
    </row>
    <row r="14" spans="1:9" x14ac:dyDescent="0.25">
      <c r="A14" s="3">
        <v>7</v>
      </c>
    </row>
    <row r="15" spans="1:9" x14ac:dyDescent="0.25">
      <c r="A15" s="3">
        <v>8</v>
      </c>
      <c r="B15" t="s">
        <v>39</v>
      </c>
      <c r="C15" s="1">
        <v>34092667</v>
      </c>
      <c r="D15" s="1">
        <v>0</v>
      </c>
      <c r="E15" s="1">
        <v>12832415</v>
      </c>
      <c r="F15" s="1">
        <f>C15+D15-E15</f>
        <v>21260252</v>
      </c>
    </row>
    <row r="16" spans="1:9" x14ac:dyDescent="0.25">
      <c r="A16" s="3">
        <v>9</v>
      </c>
      <c r="C16" s="1"/>
      <c r="D16" s="1"/>
      <c r="E16" s="1"/>
      <c r="F16" s="1"/>
      <c r="I16" s="9"/>
    </row>
    <row r="17" spans="1:9" x14ac:dyDescent="0.25">
      <c r="A17" s="3">
        <v>10</v>
      </c>
      <c r="B17" t="s">
        <v>0</v>
      </c>
      <c r="C17" s="1">
        <v>5666.7405536827109</v>
      </c>
      <c r="D17" s="1">
        <v>190484.00000000003</v>
      </c>
      <c r="E17" s="1">
        <v>0</v>
      </c>
      <c r="F17" s="1">
        <f>C17+D17-E17</f>
        <v>196150.74055368273</v>
      </c>
      <c r="G17" s="1"/>
      <c r="H17" s="1"/>
      <c r="I17" s="1"/>
    </row>
    <row r="18" spans="1:9" x14ac:dyDescent="0.25">
      <c r="A18" s="3">
        <v>11</v>
      </c>
      <c r="B18" t="s">
        <v>1</v>
      </c>
      <c r="C18" s="1">
        <v>933.95259291854836</v>
      </c>
      <c r="D18" s="1">
        <v>-97387.000000000015</v>
      </c>
      <c r="E18" s="1">
        <v>-847.21041427254454</v>
      </c>
      <c r="F18" s="1">
        <f t="shared" ref="F18:F28" si="2">C18+D18-E18</f>
        <v>-95605.836992808923</v>
      </c>
      <c r="G18" s="1"/>
      <c r="H18" s="1"/>
      <c r="I18" s="1"/>
    </row>
    <row r="19" spans="1:9" x14ac:dyDescent="0.25">
      <c r="A19" s="3">
        <v>12</v>
      </c>
      <c r="B19" t="s">
        <v>2</v>
      </c>
      <c r="C19" s="1">
        <v>867.01985062230608</v>
      </c>
      <c r="D19" s="1">
        <v>73401</v>
      </c>
      <c r="E19" s="1">
        <v>76.168263730344307</v>
      </c>
      <c r="F19" s="1">
        <f t="shared" si="2"/>
        <v>74191.851586891964</v>
      </c>
      <c r="G19" s="1"/>
      <c r="H19" s="1"/>
      <c r="I19" s="1"/>
    </row>
    <row r="20" spans="1:9" x14ac:dyDescent="0.25">
      <c r="A20" s="3">
        <v>13</v>
      </c>
      <c r="B20" t="s">
        <v>3</v>
      </c>
      <c r="C20" s="1"/>
      <c r="D20" s="1">
        <v>123620</v>
      </c>
      <c r="E20" s="1">
        <v>0</v>
      </c>
      <c r="F20" s="1">
        <f t="shared" si="2"/>
        <v>123620</v>
      </c>
      <c r="G20" s="1"/>
      <c r="H20" s="1"/>
      <c r="I20" s="1"/>
    </row>
    <row r="21" spans="1:9" x14ac:dyDescent="0.25">
      <c r="A21" s="3">
        <v>14</v>
      </c>
      <c r="B21" t="s">
        <v>4</v>
      </c>
      <c r="C21" s="1"/>
      <c r="D21" s="1">
        <v>-120815</v>
      </c>
      <c r="E21" s="1">
        <v>-247.05557276172624</v>
      </c>
      <c r="F21" s="1">
        <f t="shared" si="2"/>
        <v>-120567.94442723827</v>
      </c>
      <c r="G21" s="1"/>
      <c r="H21" s="1"/>
      <c r="I21" s="1"/>
    </row>
    <row r="22" spans="1:9" x14ac:dyDescent="0.25">
      <c r="A22" s="3">
        <v>15</v>
      </c>
      <c r="B22" t="s">
        <v>5</v>
      </c>
      <c r="C22" s="1">
        <v>10791.77895842008</v>
      </c>
      <c r="D22" s="1">
        <v>-181281</v>
      </c>
      <c r="E22" s="1">
        <v>-6554.9347533035698</v>
      </c>
      <c r="F22" s="1">
        <f t="shared" si="2"/>
        <v>-163934.28628827634</v>
      </c>
      <c r="G22" s="1"/>
      <c r="H22" s="1"/>
      <c r="I22" s="1"/>
    </row>
    <row r="23" spans="1:9" x14ac:dyDescent="0.25">
      <c r="A23" s="3">
        <v>16</v>
      </c>
      <c r="B23" t="s">
        <v>6</v>
      </c>
      <c r="C23" s="1"/>
      <c r="D23" s="1">
        <v>1237133</v>
      </c>
      <c r="E23" s="1">
        <v>0</v>
      </c>
      <c r="F23" s="1">
        <f t="shared" si="2"/>
        <v>1237133</v>
      </c>
      <c r="G23" s="1"/>
      <c r="H23" s="1"/>
      <c r="I23" s="1"/>
    </row>
    <row r="24" spans="1:9" x14ac:dyDescent="0.25">
      <c r="A24" s="3">
        <v>17</v>
      </c>
      <c r="B24" t="s">
        <v>7</v>
      </c>
      <c r="C24" s="1">
        <v>124152.17806108261</v>
      </c>
      <c r="D24" s="1">
        <v>4873.7973245423054</v>
      </c>
      <c r="E24" s="1">
        <v>96895.64892146326</v>
      </c>
      <c r="F24" s="1">
        <f t="shared" si="2"/>
        <v>32130.326464161655</v>
      </c>
      <c r="G24" s="1"/>
      <c r="H24" s="1"/>
      <c r="I24" s="1"/>
    </row>
    <row r="25" spans="1:9" x14ac:dyDescent="0.25">
      <c r="A25" s="3">
        <v>18</v>
      </c>
      <c r="B25" t="s">
        <v>8</v>
      </c>
      <c r="C25" s="1"/>
      <c r="D25" s="1">
        <v>437763</v>
      </c>
      <c r="E25" s="1">
        <v>5199.1184195853421</v>
      </c>
      <c r="F25" s="1">
        <f t="shared" si="2"/>
        <v>432563.88158041466</v>
      </c>
      <c r="G25" s="1"/>
      <c r="H25" s="1"/>
      <c r="I25" s="1"/>
    </row>
    <row r="26" spans="1:9" x14ac:dyDescent="0.25">
      <c r="A26" s="3">
        <v>19</v>
      </c>
      <c r="B26" t="s">
        <v>9</v>
      </c>
      <c r="C26" s="1"/>
      <c r="D26" s="1">
        <v>1690</v>
      </c>
      <c r="E26" s="1">
        <v>0</v>
      </c>
      <c r="F26" s="1">
        <f t="shared" si="2"/>
        <v>1690</v>
      </c>
      <c r="G26" s="1"/>
      <c r="H26" s="1"/>
      <c r="I26" s="1"/>
    </row>
    <row r="27" spans="1:9" x14ac:dyDescent="0.25">
      <c r="A27" s="3">
        <v>20</v>
      </c>
      <c r="B27" t="s">
        <v>10</v>
      </c>
      <c r="C27" s="1"/>
      <c r="D27" s="1">
        <v>-144883</v>
      </c>
      <c r="E27" s="1">
        <v>0</v>
      </c>
      <c r="F27" s="1">
        <f t="shared" si="2"/>
        <v>-144883</v>
      </c>
      <c r="G27" s="1"/>
      <c r="H27" s="1"/>
      <c r="I27" s="1"/>
    </row>
    <row r="28" spans="1:9" x14ac:dyDescent="0.25">
      <c r="A28" s="3">
        <v>21</v>
      </c>
      <c r="B28" t="s">
        <v>11</v>
      </c>
      <c r="C28" s="1">
        <f>SUM(C17:C27)</f>
        <v>142411.67001672625</v>
      </c>
      <c r="D28" s="1">
        <f>SUM(D17:D27)</f>
        <v>1524598.7973245424</v>
      </c>
      <c r="E28" s="1">
        <f>SUM(E17:E27)</f>
        <v>94521.73486444111</v>
      </c>
      <c r="F28" s="1">
        <f t="shared" si="2"/>
        <v>1572488.7324768275</v>
      </c>
      <c r="G28" s="1"/>
      <c r="H28" s="1"/>
      <c r="I28" s="1"/>
    </row>
    <row r="29" spans="1:9" x14ac:dyDescent="0.25">
      <c r="A29" s="3">
        <v>22</v>
      </c>
      <c r="C29" s="1"/>
      <c r="D29" s="1"/>
      <c r="E29" s="1"/>
      <c r="F29" s="1"/>
      <c r="G29" s="1"/>
      <c r="H29" s="1"/>
      <c r="I29" s="1"/>
    </row>
    <row r="30" spans="1:9" x14ac:dyDescent="0.25">
      <c r="A30" s="3">
        <v>23</v>
      </c>
      <c r="B30" t="s">
        <v>41</v>
      </c>
      <c r="C30" s="8">
        <f>C28+C15</f>
        <v>34235078.670016728</v>
      </c>
      <c r="D30" s="8">
        <f t="shared" ref="D30:F30" si="3">D28+D15</f>
        <v>1524598.7973245424</v>
      </c>
      <c r="E30" s="8">
        <f t="shared" si="3"/>
        <v>12926936.734864442</v>
      </c>
      <c r="F30" s="8">
        <f t="shared" si="3"/>
        <v>22832740.732476827</v>
      </c>
      <c r="G30" s="1"/>
      <c r="H30" s="1"/>
      <c r="I30" s="1"/>
    </row>
    <row r="31" spans="1:9" x14ac:dyDescent="0.25">
      <c r="A31" s="3">
        <v>24</v>
      </c>
      <c r="C31" s="1"/>
      <c r="D31" s="1"/>
      <c r="E31" s="1"/>
      <c r="F31" s="1"/>
      <c r="G31" s="1"/>
      <c r="H31" s="1"/>
      <c r="I31" s="1"/>
    </row>
    <row r="32" spans="1:9" x14ac:dyDescent="0.25">
      <c r="A32" s="3">
        <v>25</v>
      </c>
      <c r="B32" t="s">
        <v>40</v>
      </c>
      <c r="C32" s="1">
        <f>C12-C30</f>
        <v>28067.329983271658</v>
      </c>
      <c r="D32" s="1">
        <f>D12-D30</f>
        <v>-1524598.7973245424</v>
      </c>
      <c r="E32" s="1">
        <f>E12-E15-E28</f>
        <v>4180.2651355588896</v>
      </c>
      <c r="F32" s="1">
        <f>F12-F30</f>
        <v>-1500711.7324768268</v>
      </c>
      <c r="G32" s="1"/>
      <c r="H32" s="1"/>
      <c r="I32" s="1"/>
    </row>
    <row r="33" spans="1:9" x14ac:dyDescent="0.25">
      <c r="A33" s="3"/>
      <c r="C33" s="1"/>
      <c r="D33" s="1"/>
      <c r="E33" s="1"/>
      <c r="F33" s="1"/>
      <c r="G33" s="1"/>
      <c r="H33" s="1"/>
      <c r="I33" s="1"/>
    </row>
    <row r="34" spans="1:9" x14ac:dyDescent="0.25">
      <c r="A34" s="3"/>
      <c r="B34" t="s">
        <v>33</v>
      </c>
      <c r="C34" s="1"/>
      <c r="D34" s="1"/>
      <c r="E34" s="1"/>
      <c r="F34" s="1"/>
      <c r="G34" s="1"/>
      <c r="H34" s="1"/>
      <c r="I34" s="1"/>
    </row>
    <row r="35" spans="1:9" ht="17.25" x14ac:dyDescent="0.4">
      <c r="A35" s="3"/>
      <c r="C35" s="5"/>
      <c r="D35" s="5"/>
      <c r="E35" s="5"/>
      <c r="F35" s="5"/>
      <c r="G35" s="1"/>
      <c r="H35" s="1"/>
      <c r="I35" s="1"/>
    </row>
    <row r="36" spans="1:9" x14ac:dyDescent="0.25">
      <c r="A36" s="3"/>
      <c r="C36" s="1"/>
      <c r="D36" s="1"/>
      <c r="E36" s="1"/>
      <c r="F36" s="1"/>
      <c r="G36" s="1"/>
      <c r="H36" s="1"/>
      <c r="I36" s="1"/>
    </row>
    <row r="47" spans="1:9" x14ac:dyDescent="0.25">
      <c r="C47" s="1"/>
      <c r="D47" s="1"/>
      <c r="E47" s="1"/>
      <c r="F47" s="1"/>
      <c r="G47" s="1"/>
      <c r="H47" s="1"/>
      <c r="I47" s="1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Miranda</dc:creator>
  <cp:lastModifiedBy>Chris Miranda</cp:lastModifiedBy>
  <dcterms:created xsi:type="dcterms:W3CDTF">2015-12-22T19:21:48Z</dcterms:created>
  <dcterms:modified xsi:type="dcterms:W3CDTF">2016-01-28T16:21:39Z</dcterms:modified>
</cp:coreProperties>
</file>