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tl\Documents\Welsh Group\Kenergy 2015\PSC Data Requests\"/>
    </mc:Choice>
  </mc:AlternateContent>
  <bookViews>
    <workbookView xWindow="-15" yWindow="-15" windowWidth="15165" windowHeight="10050"/>
  </bookViews>
  <sheets>
    <sheet name="362" sheetId="6" r:id="rId1"/>
    <sheet name="364" sheetId="5" r:id="rId2"/>
    <sheet name="365" sheetId="8" r:id="rId3"/>
    <sheet name="366" sheetId="14" r:id="rId4"/>
    <sheet name="367" sheetId="7" r:id="rId5"/>
    <sheet name="368" sheetId="9" r:id="rId6"/>
    <sheet name="369" sheetId="10" r:id="rId7"/>
    <sheet name="370" sheetId="13" r:id="rId8"/>
    <sheet name="371" sheetId="12" r:id="rId9"/>
    <sheet name="373" sheetId="11" r:id="rId10"/>
    <sheet name="Sheet2" sheetId="2" r:id="rId11"/>
    <sheet name="Sheet3" sheetId="3" r:id="rId12"/>
  </sheets>
  <definedNames>
    <definedName name="_xlnm.Print_Area" localSheetId="0">'362'!$A$1:$H$84</definedName>
    <definedName name="_xlnm.Print_Area" localSheetId="1">'364'!$A$1:$H$84</definedName>
    <definedName name="_xlnm.Print_Area" localSheetId="2">'365'!$A$1:$H$84</definedName>
    <definedName name="_xlnm.Print_Area" localSheetId="3">'366'!$A$1:$H$57</definedName>
    <definedName name="_xlnm.Print_Area" localSheetId="4">'367'!$A$1:$H$59</definedName>
    <definedName name="_xlnm.Print_Area" localSheetId="5">'368'!$A$1:$H$84</definedName>
    <definedName name="_xlnm.Print_Area" localSheetId="6">'369'!$A$1:$H$84</definedName>
    <definedName name="_xlnm.Print_Area" localSheetId="7">'370'!$A$1:$H$84</definedName>
    <definedName name="_xlnm.Print_Area" localSheetId="8">'371'!$A$1:$H$62</definedName>
    <definedName name="_xlnm.Print_Area" localSheetId="9">'373'!$A$1:$H$82</definedName>
    <definedName name="_xlnm.Print_Titles" localSheetId="0">'362'!$1:$8</definedName>
    <definedName name="_xlnm.Print_Titles" localSheetId="1">'364'!$1:$8</definedName>
    <definedName name="_xlnm.Print_Titles" localSheetId="2">'365'!$1:$8</definedName>
    <definedName name="_xlnm.Print_Titles" localSheetId="3">'366'!$1:$8</definedName>
    <definedName name="_xlnm.Print_Titles" localSheetId="4">'367'!$1:$8</definedName>
    <definedName name="_xlnm.Print_Titles" localSheetId="5">'368'!$1:$8</definedName>
    <definedName name="_xlnm.Print_Titles" localSheetId="6">'369'!$1:$8</definedName>
    <definedName name="_xlnm.Print_Titles" localSheetId="7">'370'!$1:$8</definedName>
    <definedName name="_xlnm.Print_Titles" localSheetId="8">'371'!$1:$7</definedName>
    <definedName name="_xlnm.Print_Titles" localSheetId="9">'373'!$1:$7</definedName>
  </definedNames>
  <calcPr calcId="162913"/>
</workbook>
</file>

<file path=xl/calcChain.xml><?xml version="1.0" encoding="utf-8"?>
<calcChain xmlns="http://schemas.openxmlformats.org/spreadsheetml/2006/main">
  <c r="D11" i="5" l="1"/>
  <c r="E14" i="11"/>
  <c r="E14" i="12" l="1"/>
  <c r="E14" i="13"/>
  <c r="E14" i="10"/>
  <c r="E14" i="9"/>
  <c r="E14" i="7"/>
  <c r="E14" i="8"/>
  <c r="E14" i="5"/>
  <c r="H13" i="11" l="1"/>
  <c r="C12" i="11" s="1"/>
  <c r="H14" i="11"/>
  <c r="H15" i="11"/>
  <c r="H16" i="11"/>
  <c r="H14" i="6"/>
  <c r="C13" i="6" s="1"/>
  <c r="H15" i="6"/>
  <c r="H16" i="6"/>
  <c r="H17" i="6"/>
  <c r="H14" i="8"/>
  <c r="C13" i="8" s="1"/>
  <c r="H15" i="8"/>
  <c r="H16" i="8"/>
  <c r="H17" i="8"/>
  <c r="H14" i="14"/>
  <c r="H15" i="14"/>
  <c r="H16" i="14"/>
  <c r="H17" i="14"/>
  <c r="H14" i="7"/>
  <c r="C13" i="7" s="1"/>
  <c r="H15" i="7"/>
  <c r="H16" i="7"/>
  <c r="H17" i="7"/>
  <c r="H14" i="9"/>
  <c r="C13" i="9" s="1"/>
  <c r="H15" i="9"/>
  <c r="H16" i="9"/>
  <c r="H17" i="9"/>
  <c r="H14" i="10"/>
  <c r="C13" i="10" s="1"/>
  <c r="H15" i="10"/>
  <c r="H16" i="10"/>
  <c r="H17" i="10"/>
  <c r="H14" i="13"/>
  <c r="C13" i="13" s="1"/>
  <c r="H15" i="13"/>
  <c r="H16" i="13"/>
  <c r="H17" i="13"/>
  <c r="H14" i="12"/>
  <c r="C13" i="12" s="1"/>
  <c r="H15" i="12"/>
  <c r="H16" i="12"/>
  <c r="H17" i="12"/>
  <c r="H14" i="5"/>
  <c r="C13" i="5" s="1"/>
  <c r="H15" i="5"/>
  <c r="H16" i="5"/>
  <c r="H17" i="5"/>
  <c r="H13" i="5" l="1"/>
  <c r="C12" i="5" s="1"/>
  <c r="H13" i="12"/>
  <c r="C12" i="12" s="1"/>
  <c r="H13" i="13"/>
  <c r="C12" i="13" s="1"/>
  <c r="H13" i="10"/>
  <c r="C12" i="10" s="1"/>
  <c r="H13" i="9"/>
  <c r="C12" i="9" s="1"/>
  <c r="H13" i="7"/>
  <c r="C12" i="7" s="1"/>
  <c r="C13" i="14"/>
  <c r="H13" i="14" s="1"/>
  <c r="H13" i="8"/>
  <c r="C12" i="8" s="1"/>
  <c r="H13" i="6"/>
  <c r="C12" i="6" s="1"/>
  <c r="H12" i="11"/>
  <c r="C11" i="11" s="1"/>
  <c r="H17" i="11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57" i="13"/>
  <c r="H40" i="13"/>
  <c r="H3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9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18" i="13"/>
  <c r="H18" i="10"/>
  <c r="H65" i="10"/>
  <c r="H57" i="10"/>
  <c r="H42" i="10"/>
  <c r="H3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9" i="10"/>
  <c r="H40" i="10"/>
  <c r="H41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8" i="10"/>
  <c r="H59" i="10"/>
  <c r="H60" i="10"/>
  <c r="H61" i="10"/>
  <c r="H62" i="10"/>
  <c r="H63" i="10"/>
  <c r="H64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57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18" i="9"/>
  <c r="H18" i="8"/>
  <c r="H83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4" i="8"/>
  <c r="G38" i="5"/>
  <c r="H59" i="7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18" i="11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19" i="7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19" i="14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19" i="6"/>
  <c r="G70" i="5"/>
  <c r="H70" i="5" s="1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19" i="5"/>
  <c r="H18" i="6"/>
  <c r="H18" i="5"/>
  <c r="H54" i="14"/>
  <c r="H55" i="14"/>
  <c r="H56" i="14"/>
  <c r="H57" i="14"/>
  <c r="H18" i="14"/>
  <c r="H18" i="7"/>
  <c r="H12" i="12" l="1"/>
  <c r="C11" i="12" s="1"/>
  <c r="C12" i="14"/>
  <c r="H12" i="14" s="1"/>
  <c r="H12" i="10"/>
  <c r="C11" i="10" s="1"/>
  <c r="H11" i="11"/>
  <c r="C10" i="11" s="1"/>
  <c r="H12" i="6"/>
  <c r="C11" i="6" s="1"/>
  <c r="H12" i="9"/>
  <c r="C11" i="9" s="1"/>
  <c r="H12" i="8"/>
  <c r="C11" i="8" s="1"/>
  <c r="H12" i="7"/>
  <c r="C11" i="7" s="1"/>
  <c r="H12" i="13"/>
  <c r="C11" i="13" s="1"/>
  <c r="H12" i="5"/>
  <c r="C11" i="5" s="1"/>
  <c r="J86" i="8"/>
  <c r="H11" i="10" l="1"/>
  <c r="C10" i="10" s="1"/>
  <c r="H11" i="7"/>
  <c r="C10" i="7" s="1"/>
  <c r="C11" i="14"/>
  <c r="H11" i="14" s="1"/>
  <c r="H11" i="5"/>
  <c r="C10" i="5" s="1"/>
  <c r="H11" i="9"/>
  <c r="C10" i="9" s="1"/>
  <c r="H10" i="11"/>
  <c r="C9" i="11" s="1"/>
  <c r="H11" i="13"/>
  <c r="C10" i="13" s="1"/>
  <c r="H11" i="8"/>
  <c r="C10" i="8" s="1"/>
  <c r="H11" i="6"/>
  <c r="C10" i="6" s="1"/>
  <c r="H11" i="12"/>
  <c r="C10" i="12" s="1"/>
  <c r="H9" i="11" l="1"/>
  <c r="C8" i="11" s="1"/>
  <c r="H10" i="9"/>
  <c r="C9" i="9" s="1"/>
  <c r="H10" i="10"/>
  <c r="C9" i="10" s="1"/>
  <c r="H10" i="7"/>
  <c r="C9" i="7" s="1"/>
  <c r="H10" i="13"/>
  <c r="C9" i="13" s="1"/>
  <c r="H10" i="12"/>
  <c r="C9" i="12" s="1"/>
  <c r="H10" i="8"/>
  <c r="C9" i="8" s="1"/>
  <c r="C10" i="14"/>
  <c r="H10" i="14" s="1"/>
  <c r="H10" i="5"/>
  <c r="C9" i="5" s="1"/>
  <c r="H10" i="6"/>
  <c r="C9" i="6" s="1"/>
  <c r="C9" i="14" l="1"/>
  <c r="H9" i="14" s="1"/>
  <c r="H9" i="6"/>
  <c r="H9" i="12"/>
  <c r="H9" i="9"/>
  <c r="H9" i="7"/>
  <c r="H9" i="5"/>
  <c r="H9" i="8"/>
  <c r="H9" i="13"/>
  <c r="H9" i="10"/>
  <c r="H8" i="11"/>
</calcChain>
</file>

<file path=xl/sharedStrings.xml><?xml version="1.0" encoding="utf-8"?>
<sst xmlns="http://schemas.openxmlformats.org/spreadsheetml/2006/main" count="811" uniqueCount="97">
  <si>
    <t>Beg of Year</t>
  </si>
  <si>
    <t>Balance</t>
  </si>
  <si>
    <t>Additions</t>
  </si>
  <si>
    <t>Retirements</t>
  </si>
  <si>
    <t>End of Year</t>
  </si>
  <si>
    <t>Debit</t>
  </si>
  <si>
    <t>Credit</t>
  </si>
  <si>
    <t>Reclassifications</t>
  </si>
  <si>
    <t>2005</t>
  </si>
  <si>
    <t>ACCOUNT INVESTMENT SUMMARY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</si>
  <si>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</si>
  <si>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</si>
  <si>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</si>
  <si>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</si>
  <si>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</si>
  <si>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</si>
  <si>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</si>
  <si>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</si>
  <si>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</si>
  <si>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</si>
  <si>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</si>
  <si>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</si>
  <si>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</si>
  <si>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</si>
  <si>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</si>
  <si>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</si>
  <si>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</si>
  <si>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</si>
  <si>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</si>
  <si>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</si>
  <si>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</si>
  <si>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</si>
  <si>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</si>
  <si>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</si>
  <si>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</si>
  <si>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</si>
  <si>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</si>
  <si>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</si>
  <si>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</si>
  <si>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</si>
  <si>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</si>
  <si>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</si>
  <si>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</si>
  <si>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</si>
  <si>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</si>
  <si>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</si>
  <si>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</si>
  <si>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</si>
  <si>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</si>
  <si>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</si>
  <si>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1964</t>
  </si>
  <si>
    <t>1963</t>
  </si>
  <si>
    <t>1962</t>
  </si>
  <si>
    <t>1961</t>
  </si>
  <si>
    <t>1960</t>
  </si>
  <si>
    <t>1959</t>
  </si>
  <si>
    <t>1958</t>
  </si>
  <si>
    <t>1957</t>
  </si>
  <si>
    <t>1956</t>
  </si>
  <si>
    <t>1955</t>
  </si>
  <si>
    <t>1954</t>
  </si>
  <si>
    <t>1953</t>
  </si>
  <si>
    <t>1952</t>
  </si>
  <si>
    <t>1951</t>
  </si>
  <si>
    <t>1950</t>
  </si>
  <si>
    <t>1949</t>
  </si>
  <si>
    <t>1948</t>
  </si>
  <si>
    <t>1947</t>
  </si>
  <si>
    <t>1946</t>
  </si>
  <si>
    <t>1945</t>
  </si>
  <si>
    <t>1944</t>
  </si>
  <si>
    <t>1943</t>
  </si>
  <si>
    <t>1942</t>
  </si>
  <si>
    <t>1941</t>
  </si>
  <si>
    <t>1940</t>
  </si>
  <si>
    <t>1939</t>
  </si>
  <si>
    <t>-</t>
  </si>
  <si>
    <t>KENERGY</t>
  </si>
  <si>
    <t>Account 362</t>
  </si>
  <si>
    <t>Account 364</t>
  </si>
  <si>
    <t>Account 365</t>
  </si>
  <si>
    <t>Account 366</t>
  </si>
  <si>
    <t>Account 367</t>
  </si>
  <si>
    <t>Account 368</t>
  </si>
  <si>
    <t>Account 369</t>
  </si>
  <si>
    <t>Account  370</t>
  </si>
  <si>
    <t>Account 371</t>
  </si>
  <si>
    <t>Account 373</t>
  </si>
  <si>
    <t>2009</t>
  </si>
  <si>
    <t>2008</t>
  </si>
  <si>
    <t>2007</t>
  </si>
  <si>
    <t>2006</t>
  </si>
  <si>
    <t>2014</t>
  </si>
  <si>
    <t>2013</t>
  </si>
  <si>
    <t>2012</t>
  </si>
  <si>
    <t>2011</t>
  </si>
  <si>
    <t>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</si>
</sst>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6">
    <font>
      <sz val="11"/>
      <name val="Times New Roman"/>
    </font>
    <font>
      <sz val="11"/>
      <name val="Times New Roman"/>
      <family val="1"/>
    </font>
    <font>
      <sz val="10"/>
      <name val="Lucida Sans"/>
      <family val="2"/>
    </font>
    <font>
      <u/>
      <sz val="10"/>
      <name val="Lucida Sans"/>
      <family val="2"/>
    </font>
    <font>
      <b/>
      <sz val="10"/>
      <name val="Lucida Sans"/>
      <family val="2"/>
    </font>
    <font>
      <sz val="12"/>
      <name val="Lucida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43" fontId="2" fillId="0" borderId="0" xfId="1" applyFont="1"/>
    <xf numFmtId="49" fontId="2" fillId="0" borderId="0" xfId="1" applyNumberFormat="1" applyFont="1" applyAlignment="1"/>
    <xf numFmtId="49" fontId="2" fillId="0" borderId="0" xfId="1" applyNumberFormat="1" applyFont="1" applyAlignment="1">
      <alignment horizontal="left"/>
    </xf>
    <xf numFmtId="43" fontId="2" fillId="0" borderId="0" xfId="1" applyFont="1" applyAlignment="1">
      <alignment horizontal="left"/>
    </xf>
    <xf numFmtId="165" fontId="2" fillId="0" borderId="0" xfId="1" applyNumberFormat="1" applyFont="1" applyAlignment="1">
      <alignment horizontal="left"/>
    </xf>
    <xf numFmtId="165" fontId="2" fillId="0" borderId="0" xfId="1" applyNumberFormat="1" applyFont="1"/>
    <xf numFmtId="49" fontId="2" fillId="0" borderId="0" xfId="1" applyNumberFormat="1" applyFont="1" applyAlignment="1">
      <alignment horizontal="center"/>
    </xf>
    <xf numFmtId="43" fontId="2" fillId="0" borderId="0" xfId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43" fontId="3" fillId="0" borderId="0" xfId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5" fontId="4" fillId="0" borderId="0" xfId="1" applyNumberFormat="1" applyFont="1"/>
    <xf numFmtId="43" fontId="4" fillId="0" borderId="0" xfId="1" applyFont="1"/>
    <xf numFmtId="164" fontId="2" fillId="0" borderId="0" xfId="1" applyNumberFormat="1" applyFont="1"/>
    <xf numFmtId="166" fontId="2" fillId="0" borderId="0" xfId="2" applyNumberFormat="1" applyFont="1" applyAlignment="1">
      <alignment horizontal="center"/>
    </xf>
    <xf numFmtId="165" fontId="2" fillId="0" borderId="0" xfId="1" applyNumberFormat="1" applyFont="1" applyFill="1"/>
    <xf numFmtId="166" fontId="2" fillId="0" borderId="0" xfId="2" applyNumberFormat="1" applyFont="1"/>
    <xf numFmtId="165" fontId="2" fillId="0" borderId="0" xfId="1" applyNumberFormat="1" applyFont="1" applyFill="1" applyBorder="1"/>
    <xf numFmtId="0" fontId="4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zoomScaleNormal="100" workbookViewId="0">
      <selection activeCell="I6" sqref="I6:K132"/>
    </sheetView>
  </sheetViews>
  <sheetFormatPr defaultColWidth="9.140625" defaultRowHeight="12.75"/>
  <cols>
    <col min="1" max="1" width="10.42578125" style="7" bestFit="1" customWidth="1"/>
    <col min="2" max="2" width="3.7109375" style="1" customWidth="1"/>
    <col min="3" max="3" width="13.28515625" style="6" bestFit="1" customWidth="1"/>
    <col min="4" max="4" width="12" style="6" customWidth="1"/>
    <col min="5" max="5" width="12.5703125" style="6" bestFit="1" customWidth="1"/>
    <col min="6" max="6" width="9.5703125" style="6" customWidth="1"/>
    <col min="7" max="7" width="9.28515625" style="6" customWidth="1"/>
    <col min="8" max="8" width="14.42578125" style="6" customWidth="1"/>
    <col min="9" max="9" width="10.7109375" style="1" bestFit="1" customWidth="1"/>
    <col min="10" max="10" width="13.7109375" style="1" customWidth="1"/>
    <col min="11" max="16384" width="9.140625" style="1"/>
  </cols>
  <sheetData>
    <row r="1" spans="1:10" ht="15">
      <c r="A1" s="26" t="s">
        <v>77</v>
      </c>
      <c r="B1" s="26"/>
      <c r="C1" s="26"/>
      <c r="D1" s="26"/>
      <c r="E1" s="26"/>
      <c r="F1" s="26"/>
      <c r="G1" s="26"/>
      <c r="H1" s="26"/>
    </row>
    <row r="2" spans="1:10" ht="15">
      <c r="A2" s="26" t="s">
        <v>9</v>
      </c>
      <c r="B2" s="26"/>
      <c r="C2" s="26"/>
      <c r="D2" s="26"/>
      <c r="E2" s="26"/>
      <c r="F2" s="26"/>
      <c r="G2" s="26"/>
      <c r="H2" s="26"/>
      <c r="I2" s="2"/>
    </row>
    <row r="4" spans="1:10">
      <c r="A4" s="3" t="s">
        <v>78</v>
      </c>
      <c r="B4" s="4"/>
      <c r="C4" s="5"/>
      <c r="D4" s="5"/>
    </row>
    <row r="6" spans="1:10" s="8" customFormat="1">
      <c r="A6" s="7"/>
      <c r="C6" s="9" t="s">
        <v>1</v>
      </c>
      <c r="D6" s="9"/>
      <c r="E6" s="9"/>
      <c r="F6" s="25" t="s">
        <v>7</v>
      </c>
      <c r="G6" s="25"/>
      <c r="H6" s="9" t="s">
        <v>1</v>
      </c>
      <c r="J6" s="10"/>
    </row>
    <row r="7" spans="1:10" s="12" customFormat="1">
      <c r="A7" s="11"/>
      <c r="C7" s="13" t="s">
        <v>0</v>
      </c>
      <c r="D7" s="13" t="s">
        <v>2</v>
      </c>
      <c r="E7" s="13" t="s">
        <v>3</v>
      </c>
      <c r="F7" s="13" t="s">
        <v>5</v>
      </c>
      <c r="G7" s="13" t="s">
        <v>6</v>
      </c>
      <c r="H7" s="13" t="s">
        <v>4</v>
      </c>
      <c r="J7" s="14"/>
    </row>
    <row r="8" spans="1:10" s="12" customFormat="1">
      <c r="A8" s="11"/>
      <c r="C8" s="13"/>
      <c r="D8" s="13"/>
      <c r="E8" s="13"/>
      <c r="F8" s="13"/>
      <c r="G8" s="13"/>
      <c r="H8" s="13"/>
    </row>
    <row r="9" spans="1:10" s="12" customFormat="1">
      <c r="A9" s="7" t="s">
        <v>92</v>
      </c>
      <c r="C9" s="24">
        <f t="shared" ref="C9:C12" si="0">+H10</f>
        <v>24859411</v>
      </c>
      <c r="D9" s="23">
        <v>1007343</v>
      </c>
      <c r="E9" s="23">
        <v>426925</v>
      </c>
      <c r="F9" s="23"/>
      <c r="G9" s="23"/>
      <c r="H9" s="15">
        <f t="shared" ref="H9:H13" si="1">+C9+D9-E9+F9-G9</f>
        <v>25439829</v>
      </c>
      <c r="J9" s="6"/>
    </row>
    <row r="10" spans="1:10" s="12" customFormat="1">
      <c r="A10" s="7" t="s">
        <v>93</v>
      </c>
      <c r="C10" s="24">
        <f t="shared" si="0"/>
        <v>24634041</v>
      </c>
      <c r="D10" s="23">
        <v>659719</v>
      </c>
      <c r="E10" s="23">
        <v>434349</v>
      </c>
      <c r="F10" s="23"/>
      <c r="G10" s="23"/>
      <c r="H10" s="15">
        <f t="shared" si="1"/>
        <v>24859411</v>
      </c>
      <c r="J10" s="6"/>
    </row>
    <row r="11" spans="1:10" s="12" customFormat="1">
      <c r="A11" s="7" t="s">
        <v>94</v>
      </c>
      <c r="C11" s="24">
        <f t="shared" si="0"/>
        <v>24517528</v>
      </c>
      <c r="D11" s="23">
        <v>1220130</v>
      </c>
      <c r="E11" s="23">
        <v>1103617</v>
      </c>
      <c r="F11" s="23"/>
      <c r="G11" s="23"/>
      <c r="H11" s="15">
        <f t="shared" si="1"/>
        <v>24634041</v>
      </c>
      <c r="J11" s="6"/>
    </row>
    <row r="12" spans="1:10" s="12" customFormat="1">
      <c r="A12" s="7" t="s">
        <v>95</v>
      </c>
      <c r="C12" s="24">
        <f t="shared" si="0"/>
        <v>24303158</v>
      </c>
      <c r="D12" s="23">
        <v>484485</v>
      </c>
      <c r="E12" s="23">
        <v>270115</v>
      </c>
      <c r="F12" s="23"/>
      <c r="G12" s="23"/>
      <c r="H12" s="15">
        <f t="shared" si="1"/>
        <v>24517528</v>
      </c>
      <c r="J12" s="6"/>
    </row>
    <row r="13" spans="1:10" s="12" customFormat="1">
      <c r="A13" s="7" t="s">
        <v>96</v>
      </c>
      <c r="C13" s="24">
        <f>+H14</f>
        <v>25128622</v>
      </c>
      <c r="D13" s="23">
        <v>883869</v>
      </c>
      <c r="E13" s="23">
        <v>1709333</v>
      </c>
      <c r="F13" s="23"/>
      <c r="G13" s="23"/>
      <c r="H13" s="15">
        <f t="shared" si="1"/>
        <v>24303158</v>
      </c>
      <c r="J13" s="6"/>
    </row>
    <row r="14" spans="1:10" s="12" customFormat="1">
      <c r="A14" s="7" t="s">
        <v>88</v>
      </c>
      <c r="B14" s="8"/>
      <c r="C14" s="9">
        <v>25110641</v>
      </c>
      <c r="D14" s="9">
        <v>178245</v>
      </c>
      <c r="E14" s="9">
        <v>160264</v>
      </c>
      <c r="F14" s="9"/>
      <c r="G14" s="9"/>
      <c r="H14" s="15">
        <f>+C14+D14-E14+F14-G14</f>
        <v>25128622</v>
      </c>
      <c r="I14" s="8"/>
      <c r="J14" s="6"/>
    </row>
    <row r="15" spans="1:10" s="12" customFormat="1">
      <c r="A15" s="7" t="s">
        <v>89</v>
      </c>
      <c r="B15" s="8"/>
      <c r="C15" s="9">
        <v>25037905</v>
      </c>
      <c r="D15" s="9">
        <v>234857</v>
      </c>
      <c r="E15" s="9">
        <v>162121</v>
      </c>
      <c r="F15" s="9"/>
      <c r="G15" s="9"/>
      <c r="H15" s="15">
        <f>+C15+D15-E15+F15-G15</f>
        <v>25110641</v>
      </c>
      <c r="I15" s="8"/>
      <c r="J15" s="6"/>
    </row>
    <row r="16" spans="1:10" s="12" customFormat="1">
      <c r="A16" s="7" t="s">
        <v>90</v>
      </c>
      <c r="B16" s="8"/>
      <c r="C16" s="9">
        <v>25009602</v>
      </c>
      <c r="D16" s="9">
        <v>136572</v>
      </c>
      <c r="E16" s="9">
        <v>108269</v>
      </c>
      <c r="F16" s="9"/>
      <c r="G16" s="9"/>
      <c r="H16" s="15">
        <f>+C16+D16-E16+F16-G16</f>
        <v>25037905</v>
      </c>
      <c r="I16" s="8"/>
      <c r="J16" s="6"/>
    </row>
    <row r="17" spans="1:10" s="12" customFormat="1">
      <c r="A17" s="7" t="s">
        <v>91</v>
      </c>
      <c r="B17" s="8"/>
      <c r="C17" s="9">
        <v>24207083</v>
      </c>
      <c r="D17" s="9">
        <v>946169</v>
      </c>
      <c r="E17" s="9">
        <v>143650</v>
      </c>
      <c r="F17" s="9"/>
      <c r="G17" s="9"/>
      <c r="H17" s="15">
        <f>+C17+D17-E17+F17-G17</f>
        <v>25009602</v>
      </c>
      <c r="I17" s="8"/>
      <c r="J17" s="6"/>
    </row>
    <row r="18" spans="1:10">
      <c r="A18" s="7" t="s">
        <v>8</v>
      </c>
      <c r="C18" s="6">
        <v>24210561.079999998</v>
      </c>
      <c r="D18" s="6">
        <v>460961.45</v>
      </c>
      <c r="E18" s="6">
        <v>464439.72</v>
      </c>
      <c r="H18" s="15">
        <f>+C18+D18-E18+F18-G18</f>
        <v>24207082.809999999</v>
      </c>
      <c r="J18" s="6"/>
    </row>
    <row r="19" spans="1:10">
      <c r="A19" s="7" t="s">
        <v>10</v>
      </c>
      <c r="C19" s="6">
        <v>23004162.420000002</v>
      </c>
      <c r="D19" s="6">
        <v>1486176.49</v>
      </c>
      <c r="E19" s="6">
        <v>279777.83</v>
      </c>
      <c r="H19" s="15">
        <f t="shared" ref="H19:H82" si="2">+C19+D19-E19+F19-G19</f>
        <v>24210561.080000002</v>
      </c>
      <c r="J19" s="6"/>
    </row>
    <row r="20" spans="1:10">
      <c r="A20" s="7" t="s">
        <v>11</v>
      </c>
      <c r="C20" s="6">
        <v>22369371.920000002</v>
      </c>
      <c r="D20" s="6">
        <v>970936.11</v>
      </c>
      <c r="E20" s="6">
        <v>336145.61</v>
      </c>
      <c r="H20" s="15">
        <f t="shared" si="2"/>
        <v>23004162.420000002</v>
      </c>
      <c r="J20" s="6"/>
    </row>
    <row r="21" spans="1:10">
      <c r="A21" s="7" t="s">
        <v>12</v>
      </c>
      <c r="C21" s="6">
        <v>19515194.370000001</v>
      </c>
      <c r="D21" s="6">
        <v>3030882.22</v>
      </c>
      <c r="E21" s="6">
        <v>176704.67</v>
      </c>
      <c r="H21" s="15">
        <f t="shared" si="2"/>
        <v>22369371.919999998</v>
      </c>
      <c r="J21" s="6"/>
    </row>
    <row r="22" spans="1:10">
      <c r="A22" s="7" t="s">
        <v>13</v>
      </c>
      <c r="C22" s="6">
        <v>16164839.640000001</v>
      </c>
      <c r="D22" s="6">
        <v>3392237.84</v>
      </c>
      <c r="E22" s="6">
        <v>41883.11</v>
      </c>
      <c r="H22" s="15">
        <f t="shared" si="2"/>
        <v>19515194.370000001</v>
      </c>
      <c r="J22" s="6"/>
    </row>
    <row r="23" spans="1:10">
      <c r="A23" s="7" t="s">
        <v>14</v>
      </c>
      <c r="C23" s="6">
        <v>14244513.609999999</v>
      </c>
      <c r="D23" s="6">
        <v>1920326.03</v>
      </c>
      <c r="H23" s="15">
        <f t="shared" si="2"/>
        <v>16164839.639999999</v>
      </c>
      <c r="J23" s="6"/>
    </row>
    <row r="24" spans="1:10">
      <c r="A24" s="7" t="s">
        <v>15</v>
      </c>
      <c r="C24" s="6">
        <v>13607745.91</v>
      </c>
      <c r="D24" s="6">
        <v>680035.85</v>
      </c>
      <c r="E24" s="6">
        <v>43268.15</v>
      </c>
      <c r="H24" s="15">
        <f t="shared" si="2"/>
        <v>14244513.609999999</v>
      </c>
      <c r="J24" s="6"/>
    </row>
    <row r="25" spans="1:10">
      <c r="A25" s="7" t="s">
        <v>16</v>
      </c>
      <c r="C25" s="6">
        <v>12472153.73</v>
      </c>
      <c r="D25" s="6">
        <v>1492598.48</v>
      </c>
      <c r="E25" s="6">
        <v>357006.3</v>
      </c>
      <c r="H25" s="15">
        <f t="shared" si="2"/>
        <v>13607745.91</v>
      </c>
      <c r="J25" s="6"/>
    </row>
    <row r="26" spans="1:10">
      <c r="A26" s="7" t="s">
        <v>17</v>
      </c>
      <c r="C26" s="6">
        <v>12468362.029999999</v>
      </c>
      <c r="D26" s="6">
        <v>47568.7</v>
      </c>
      <c r="E26" s="6">
        <v>43777</v>
      </c>
      <c r="H26" s="15">
        <f t="shared" si="2"/>
        <v>12472153.729999999</v>
      </c>
      <c r="J26" s="6"/>
    </row>
    <row r="27" spans="1:10">
      <c r="A27" s="7" t="s">
        <v>18</v>
      </c>
      <c r="C27" s="6">
        <v>11106336.880000001</v>
      </c>
      <c r="D27" s="6">
        <v>1667995.81</v>
      </c>
      <c r="E27" s="6">
        <v>305970.65999999997</v>
      </c>
      <c r="H27" s="15">
        <f t="shared" si="2"/>
        <v>12468362.030000001</v>
      </c>
      <c r="J27" s="6"/>
    </row>
    <row r="28" spans="1:10">
      <c r="A28" s="7" t="s">
        <v>19</v>
      </c>
      <c r="C28" s="6">
        <v>11097537.380000001</v>
      </c>
      <c r="D28" s="6">
        <v>23617.45</v>
      </c>
      <c r="E28" s="6">
        <v>14817.95</v>
      </c>
      <c r="H28" s="15">
        <f t="shared" si="2"/>
        <v>11106336.880000001</v>
      </c>
      <c r="J28" s="6"/>
    </row>
    <row r="29" spans="1:10" s="16" customFormat="1">
      <c r="A29" s="7" t="s">
        <v>20</v>
      </c>
      <c r="C29" s="6">
        <v>11033527.390000001</v>
      </c>
      <c r="D29" s="6">
        <v>111078.04</v>
      </c>
      <c r="E29" s="6">
        <v>47068.05</v>
      </c>
      <c r="F29" s="15"/>
      <c r="G29" s="15"/>
      <c r="H29" s="15">
        <f t="shared" si="2"/>
        <v>11097537.379999999</v>
      </c>
      <c r="J29" s="6"/>
    </row>
    <row r="30" spans="1:10">
      <c r="A30" s="7" t="s">
        <v>21</v>
      </c>
      <c r="C30" s="6">
        <v>10989713.76</v>
      </c>
      <c r="D30" s="6">
        <v>84071.45</v>
      </c>
      <c r="E30" s="6">
        <v>52261.15</v>
      </c>
      <c r="F30" s="6">
        <v>12003.33</v>
      </c>
      <c r="H30" s="15">
        <f t="shared" si="2"/>
        <v>11033527.389999999</v>
      </c>
      <c r="J30" s="6"/>
    </row>
    <row r="31" spans="1:10">
      <c r="A31" s="7" t="s">
        <v>22</v>
      </c>
      <c r="C31" s="6">
        <v>10940798.970000001</v>
      </c>
      <c r="D31" s="6">
        <v>193460.14</v>
      </c>
      <c r="E31" s="6">
        <v>144545.35</v>
      </c>
      <c r="H31" s="15">
        <f t="shared" si="2"/>
        <v>10989713.760000002</v>
      </c>
      <c r="J31" s="6"/>
    </row>
    <row r="32" spans="1:10">
      <c r="A32" s="7" t="s">
        <v>23</v>
      </c>
      <c r="C32" s="6">
        <v>10580326.24</v>
      </c>
      <c r="D32" s="6">
        <v>363415.15</v>
      </c>
      <c r="E32" s="6">
        <v>2942.42</v>
      </c>
      <c r="H32" s="15">
        <f t="shared" si="2"/>
        <v>10940798.970000001</v>
      </c>
      <c r="J32" s="6"/>
    </row>
    <row r="33" spans="1:10">
      <c r="A33" s="7" t="s">
        <v>24</v>
      </c>
      <c r="C33" s="6">
        <v>10501288.73</v>
      </c>
      <c r="D33" s="6">
        <v>106933.38</v>
      </c>
      <c r="E33" s="6">
        <v>27895.87</v>
      </c>
      <c r="H33" s="15">
        <f t="shared" si="2"/>
        <v>10580326.240000002</v>
      </c>
      <c r="J33" s="6"/>
    </row>
    <row r="34" spans="1:10">
      <c r="A34" s="7" t="s">
        <v>25</v>
      </c>
      <c r="C34" s="6">
        <v>9181449.9399999995</v>
      </c>
      <c r="D34" s="6">
        <v>1394072.93</v>
      </c>
      <c r="E34" s="6">
        <v>74234.14</v>
      </c>
      <c r="H34" s="15">
        <f t="shared" si="2"/>
        <v>10501288.729999999</v>
      </c>
      <c r="J34" s="6"/>
    </row>
    <row r="35" spans="1:10">
      <c r="A35" s="7" t="s">
        <v>26</v>
      </c>
      <c r="C35" s="6">
        <v>9095406.2200000007</v>
      </c>
      <c r="D35" s="6">
        <v>94137.72</v>
      </c>
      <c r="E35" s="6">
        <v>8094</v>
      </c>
      <c r="H35" s="15">
        <f t="shared" si="2"/>
        <v>9181449.9400000013</v>
      </c>
      <c r="J35" s="6"/>
    </row>
    <row r="36" spans="1:10">
      <c r="A36" s="7" t="s">
        <v>27</v>
      </c>
      <c r="C36" s="6">
        <v>8970510.9600000009</v>
      </c>
      <c r="D36" s="6">
        <v>207261.13</v>
      </c>
      <c r="E36" s="6">
        <v>82365.87</v>
      </c>
      <c r="H36" s="15">
        <f t="shared" si="2"/>
        <v>9095406.2200000025</v>
      </c>
      <c r="J36" s="6"/>
    </row>
    <row r="37" spans="1:10">
      <c r="A37" s="7" t="s">
        <v>28</v>
      </c>
      <c r="C37" s="6">
        <v>7013267.2699999996</v>
      </c>
      <c r="D37" s="6">
        <v>1959111.06</v>
      </c>
      <c r="E37" s="6">
        <v>1867.37</v>
      </c>
      <c r="H37" s="15">
        <f t="shared" si="2"/>
        <v>8970510.9600000009</v>
      </c>
      <c r="J37" s="6"/>
    </row>
    <row r="38" spans="1:10">
      <c r="A38" s="7" t="s">
        <v>29</v>
      </c>
      <c r="C38" s="6">
        <v>6821774.4299999997</v>
      </c>
      <c r="D38" s="6">
        <v>337454.84</v>
      </c>
      <c r="E38" s="6">
        <v>145962</v>
      </c>
      <c r="H38" s="15">
        <f t="shared" si="2"/>
        <v>7013267.2699999996</v>
      </c>
      <c r="J38" s="6"/>
    </row>
    <row r="39" spans="1:10">
      <c r="A39" s="7" t="s">
        <v>30</v>
      </c>
      <c r="C39" s="6">
        <v>6415949.6900000004</v>
      </c>
      <c r="D39" s="6">
        <v>472100.47</v>
      </c>
      <c r="E39" s="6">
        <v>66275.73</v>
      </c>
      <c r="H39" s="15">
        <f t="shared" si="2"/>
        <v>6821774.4299999997</v>
      </c>
      <c r="J39" s="6"/>
    </row>
    <row r="40" spans="1:10" s="16" customFormat="1">
      <c r="A40" s="7" t="s">
        <v>31</v>
      </c>
      <c r="C40" s="6">
        <v>5897969.2000000002</v>
      </c>
      <c r="D40" s="6">
        <v>545791.99</v>
      </c>
      <c r="E40" s="6">
        <v>27811.5</v>
      </c>
      <c r="F40" s="15"/>
      <c r="G40" s="15"/>
      <c r="H40" s="15">
        <f t="shared" si="2"/>
        <v>6415949.6900000004</v>
      </c>
      <c r="J40" s="6"/>
    </row>
    <row r="41" spans="1:10" s="16" customFormat="1">
      <c r="A41" s="7" t="s">
        <v>32</v>
      </c>
      <c r="C41" s="6">
        <v>4822882.04</v>
      </c>
      <c r="D41" s="6">
        <v>1162117.47</v>
      </c>
      <c r="E41" s="6">
        <v>45493.47</v>
      </c>
      <c r="F41" s="15"/>
      <c r="G41" s="6">
        <v>41536.839999999997</v>
      </c>
      <c r="H41" s="15">
        <f t="shared" si="2"/>
        <v>5897969.2000000002</v>
      </c>
      <c r="J41" s="6"/>
    </row>
    <row r="42" spans="1:10" s="16" customFormat="1">
      <c r="A42" s="7" t="s">
        <v>33</v>
      </c>
      <c r="C42" s="6">
        <v>4255706.55</v>
      </c>
      <c r="D42" s="6">
        <v>619631.88</v>
      </c>
      <c r="E42" s="6">
        <v>52456.39</v>
      </c>
      <c r="F42" s="15"/>
      <c r="G42" s="15"/>
      <c r="H42" s="15">
        <f t="shared" si="2"/>
        <v>4822882.04</v>
      </c>
      <c r="J42" s="6"/>
    </row>
    <row r="43" spans="1:10">
      <c r="A43" s="7" t="s">
        <v>34</v>
      </c>
      <c r="C43" s="6">
        <v>4152390.92</v>
      </c>
      <c r="D43" s="6">
        <v>103315.63</v>
      </c>
      <c r="H43" s="15">
        <f t="shared" si="2"/>
        <v>4255706.55</v>
      </c>
      <c r="J43" s="6"/>
    </row>
    <row r="44" spans="1:10">
      <c r="A44" s="7" t="s">
        <v>35</v>
      </c>
      <c r="C44" s="6">
        <v>3504947.82</v>
      </c>
      <c r="D44" s="6">
        <v>649580.78</v>
      </c>
      <c r="E44" s="6">
        <v>2137.48</v>
      </c>
      <c r="G44" s="6">
        <v>0.2</v>
      </c>
      <c r="H44" s="15">
        <f t="shared" si="2"/>
        <v>4152390.9199999995</v>
      </c>
      <c r="J44" s="6"/>
    </row>
    <row r="45" spans="1:10">
      <c r="A45" s="7" t="s">
        <v>36</v>
      </c>
      <c r="C45" s="6">
        <v>2863188.82</v>
      </c>
      <c r="D45" s="6">
        <v>814954.9</v>
      </c>
      <c r="E45" s="6">
        <v>159570.4</v>
      </c>
      <c r="G45" s="6">
        <v>13625.5</v>
      </c>
      <c r="H45" s="15">
        <f t="shared" si="2"/>
        <v>3504947.82</v>
      </c>
      <c r="J45" s="6"/>
    </row>
    <row r="46" spans="1:10">
      <c r="A46" s="7" t="s">
        <v>37</v>
      </c>
      <c r="C46" s="6">
        <v>2635459.81</v>
      </c>
      <c r="D46" s="6">
        <v>308356.95</v>
      </c>
      <c r="E46" s="6">
        <v>71524.259999999995</v>
      </c>
      <c r="G46" s="6">
        <v>9103.65</v>
      </c>
      <c r="H46" s="15">
        <f t="shared" si="2"/>
        <v>2863188.8500000006</v>
      </c>
      <c r="J46" s="6"/>
    </row>
    <row r="47" spans="1:10">
      <c r="A47" s="7" t="s">
        <v>38</v>
      </c>
      <c r="C47" s="6">
        <v>2345772.25</v>
      </c>
      <c r="D47" s="6">
        <v>341073.75</v>
      </c>
      <c r="E47" s="6">
        <v>36397.19</v>
      </c>
      <c r="G47" s="6">
        <v>14989</v>
      </c>
      <c r="H47" s="15">
        <f t="shared" si="2"/>
        <v>2635459.81</v>
      </c>
      <c r="J47" s="6"/>
    </row>
    <row r="48" spans="1:10">
      <c r="A48" s="7" t="s">
        <v>39</v>
      </c>
      <c r="C48" s="6">
        <v>2198455.85</v>
      </c>
      <c r="D48" s="6">
        <v>308557.65000000002</v>
      </c>
      <c r="E48" s="6">
        <v>153243.97</v>
      </c>
      <c r="G48" s="6">
        <v>7997.28</v>
      </c>
      <c r="H48" s="15">
        <f t="shared" si="2"/>
        <v>2345772.25</v>
      </c>
      <c r="J48" s="6"/>
    </row>
    <row r="49" spans="1:10">
      <c r="A49" s="7" t="s">
        <v>40</v>
      </c>
      <c r="C49" s="6">
        <v>2033662</v>
      </c>
      <c r="D49" s="6">
        <v>164793.85500000001</v>
      </c>
      <c r="H49" s="15">
        <f t="shared" si="2"/>
        <v>2198455.855</v>
      </c>
      <c r="J49" s="6"/>
    </row>
    <row r="50" spans="1:10">
      <c r="A50" s="7" t="s">
        <v>41</v>
      </c>
      <c r="C50" s="6">
        <v>1916788.19</v>
      </c>
      <c r="D50" s="6">
        <v>134419.47</v>
      </c>
      <c r="E50" s="6">
        <v>2556.66</v>
      </c>
      <c r="G50" s="6">
        <v>14989</v>
      </c>
      <c r="H50" s="15">
        <f t="shared" si="2"/>
        <v>2033662</v>
      </c>
      <c r="J50" s="6"/>
    </row>
    <row r="51" spans="1:10">
      <c r="A51" s="7" t="s">
        <v>42</v>
      </c>
      <c r="C51" s="6">
        <v>1812770.79</v>
      </c>
      <c r="D51" s="6">
        <v>166836.51</v>
      </c>
      <c r="E51" s="6">
        <v>47467</v>
      </c>
      <c r="G51" s="6">
        <v>15352.05</v>
      </c>
      <c r="H51" s="15">
        <f t="shared" si="2"/>
        <v>1916788.25</v>
      </c>
      <c r="J51" s="6"/>
    </row>
    <row r="52" spans="1:10">
      <c r="A52" s="7" t="s">
        <v>43</v>
      </c>
      <c r="C52" s="6">
        <v>1781526.25</v>
      </c>
      <c r="D52" s="6">
        <v>67717.55</v>
      </c>
      <c r="E52" s="6">
        <v>20603.009999999998</v>
      </c>
      <c r="G52" s="6">
        <v>15870</v>
      </c>
      <c r="H52" s="15">
        <f t="shared" si="2"/>
        <v>1812770.79</v>
      </c>
      <c r="J52" s="6"/>
    </row>
    <row r="53" spans="1:10">
      <c r="A53" s="7" t="s">
        <v>44</v>
      </c>
      <c r="C53" s="6">
        <v>1671489.05</v>
      </c>
      <c r="D53" s="6">
        <v>193157.62</v>
      </c>
      <c r="E53" s="6">
        <v>60935.78</v>
      </c>
      <c r="G53" s="6">
        <v>22184.639999999999</v>
      </c>
      <c r="H53" s="15">
        <f t="shared" si="2"/>
        <v>1781526.25</v>
      </c>
      <c r="J53" s="6"/>
    </row>
    <row r="54" spans="1:10">
      <c r="A54" s="7" t="s">
        <v>45</v>
      </c>
      <c r="C54" s="6">
        <v>1546660.52</v>
      </c>
      <c r="D54" s="6">
        <v>129647.76</v>
      </c>
      <c r="E54" s="6">
        <v>4819.01</v>
      </c>
      <c r="H54" s="15">
        <f t="shared" si="2"/>
        <v>1671489.27</v>
      </c>
      <c r="J54" s="6"/>
    </row>
    <row r="55" spans="1:10">
      <c r="A55" s="7" t="s">
        <v>46</v>
      </c>
      <c r="C55" s="6">
        <v>1477217.17</v>
      </c>
      <c r="D55" s="6">
        <v>158988.13</v>
      </c>
      <c r="E55" s="6">
        <v>89544.78</v>
      </c>
      <c r="H55" s="15">
        <f t="shared" si="2"/>
        <v>1546660.5199999998</v>
      </c>
      <c r="J55" s="6"/>
    </row>
    <row r="56" spans="1:10">
      <c r="A56" s="7" t="s">
        <v>47</v>
      </c>
      <c r="C56" s="6">
        <v>1386492.58</v>
      </c>
      <c r="D56" s="6">
        <v>115099.95</v>
      </c>
      <c r="E56" s="6">
        <v>24375.360000000001</v>
      </c>
      <c r="H56" s="15">
        <f t="shared" si="2"/>
        <v>1477217.17</v>
      </c>
      <c r="J56" s="6"/>
    </row>
    <row r="57" spans="1:10">
      <c r="A57" s="7" t="s">
        <v>48</v>
      </c>
      <c r="C57" s="6">
        <v>1359268.38</v>
      </c>
      <c r="D57" s="6">
        <v>120128.77</v>
      </c>
      <c r="E57" s="6">
        <v>90244.08</v>
      </c>
      <c r="G57" s="6">
        <v>2660.49</v>
      </c>
      <c r="H57" s="15">
        <f t="shared" si="2"/>
        <v>1386492.5799999998</v>
      </c>
      <c r="J57" s="6"/>
    </row>
    <row r="58" spans="1:10">
      <c r="A58" s="7" t="s">
        <v>49</v>
      </c>
      <c r="C58" s="6">
        <v>1378621.35</v>
      </c>
      <c r="D58" s="6">
        <v>27703.37</v>
      </c>
      <c r="E58" s="6">
        <v>46969.81</v>
      </c>
      <c r="F58" s="6">
        <v>1651.56</v>
      </c>
      <c r="G58" s="6">
        <v>1738.09</v>
      </c>
      <c r="H58" s="15">
        <f t="shared" si="2"/>
        <v>1359268.3800000001</v>
      </c>
      <c r="J58" s="6"/>
    </row>
    <row r="59" spans="1:10">
      <c r="A59" s="7" t="s">
        <v>50</v>
      </c>
      <c r="C59" s="6">
        <v>1379301.13</v>
      </c>
      <c r="D59" s="6">
        <v>583.09</v>
      </c>
      <c r="G59" s="6">
        <v>1262.8699999999999</v>
      </c>
      <c r="H59" s="15">
        <f t="shared" si="2"/>
        <v>1378621.3499999999</v>
      </c>
      <c r="J59" s="6"/>
    </row>
    <row r="60" spans="1:10">
      <c r="A60" s="7" t="s">
        <v>51</v>
      </c>
      <c r="C60" s="6">
        <v>1211499.1100000001</v>
      </c>
      <c r="D60" s="6">
        <v>257049.75</v>
      </c>
      <c r="E60" s="6">
        <v>89631.51</v>
      </c>
      <c r="F60" s="6">
        <v>383.78</v>
      </c>
      <c r="H60" s="15">
        <f t="shared" si="2"/>
        <v>1379301.1300000001</v>
      </c>
      <c r="J60" s="6"/>
    </row>
    <row r="61" spans="1:10">
      <c r="A61" s="7" t="s">
        <v>52</v>
      </c>
      <c r="C61" s="6">
        <v>1144885.6299999999</v>
      </c>
      <c r="D61" s="6">
        <v>67693.48</v>
      </c>
      <c r="E61" s="6">
        <v>1080</v>
      </c>
      <c r="H61" s="15">
        <f t="shared" si="2"/>
        <v>1211499.1099999999</v>
      </c>
      <c r="J61" s="6"/>
    </row>
    <row r="62" spans="1:10">
      <c r="A62" s="7" t="s">
        <v>53</v>
      </c>
      <c r="C62" s="6">
        <v>1022412.41</v>
      </c>
      <c r="D62" s="6">
        <v>138637.37</v>
      </c>
      <c r="E62" s="6">
        <v>16164.15</v>
      </c>
      <c r="H62" s="15">
        <f t="shared" si="2"/>
        <v>1144885.6300000001</v>
      </c>
      <c r="J62" s="6"/>
    </row>
    <row r="63" spans="1:10">
      <c r="A63" s="7" t="s">
        <v>54</v>
      </c>
      <c r="C63" s="6">
        <v>982365.82</v>
      </c>
      <c r="D63" s="6">
        <v>40046.589999999997</v>
      </c>
      <c r="H63" s="15">
        <f t="shared" si="2"/>
        <v>1022412.4099999999</v>
      </c>
      <c r="J63" s="6"/>
    </row>
    <row r="64" spans="1:10">
      <c r="A64" s="7" t="s">
        <v>55</v>
      </c>
      <c r="C64" s="6">
        <v>940825.5</v>
      </c>
      <c r="D64" s="6">
        <v>40741.120000000003</v>
      </c>
      <c r="F64" s="6">
        <v>799.2</v>
      </c>
      <c r="H64" s="15">
        <f t="shared" si="2"/>
        <v>982365.82</v>
      </c>
      <c r="J64" s="6"/>
    </row>
    <row r="65" spans="1:10">
      <c r="A65" s="7" t="s">
        <v>56</v>
      </c>
      <c r="C65" s="6">
        <v>905342.65</v>
      </c>
      <c r="D65" s="6">
        <v>64562.07</v>
      </c>
      <c r="E65" s="6">
        <v>12926.85</v>
      </c>
      <c r="F65" s="6">
        <v>551.99</v>
      </c>
      <c r="G65" s="6">
        <v>16704.36</v>
      </c>
      <c r="H65" s="15">
        <f t="shared" si="2"/>
        <v>940825.5</v>
      </c>
      <c r="J65" s="6"/>
    </row>
    <row r="66" spans="1:10">
      <c r="A66" s="7" t="s">
        <v>57</v>
      </c>
      <c r="C66" s="6">
        <v>607645.32999999996</v>
      </c>
      <c r="D66" s="6">
        <v>299881.37</v>
      </c>
      <c r="G66" s="6">
        <v>2184.0500000000002</v>
      </c>
      <c r="H66" s="15">
        <f t="shared" si="2"/>
        <v>905342.64999999991</v>
      </c>
      <c r="J66" s="6"/>
    </row>
    <row r="67" spans="1:10">
      <c r="A67" s="7" t="s">
        <v>58</v>
      </c>
      <c r="C67" s="6">
        <v>557475.72</v>
      </c>
      <c r="D67" s="6">
        <v>50169.61</v>
      </c>
      <c r="H67" s="15">
        <f t="shared" si="2"/>
        <v>607645.32999999996</v>
      </c>
      <c r="J67" s="6"/>
    </row>
    <row r="68" spans="1:10">
      <c r="A68" s="7" t="s">
        <v>59</v>
      </c>
      <c r="C68" s="6">
        <v>488575.24</v>
      </c>
      <c r="D68" s="6">
        <v>80403.240000000005</v>
      </c>
      <c r="E68" s="6">
        <v>11502.76</v>
      </c>
      <c r="H68" s="15">
        <f t="shared" si="2"/>
        <v>557475.72</v>
      </c>
      <c r="J68" s="6"/>
    </row>
    <row r="69" spans="1:10">
      <c r="A69" s="7" t="s">
        <v>60</v>
      </c>
      <c r="C69" s="6">
        <v>398144.67</v>
      </c>
      <c r="D69" s="6">
        <v>90430.57</v>
      </c>
      <c r="H69" s="15">
        <f t="shared" si="2"/>
        <v>488575.24</v>
      </c>
      <c r="J69" s="6"/>
    </row>
    <row r="70" spans="1:10">
      <c r="A70" s="7" t="s">
        <v>61</v>
      </c>
      <c r="C70" s="6">
        <v>313010.99</v>
      </c>
      <c r="D70" s="6">
        <v>86466.96</v>
      </c>
      <c r="E70" s="6">
        <v>14230.33</v>
      </c>
      <c r="F70" s="6">
        <v>26577.66</v>
      </c>
      <c r="G70" s="6">
        <v>13680.61</v>
      </c>
      <c r="H70" s="15">
        <f t="shared" si="2"/>
        <v>398144.67</v>
      </c>
      <c r="J70" s="6"/>
    </row>
    <row r="71" spans="1:10">
      <c r="A71" s="7" t="s">
        <v>62</v>
      </c>
      <c r="C71" s="6">
        <v>108015.74</v>
      </c>
      <c r="D71" s="6">
        <v>217636.97</v>
      </c>
      <c r="E71" s="6">
        <v>12641.72</v>
      </c>
      <c r="H71" s="15">
        <f t="shared" si="2"/>
        <v>313010.99000000005</v>
      </c>
      <c r="J71" s="6"/>
    </row>
    <row r="72" spans="1:10">
      <c r="A72" s="7" t="s">
        <v>63</v>
      </c>
      <c r="C72" s="6">
        <v>112575.01</v>
      </c>
      <c r="E72" s="6">
        <v>8208.26</v>
      </c>
      <c r="F72" s="6">
        <v>3648.99</v>
      </c>
      <c r="H72" s="15">
        <f t="shared" si="2"/>
        <v>108015.74</v>
      </c>
      <c r="J72" s="6"/>
    </row>
    <row r="73" spans="1:10">
      <c r="A73" s="7" t="s">
        <v>64</v>
      </c>
      <c r="C73" s="6">
        <v>94257.58</v>
      </c>
      <c r="D73" s="6">
        <v>33139.51</v>
      </c>
      <c r="E73" s="6">
        <v>7649.08</v>
      </c>
      <c r="F73" s="6">
        <v>250</v>
      </c>
      <c r="G73" s="6">
        <v>7423</v>
      </c>
      <c r="H73" s="15">
        <f t="shared" si="2"/>
        <v>112575.01</v>
      </c>
      <c r="J73" s="6"/>
    </row>
    <row r="74" spans="1:10">
      <c r="A74" s="7" t="s">
        <v>65</v>
      </c>
      <c r="C74" s="6">
        <v>33032.720000000001</v>
      </c>
      <c r="D74" s="6">
        <v>64550.45</v>
      </c>
      <c r="E74" s="6">
        <v>1962.81</v>
      </c>
      <c r="G74" s="6">
        <v>1362.78</v>
      </c>
      <c r="H74" s="15">
        <f t="shared" si="2"/>
        <v>94257.58</v>
      </c>
      <c r="J74" s="6"/>
    </row>
    <row r="75" spans="1:10">
      <c r="A75" s="7" t="s">
        <v>66</v>
      </c>
      <c r="C75" s="6">
        <v>24973.74</v>
      </c>
      <c r="D75" s="6">
        <v>11323.89</v>
      </c>
      <c r="E75" s="6">
        <v>3264.91</v>
      </c>
      <c r="H75" s="15">
        <f t="shared" si="2"/>
        <v>33032.720000000001</v>
      </c>
      <c r="J75" s="6"/>
    </row>
    <row r="76" spans="1:10">
      <c r="A76" s="7" t="s">
        <v>67</v>
      </c>
      <c r="C76" s="6">
        <v>23859.69</v>
      </c>
      <c r="D76" s="6">
        <v>1114.05</v>
      </c>
      <c r="H76" s="15">
        <f t="shared" si="2"/>
        <v>24973.739999999998</v>
      </c>
      <c r="J76" s="6"/>
    </row>
    <row r="77" spans="1:10">
      <c r="A77" s="7" t="s">
        <v>68</v>
      </c>
      <c r="C77" s="6">
        <v>19802.93</v>
      </c>
      <c r="D77" s="6">
        <v>5881.76</v>
      </c>
      <c r="E77" s="6">
        <v>1825</v>
      </c>
      <c r="H77" s="15">
        <f t="shared" si="2"/>
        <v>23859.690000000002</v>
      </c>
      <c r="J77" s="6"/>
    </row>
    <row r="78" spans="1:10">
      <c r="A78" s="7" t="s">
        <v>69</v>
      </c>
      <c r="C78" s="6">
        <v>19802.93</v>
      </c>
      <c r="H78" s="15">
        <f t="shared" si="2"/>
        <v>19802.93</v>
      </c>
      <c r="J78" s="6"/>
    </row>
    <row r="79" spans="1:10">
      <c r="A79" s="7" t="s">
        <v>70</v>
      </c>
      <c r="C79" s="6">
        <v>9792.33</v>
      </c>
      <c r="D79" s="6">
        <v>10010.6</v>
      </c>
      <c r="H79" s="15">
        <f t="shared" si="2"/>
        <v>19802.93</v>
      </c>
      <c r="J79" s="6"/>
    </row>
    <row r="80" spans="1:10">
      <c r="A80" s="7" t="s">
        <v>71</v>
      </c>
      <c r="C80" s="6">
        <v>9792.33</v>
      </c>
      <c r="H80" s="15">
        <f t="shared" si="2"/>
        <v>9792.33</v>
      </c>
      <c r="J80" s="6"/>
    </row>
    <row r="81" spans="1:10">
      <c r="A81" s="7" t="s">
        <v>72</v>
      </c>
      <c r="C81" s="6">
        <v>9567</v>
      </c>
      <c r="D81" s="6">
        <v>225.33</v>
      </c>
      <c r="H81" s="15">
        <f t="shared" si="2"/>
        <v>9792.33</v>
      </c>
      <c r="J81" s="6"/>
    </row>
    <row r="82" spans="1:10">
      <c r="A82" s="7" t="s">
        <v>73</v>
      </c>
      <c r="C82" s="6">
        <v>9369.99</v>
      </c>
      <c r="D82" s="6">
        <v>297.20999999999998</v>
      </c>
      <c r="E82" s="6">
        <v>100.2</v>
      </c>
      <c r="H82" s="15">
        <f t="shared" si="2"/>
        <v>9566.9999999999982</v>
      </c>
      <c r="J82" s="6"/>
    </row>
    <row r="83" spans="1:10">
      <c r="A83" s="7" t="s">
        <v>74</v>
      </c>
      <c r="C83" s="6">
        <v>3711.05</v>
      </c>
      <c r="D83" s="6">
        <v>5658.94</v>
      </c>
      <c r="H83" s="15">
        <f>+C83+D83-E83+F83-G83</f>
        <v>9369.99</v>
      </c>
      <c r="J83" s="6"/>
    </row>
    <row r="84" spans="1:10">
      <c r="A84" s="7" t="s">
        <v>75</v>
      </c>
      <c r="D84" s="6">
        <v>3711.05</v>
      </c>
      <c r="H84" s="15">
        <f>+C84+D84-E84+F84-G84</f>
        <v>3711.05</v>
      </c>
      <c r="J84" s="6"/>
    </row>
  </sheetData>
  <mergeCells count="3">
    <mergeCell ref="F6:G6"/>
    <mergeCell ref="A1:H1"/>
    <mergeCell ref="A2:H2"/>
  </mergeCells>
  <phoneticPr fontId="0" type="noConversion"/>
  <pageMargins left="1.25" right="0.75" top="1" bottom="1" header="0.5" footer="0.5"/>
  <pageSetup scale="98" fitToHeight="0" orientation="portrait" r:id="rId1"/>
  <headerFooter alignWithMargins="0">
    <oddFooter xml:space="preserve">&amp;L&amp;"Lucida Sans,Regular"&amp;10                     Welsh Group&amp;C&amp;"Lucida Sans,Regular"&amp;10Page &amp;P&amp;R&amp;"Lucida Sans,Regular"&amp;10June 26, 2015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opLeftCell="A67" zoomScaleNormal="100" workbookViewId="0">
      <selection activeCell="I90" sqref="I90"/>
    </sheetView>
  </sheetViews>
  <sheetFormatPr defaultColWidth="9.140625" defaultRowHeight="12.75"/>
  <cols>
    <col min="1" max="1" width="10.42578125" style="7" bestFit="1" customWidth="1"/>
    <col min="2" max="2" width="3.7109375" style="1" customWidth="1"/>
    <col min="3" max="3" width="13.140625" style="1" bestFit="1" customWidth="1"/>
    <col min="4" max="4" width="12" style="1" customWidth="1"/>
    <col min="5" max="5" width="12.5703125" style="1" bestFit="1" customWidth="1"/>
    <col min="6" max="6" width="9.42578125" style="1" bestFit="1" customWidth="1"/>
    <col min="7" max="7" width="9.28515625" style="1" customWidth="1"/>
    <col min="8" max="8" width="14.42578125" style="1" customWidth="1"/>
    <col min="9" max="9" width="11.42578125" style="1" bestFit="1" customWidth="1"/>
    <col min="10" max="10" width="13.7109375" style="1" customWidth="1"/>
    <col min="11" max="16384" width="9.140625" style="1"/>
  </cols>
  <sheetData>
    <row r="1" spans="1:10" ht="15">
      <c r="A1" s="26" t="s">
        <v>77</v>
      </c>
      <c r="B1" s="26"/>
      <c r="C1" s="26"/>
      <c r="D1" s="26"/>
      <c r="E1" s="26"/>
      <c r="F1" s="26"/>
      <c r="G1" s="26"/>
      <c r="H1" s="26"/>
    </row>
    <row r="2" spans="1:10" ht="15">
      <c r="A2" s="26" t="s">
        <v>9</v>
      </c>
      <c r="B2" s="26"/>
      <c r="C2" s="26"/>
      <c r="D2" s="26"/>
      <c r="E2" s="26"/>
      <c r="F2" s="26"/>
      <c r="G2" s="26"/>
      <c r="H2" s="26"/>
      <c r="I2" s="2"/>
    </row>
    <row r="4" spans="1:10">
      <c r="A4" s="1" t="s">
        <v>87</v>
      </c>
      <c r="B4" s="22"/>
    </row>
    <row r="6" spans="1:10" s="12" customFormat="1">
      <c r="A6" s="11"/>
      <c r="C6" s="12" t="s">
        <v>0</v>
      </c>
      <c r="D6" s="12" t="s">
        <v>2</v>
      </c>
      <c r="E6" s="12" t="s">
        <v>3</v>
      </c>
      <c r="F6" s="12" t="s">
        <v>5</v>
      </c>
      <c r="G6" s="12" t="s">
        <v>6</v>
      </c>
      <c r="H6" s="12" t="s">
        <v>4</v>
      </c>
      <c r="J6" s="14"/>
    </row>
    <row r="7" spans="1:10" s="12" customFormat="1">
      <c r="A7" s="11"/>
    </row>
    <row r="8" spans="1:10">
      <c r="A8" s="7" t="s">
        <v>92</v>
      </c>
      <c r="C8" s="6">
        <f t="shared" ref="C8:C11" si="0">+H9</f>
        <v>880824</v>
      </c>
      <c r="D8" s="6">
        <v>24361</v>
      </c>
      <c r="E8" s="6">
        <v>7186</v>
      </c>
      <c r="H8" s="15">
        <f t="shared" ref="H8:H12" si="1">+C8+D8-E8+F8-G8</f>
        <v>897999</v>
      </c>
      <c r="J8" s="6"/>
    </row>
    <row r="9" spans="1:10">
      <c r="A9" s="7" t="s">
        <v>93</v>
      </c>
      <c r="C9" s="6">
        <f t="shared" si="0"/>
        <v>860341</v>
      </c>
      <c r="D9" s="6">
        <v>29581</v>
      </c>
      <c r="E9" s="6">
        <v>9098</v>
      </c>
      <c r="F9" s="6"/>
      <c r="G9" s="6"/>
      <c r="H9" s="15">
        <f t="shared" si="1"/>
        <v>880824</v>
      </c>
      <c r="I9" s="6"/>
      <c r="J9" s="6"/>
    </row>
    <row r="10" spans="1:10">
      <c r="A10" s="7" t="s">
        <v>94</v>
      </c>
      <c r="C10" s="6">
        <f t="shared" si="0"/>
        <v>813252</v>
      </c>
      <c r="D10" s="6">
        <v>56617</v>
      </c>
      <c r="E10" s="6">
        <v>9528</v>
      </c>
      <c r="F10" s="6"/>
      <c r="G10" s="6"/>
      <c r="H10" s="15">
        <f t="shared" si="1"/>
        <v>860341</v>
      </c>
      <c r="I10" s="6"/>
      <c r="J10" s="6"/>
    </row>
    <row r="11" spans="1:10">
      <c r="A11" s="7" t="s">
        <v>95</v>
      </c>
      <c r="C11" s="6">
        <f t="shared" si="0"/>
        <v>808958</v>
      </c>
      <c r="D11" s="6">
        <v>10887</v>
      </c>
      <c r="E11" s="6">
        <v>6593</v>
      </c>
      <c r="F11" s="6"/>
      <c r="G11" s="6"/>
      <c r="H11" s="15">
        <f t="shared" si="1"/>
        <v>813252</v>
      </c>
      <c r="I11" s="6"/>
      <c r="J11" s="6"/>
    </row>
    <row r="12" spans="1:10">
      <c r="A12" s="7" t="s">
        <v>96</v>
      </c>
      <c r="C12" s="6">
        <f>+H13</f>
        <v>785169</v>
      </c>
      <c r="D12" s="6">
        <v>27734</v>
      </c>
      <c r="E12" s="6">
        <v>3945</v>
      </c>
      <c r="F12" s="6"/>
      <c r="G12" s="6"/>
      <c r="H12" s="15">
        <f t="shared" si="1"/>
        <v>808958</v>
      </c>
      <c r="I12" s="6"/>
      <c r="J12" s="6"/>
    </row>
    <row r="13" spans="1:10">
      <c r="A13" s="7" t="s">
        <v>88</v>
      </c>
      <c r="C13" s="6">
        <v>773072</v>
      </c>
      <c r="D13" s="6">
        <v>13288</v>
      </c>
      <c r="E13" s="6">
        <v>1191</v>
      </c>
      <c r="F13" s="6"/>
      <c r="G13" s="6"/>
      <c r="H13" s="15">
        <f>+C13+D13-E13+F13-G13</f>
        <v>785169</v>
      </c>
      <c r="I13" s="6"/>
      <c r="J13" s="6"/>
    </row>
    <row r="14" spans="1:10">
      <c r="A14" s="7" t="s">
        <v>89</v>
      </c>
      <c r="C14" s="6">
        <v>705641</v>
      </c>
      <c r="D14" s="6">
        <v>71602</v>
      </c>
      <c r="E14" s="6">
        <f>4172-1</f>
        <v>4171</v>
      </c>
      <c r="F14" s="6"/>
      <c r="G14" s="6"/>
      <c r="H14" s="15">
        <f>+C14+D14-E14+F14-G14</f>
        <v>773072</v>
      </c>
      <c r="I14" s="6"/>
      <c r="J14" s="6"/>
    </row>
    <row r="15" spans="1:10">
      <c r="A15" s="7" t="s">
        <v>90</v>
      </c>
      <c r="C15" s="6">
        <v>602628</v>
      </c>
      <c r="D15" s="6">
        <v>109515</v>
      </c>
      <c r="E15" s="6">
        <v>6502</v>
      </c>
      <c r="F15" s="6"/>
      <c r="G15" s="6"/>
      <c r="H15" s="15">
        <f>+C15+D15-E15+F15-G15</f>
        <v>705641</v>
      </c>
      <c r="I15" s="6"/>
      <c r="J15" s="6"/>
    </row>
    <row r="16" spans="1:10">
      <c r="A16" s="7" t="s">
        <v>91</v>
      </c>
      <c r="C16" s="6">
        <v>550896</v>
      </c>
      <c r="D16" s="6">
        <v>56162</v>
      </c>
      <c r="E16" s="6">
        <v>4430</v>
      </c>
      <c r="F16" s="6"/>
      <c r="G16" s="6"/>
      <c r="H16" s="15">
        <f>+C16+D16-E16+F16-G16</f>
        <v>602628</v>
      </c>
      <c r="I16" s="6"/>
      <c r="J16" s="6"/>
    </row>
    <row r="17" spans="1:10">
      <c r="A17" s="7" t="s">
        <v>8</v>
      </c>
      <c r="C17" s="6">
        <v>521032.99</v>
      </c>
      <c r="D17" s="6">
        <v>53585.62</v>
      </c>
      <c r="E17" s="6">
        <v>7074.25</v>
      </c>
      <c r="F17" s="6"/>
      <c r="G17" s="6">
        <v>16648.07</v>
      </c>
      <c r="H17" s="15">
        <f>+C17+D17-E17+F17-G17</f>
        <v>550896.29</v>
      </c>
      <c r="I17" s="6"/>
      <c r="J17" s="6"/>
    </row>
    <row r="18" spans="1:10">
      <c r="A18" s="7" t="s">
        <v>10</v>
      </c>
      <c r="C18" s="6">
        <v>476253.88</v>
      </c>
      <c r="D18" s="6">
        <v>53399.48</v>
      </c>
      <c r="E18" s="6">
        <v>8620.3700000000008</v>
      </c>
      <c r="F18" s="6"/>
      <c r="G18" s="6"/>
      <c r="H18" s="15">
        <f>+C18+D18-E18+F17-G18</f>
        <v>521032.99</v>
      </c>
      <c r="I18" s="6"/>
      <c r="J18" s="6"/>
    </row>
    <row r="19" spans="1:10">
      <c r="A19" s="7" t="s">
        <v>11</v>
      </c>
      <c r="C19" s="6">
        <v>398688.27</v>
      </c>
      <c r="D19" s="6">
        <v>80326.81</v>
      </c>
      <c r="E19" s="6">
        <v>2741.2</v>
      </c>
      <c r="F19" s="6"/>
      <c r="G19" s="6"/>
      <c r="H19" s="15">
        <f t="shared" ref="H19:H48" si="2">+C19+D19-E19+F19-G19</f>
        <v>476273.88</v>
      </c>
      <c r="I19" s="6"/>
      <c r="J19" s="6"/>
    </row>
    <row r="20" spans="1:10">
      <c r="A20" s="7" t="s">
        <v>12</v>
      </c>
      <c r="C20" s="6">
        <v>350909.66</v>
      </c>
      <c r="D20" s="6">
        <v>50660.06</v>
      </c>
      <c r="E20" s="6">
        <v>2901.45</v>
      </c>
      <c r="F20" s="6"/>
      <c r="G20" s="6"/>
      <c r="H20" s="15">
        <f t="shared" si="2"/>
        <v>398668.26999999996</v>
      </c>
      <c r="I20" s="6"/>
      <c r="J20" s="6"/>
    </row>
    <row r="21" spans="1:10">
      <c r="A21" s="7" t="s">
        <v>13</v>
      </c>
      <c r="C21" s="6">
        <v>324800.46999999997</v>
      </c>
      <c r="D21" s="6">
        <v>31573.14</v>
      </c>
      <c r="E21" s="6">
        <v>5463.95</v>
      </c>
      <c r="F21" s="6"/>
      <c r="G21" s="6"/>
      <c r="H21" s="15">
        <f t="shared" si="2"/>
        <v>350909.66</v>
      </c>
      <c r="I21" s="6"/>
      <c r="J21" s="6"/>
    </row>
    <row r="22" spans="1:10">
      <c r="A22" s="7" t="s">
        <v>14</v>
      </c>
      <c r="C22" s="6">
        <v>239546.9</v>
      </c>
      <c r="D22" s="6">
        <v>89396.78</v>
      </c>
      <c r="E22" s="6">
        <v>4143.21</v>
      </c>
      <c r="F22" s="6"/>
      <c r="G22" s="6"/>
      <c r="H22" s="15">
        <f t="shared" si="2"/>
        <v>324800.46999999997</v>
      </c>
      <c r="I22" s="6"/>
      <c r="J22" s="6"/>
    </row>
    <row r="23" spans="1:10">
      <c r="A23" s="7" t="s">
        <v>15</v>
      </c>
      <c r="C23" s="6">
        <v>232439.21</v>
      </c>
      <c r="D23" s="6">
        <v>14442.1</v>
      </c>
      <c r="E23" s="6">
        <v>7334.41</v>
      </c>
      <c r="F23" s="6"/>
      <c r="G23" s="6"/>
      <c r="H23" s="15">
        <f t="shared" si="2"/>
        <v>239546.9</v>
      </c>
      <c r="I23" s="6"/>
      <c r="J23" s="6"/>
    </row>
    <row r="24" spans="1:10">
      <c r="A24" s="7" t="s">
        <v>16</v>
      </c>
      <c r="C24" s="6">
        <v>211270.42</v>
      </c>
      <c r="D24" s="6">
        <v>23935.14</v>
      </c>
      <c r="E24" s="6">
        <v>2766.35</v>
      </c>
      <c r="F24" s="6"/>
      <c r="G24" s="6"/>
      <c r="H24" s="15">
        <f t="shared" si="2"/>
        <v>232439.21</v>
      </c>
      <c r="I24" s="6"/>
      <c r="J24" s="6"/>
    </row>
    <row r="25" spans="1:10">
      <c r="A25" s="7" t="s">
        <v>17</v>
      </c>
      <c r="C25" s="6">
        <v>206874.03</v>
      </c>
      <c r="D25" s="6">
        <v>5170.58</v>
      </c>
      <c r="E25" s="6">
        <v>774.19</v>
      </c>
      <c r="F25" s="6"/>
      <c r="G25" s="6"/>
      <c r="H25" s="15">
        <f t="shared" si="2"/>
        <v>211270.41999999998</v>
      </c>
      <c r="I25" s="6"/>
      <c r="J25" s="6"/>
    </row>
    <row r="26" spans="1:10">
      <c r="A26" s="7" t="s">
        <v>18</v>
      </c>
      <c r="C26" s="6">
        <v>188762.07</v>
      </c>
      <c r="D26" s="6">
        <v>40052.92</v>
      </c>
      <c r="E26" s="6">
        <v>21940.959999999999</v>
      </c>
      <c r="F26" s="6"/>
      <c r="G26" s="6"/>
      <c r="H26" s="15">
        <f t="shared" si="2"/>
        <v>206874.03</v>
      </c>
      <c r="I26" s="6"/>
      <c r="J26" s="6"/>
    </row>
    <row r="27" spans="1:10">
      <c r="A27" s="7" t="s">
        <v>19</v>
      </c>
      <c r="C27" s="6">
        <v>163913.99</v>
      </c>
      <c r="D27" s="6">
        <v>28471.33</v>
      </c>
      <c r="E27" s="6">
        <v>3623.25</v>
      </c>
      <c r="F27" s="6"/>
      <c r="G27" s="6"/>
      <c r="H27" s="15">
        <f t="shared" si="2"/>
        <v>188762.07</v>
      </c>
      <c r="I27" s="6"/>
      <c r="J27" s="6"/>
    </row>
    <row r="28" spans="1:10">
      <c r="A28" s="7" t="s">
        <v>20</v>
      </c>
      <c r="C28" s="6">
        <v>153239.59</v>
      </c>
      <c r="D28" s="6">
        <v>19664.689999999999</v>
      </c>
      <c r="E28" s="6">
        <v>8990.2900000000009</v>
      </c>
      <c r="F28" s="6"/>
      <c r="G28" s="6"/>
      <c r="H28" s="15">
        <f t="shared" si="2"/>
        <v>163913.99</v>
      </c>
      <c r="I28" s="6"/>
      <c r="J28" s="6"/>
    </row>
    <row r="29" spans="1:10">
      <c r="A29" s="7" t="s">
        <v>21</v>
      </c>
      <c r="C29" s="6">
        <v>146664.51</v>
      </c>
      <c r="D29" s="6">
        <v>8972.6299999999992</v>
      </c>
      <c r="E29" s="6">
        <v>2397.5500000000002</v>
      </c>
      <c r="F29" s="6"/>
      <c r="G29" s="6"/>
      <c r="H29" s="15">
        <f t="shared" si="2"/>
        <v>153239.59000000003</v>
      </c>
      <c r="I29" s="6"/>
      <c r="J29" s="6"/>
    </row>
    <row r="30" spans="1:10">
      <c r="A30" s="7" t="s">
        <v>22</v>
      </c>
      <c r="C30" s="6">
        <v>141840.16</v>
      </c>
      <c r="D30" s="6">
        <v>5666.55</v>
      </c>
      <c r="E30" s="6">
        <v>842.2</v>
      </c>
      <c r="F30" s="6"/>
      <c r="G30" s="6"/>
      <c r="H30" s="15">
        <f t="shared" si="2"/>
        <v>146664.50999999998</v>
      </c>
      <c r="I30" s="6"/>
      <c r="J30" s="6"/>
    </row>
    <row r="31" spans="1:10">
      <c r="A31" s="7" t="s">
        <v>23</v>
      </c>
      <c r="C31" s="6">
        <v>140036.54999999999</v>
      </c>
      <c r="D31" s="6">
        <v>2970.12</v>
      </c>
      <c r="E31" s="6">
        <v>1166.51</v>
      </c>
      <c r="F31" s="6"/>
      <c r="G31" s="6"/>
      <c r="H31" s="15">
        <f t="shared" si="2"/>
        <v>141840.15999999997</v>
      </c>
      <c r="I31" s="6"/>
      <c r="J31" s="6"/>
    </row>
    <row r="32" spans="1:10">
      <c r="A32" s="7" t="s">
        <v>24</v>
      </c>
      <c r="C32" s="6">
        <v>138134.69</v>
      </c>
      <c r="D32" s="6">
        <v>2873.94</v>
      </c>
      <c r="E32" s="6">
        <v>972.08</v>
      </c>
      <c r="F32" s="6"/>
      <c r="G32" s="6"/>
      <c r="H32" s="15">
        <f t="shared" si="2"/>
        <v>140036.55000000002</v>
      </c>
      <c r="I32" s="6"/>
      <c r="J32" s="6"/>
    </row>
    <row r="33" spans="1:10">
      <c r="A33" s="7" t="s">
        <v>25</v>
      </c>
      <c r="C33" s="6">
        <v>131134.54999999999</v>
      </c>
      <c r="D33" s="6">
        <v>7777.81</v>
      </c>
      <c r="E33" s="6">
        <v>777.67</v>
      </c>
      <c r="F33" s="6"/>
      <c r="G33" s="6"/>
      <c r="H33" s="15">
        <f t="shared" si="2"/>
        <v>138134.68999999997</v>
      </c>
      <c r="I33" s="6"/>
      <c r="J33" s="6"/>
    </row>
    <row r="34" spans="1:10">
      <c r="A34" s="7" t="s">
        <v>26</v>
      </c>
      <c r="C34" s="6">
        <v>130131.51</v>
      </c>
      <c r="D34" s="6">
        <v>1726.29</v>
      </c>
      <c r="E34" s="6">
        <v>2670.72</v>
      </c>
      <c r="F34" s="6">
        <v>1947.47</v>
      </c>
      <c r="G34" s="6"/>
      <c r="H34" s="15">
        <f t="shared" si="2"/>
        <v>131134.54999999999</v>
      </c>
      <c r="I34" s="6"/>
      <c r="J34" s="6"/>
    </row>
    <row r="35" spans="1:10">
      <c r="A35" s="7" t="s">
        <v>27</v>
      </c>
      <c r="C35" s="6">
        <v>110748.97</v>
      </c>
      <c r="D35" s="6">
        <v>19979.2</v>
      </c>
      <c r="E35" s="6">
        <v>596.66</v>
      </c>
      <c r="F35" s="6"/>
      <c r="G35" s="6"/>
      <c r="H35" s="15">
        <f t="shared" si="2"/>
        <v>130131.51</v>
      </c>
      <c r="I35" s="6"/>
      <c r="J35" s="6"/>
    </row>
    <row r="36" spans="1:10">
      <c r="A36" s="7" t="s">
        <v>28</v>
      </c>
      <c r="C36" s="6">
        <v>105827.05</v>
      </c>
      <c r="D36" s="6">
        <v>5083.8500000000004</v>
      </c>
      <c r="E36" s="6">
        <v>161.93</v>
      </c>
      <c r="F36" s="6"/>
      <c r="G36" s="6"/>
      <c r="H36" s="15">
        <f t="shared" si="2"/>
        <v>110748.97000000002</v>
      </c>
      <c r="I36" s="6"/>
      <c r="J36" s="6"/>
    </row>
    <row r="37" spans="1:10">
      <c r="A37" s="7" t="s">
        <v>29</v>
      </c>
      <c r="C37" s="6">
        <v>96638.64</v>
      </c>
      <c r="D37" s="6">
        <v>9971.5499999999993</v>
      </c>
      <c r="E37" s="6">
        <v>783.14</v>
      </c>
      <c r="F37" s="6"/>
      <c r="G37" s="6"/>
      <c r="H37" s="15">
        <f t="shared" si="2"/>
        <v>105827.05</v>
      </c>
      <c r="I37" s="6"/>
      <c r="J37" s="6"/>
    </row>
    <row r="38" spans="1:10">
      <c r="A38" s="7" t="s">
        <v>30</v>
      </c>
      <c r="C38" s="6">
        <v>96075.7</v>
      </c>
      <c r="D38" s="6">
        <v>562.94000000000005</v>
      </c>
      <c r="E38" s="6"/>
      <c r="F38" s="6"/>
      <c r="G38" s="6"/>
      <c r="H38" s="15">
        <f t="shared" si="2"/>
        <v>96638.64</v>
      </c>
      <c r="I38" s="6"/>
      <c r="J38" s="6"/>
    </row>
    <row r="39" spans="1:10">
      <c r="A39" s="7" t="s">
        <v>31</v>
      </c>
      <c r="C39" s="6">
        <v>89393.58</v>
      </c>
      <c r="D39" s="6">
        <v>6682.12</v>
      </c>
      <c r="E39" s="6"/>
      <c r="F39" s="6"/>
      <c r="G39" s="6"/>
      <c r="H39" s="15">
        <f t="shared" si="2"/>
        <v>96075.7</v>
      </c>
      <c r="I39" s="6"/>
      <c r="J39" s="6"/>
    </row>
    <row r="40" spans="1:10">
      <c r="A40" s="7" t="s">
        <v>32</v>
      </c>
      <c r="C40" s="6">
        <v>86234.93</v>
      </c>
      <c r="D40" s="6">
        <v>3158.65</v>
      </c>
      <c r="E40" s="6"/>
      <c r="F40" s="6"/>
      <c r="G40" s="6"/>
      <c r="H40" s="15">
        <f t="shared" si="2"/>
        <v>89393.579999999987</v>
      </c>
      <c r="I40" s="6"/>
      <c r="J40" s="6"/>
    </row>
    <row r="41" spans="1:10">
      <c r="A41" s="7" t="s">
        <v>33</v>
      </c>
      <c r="C41" s="6">
        <v>79154.06</v>
      </c>
      <c r="D41" s="6">
        <v>7080.87</v>
      </c>
      <c r="E41" s="6"/>
      <c r="F41" s="6"/>
      <c r="G41" s="6"/>
      <c r="H41" s="15">
        <f t="shared" si="2"/>
        <v>86234.93</v>
      </c>
      <c r="I41" s="6"/>
      <c r="J41" s="6"/>
    </row>
    <row r="42" spans="1:10">
      <c r="A42" s="7" t="s">
        <v>34</v>
      </c>
      <c r="C42" s="6">
        <v>63174.99</v>
      </c>
      <c r="D42" s="6">
        <v>17957.23</v>
      </c>
      <c r="E42" s="6">
        <v>1978.16</v>
      </c>
      <c r="F42" s="6"/>
      <c r="G42" s="6"/>
      <c r="H42" s="15">
        <f t="shared" si="2"/>
        <v>79154.06</v>
      </c>
      <c r="I42" s="6"/>
      <c r="J42" s="6"/>
    </row>
    <row r="43" spans="1:10">
      <c r="A43" s="7" t="s">
        <v>35</v>
      </c>
      <c r="C43" s="6">
        <v>54590.85</v>
      </c>
      <c r="D43" s="6">
        <v>8584.14</v>
      </c>
      <c r="E43" s="6"/>
      <c r="F43" s="6"/>
      <c r="G43" s="6"/>
      <c r="H43" s="15">
        <f t="shared" si="2"/>
        <v>63174.99</v>
      </c>
      <c r="I43" s="6"/>
      <c r="J43" s="6"/>
    </row>
    <row r="44" spans="1:10">
      <c r="A44" s="7" t="s">
        <v>36</v>
      </c>
      <c r="C44" s="6">
        <v>47654.84</v>
      </c>
      <c r="D44" s="6">
        <v>7363.6</v>
      </c>
      <c r="E44" s="6">
        <v>427.59</v>
      </c>
      <c r="F44" s="6"/>
      <c r="G44" s="6"/>
      <c r="H44" s="15">
        <f t="shared" si="2"/>
        <v>54590.85</v>
      </c>
      <c r="I44" s="6"/>
      <c r="J44" s="6"/>
    </row>
    <row r="45" spans="1:10">
      <c r="A45" s="7" t="s">
        <v>37</v>
      </c>
      <c r="C45" s="6">
        <v>45355.21</v>
      </c>
      <c r="D45" s="6">
        <v>5229.26</v>
      </c>
      <c r="E45" s="6">
        <v>2929.63</v>
      </c>
      <c r="F45" s="6"/>
      <c r="G45" s="6"/>
      <c r="H45" s="15">
        <f t="shared" si="2"/>
        <v>47654.840000000004</v>
      </c>
      <c r="I45" s="6"/>
      <c r="J45" s="6"/>
    </row>
    <row r="46" spans="1:10">
      <c r="A46" s="7" t="s">
        <v>38</v>
      </c>
      <c r="C46" s="6">
        <v>44823.03</v>
      </c>
      <c r="D46" s="6">
        <v>4714.3500000000004</v>
      </c>
      <c r="E46" s="6">
        <v>1374.26</v>
      </c>
      <c r="F46" s="6">
        <v>192.09</v>
      </c>
      <c r="G46" s="6"/>
      <c r="H46" s="15">
        <f t="shared" si="2"/>
        <v>48355.209999999992</v>
      </c>
      <c r="I46" s="6"/>
      <c r="J46" s="6"/>
    </row>
    <row r="47" spans="1:10">
      <c r="A47" s="7" t="s">
        <v>39</v>
      </c>
      <c r="C47" s="6">
        <v>43552.13</v>
      </c>
      <c r="D47" s="6">
        <v>658.81</v>
      </c>
      <c r="E47" s="6">
        <v>220.35</v>
      </c>
      <c r="F47" s="6">
        <v>832.44</v>
      </c>
      <c r="G47" s="6"/>
      <c r="H47" s="15">
        <f t="shared" si="2"/>
        <v>44823.03</v>
      </c>
      <c r="I47" s="6"/>
      <c r="J47" s="6"/>
    </row>
    <row r="48" spans="1:10">
      <c r="A48" s="7" t="s">
        <v>40</v>
      </c>
      <c r="C48" s="6">
        <v>40285.370000000003</v>
      </c>
      <c r="D48" s="6">
        <v>3266.76</v>
      </c>
      <c r="E48" s="6"/>
      <c r="F48" s="6"/>
      <c r="G48" s="6"/>
      <c r="H48" s="15">
        <f t="shared" si="2"/>
        <v>43552.130000000005</v>
      </c>
      <c r="I48" s="6"/>
      <c r="J48" s="6"/>
    </row>
    <row r="49" spans="1:10">
      <c r="A49" s="7" t="s">
        <v>41</v>
      </c>
      <c r="C49" s="6">
        <v>32570.67</v>
      </c>
      <c r="D49" s="6">
        <v>7783.36</v>
      </c>
      <c r="E49" s="6">
        <v>68.66</v>
      </c>
      <c r="F49" s="6"/>
      <c r="G49" s="6"/>
      <c r="H49" s="15">
        <f t="shared" ref="H49:H82" si="3">+C49+D49-E49+F49-G49</f>
        <v>40285.369999999995</v>
      </c>
      <c r="I49" s="6"/>
      <c r="J49" s="6"/>
    </row>
    <row r="50" spans="1:10">
      <c r="A50" s="7" t="s">
        <v>42</v>
      </c>
      <c r="C50" s="6">
        <v>30127.11</v>
      </c>
      <c r="D50" s="6">
        <v>2647.95</v>
      </c>
      <c r="E50" s="6">
        <v>204.39</v>
      </c>
      <c r="F50" s="6"/>
      <c r="G50" s="6"/>
      <c r="H50" s="15">
        <f t="shared" si="3"/>
        <v>32570.67</v>
      </c>
      <c r="I50" s="6"/>
      <c r="J50" s="6"/>
    </row>
    <row r="51" spans="1:10">
      <c r="A51" s="7" t="s">
        <v>43</v>
      </c>
      <c r="C51" s="6">
        <v>29800.76</v>
      </c>
      <c r="D51" s="6">
        <v>326.35000000000002</v>
      </c>
      <c r="E51" s="6"/>
      <c r="F51" s="6"/>
      <c r="G51" s="6"/>
      <c r="H51" s="15">
        <f t="shared" si="3"/>
        <v>30127.109999999997</v>
      </c>
      <c r="I51" s="6"/>
      <c r="J51" s="6"/>
    </row>
    <row r="52" spans="1:10">
      <c r="A52" s="7" t="s">
        <v>44</v>
      </c>
      <c r="C52" s="6">
        <v>28510.22</v>
      </c>
      <c r="D52" s="6">
        <v>1290.54</v>
      </c>
      <c r="E52" s="6"/>
      <c r="F52" s="6"/>
      <c r="G52" s="6"/>
      <c r="H52" s="15">
        <f t="shared" si="3"/>
        <v>29800.760000000002</v>
      </c>
      <c r="I52" s="6"/>
      <c r="J52" s="6"/>
    </row>
    <row r="53" spans="1:10">
      <c r="A53" s="7" t="s">
        <v>45</v>
      </c>
      <c r="C53" s="6">
        <v>25983.9</v>
      </c>
      <c r="D53" s="6">
        <v>405.56</v>
      </c>
      <c r="E53" s="6"/>
      <c r="F53" s="6">
        <v>2120.66</v>
      </c>
      <c r="G53" s="6"/>
      <c r="H53" s="15">
        <f t="shared" si="3"/>
        <v>28510.120000000003</v>
      </c>
      <c r="I53" s="6"/>
      <c r="J53" s="6"/>
    </row>
    <row r="54" spans="1:10">
      <c r="A54" s="7" t="s">
        <v>46</v>
      </c>
      <c r="C54" s="6">
        <v>24883.26</v>
      </c>
      <c r="D54" s="6">
        <v>177.76</v>
      </c>
      <c r="E54" s="6">
        <v>922.88</v>
      </c>
      <c r="F54" s="6"/>
      <c r="G54" s="6"/>
      <c r="H54" s="15">
        <f t="shared" si="3"/>
        <v>24138.139999999996</v>
      </c>
      <c r="I54" s="6"/>
      <c r="J54" s="6"/>
    </row>
    <row r="55" spans="1:10">
      <c r="A55" s="7" t="s">
        <v>47</v>
      </c>
      <c r="C55" s="6">
        <v>24637.77</v>
      </c>
      <c r="D55" s="6">
        <v>585.12</v>
      </c>
      <c r="E55" s="6">
        <v>339.63</v>
      </c>
      <c r="F55" s="6"/>
      <c r="G55" s="6"/>
      <c r="H55" s="15">
        <f t="shared" si="3"/>
        <v>24883.26</v>
      </c>
      <c r="I55" s="6"/>
      <c r="J55" s="6"/>
    </row>
    <row r="56" spans="1:10">
      <c r="A56" s="7" t="s">
        <v>48</v>
      </c>
      <c r="C56" s="6">
        <v>23417.759999999998</v>
      </c>
      <c r="D56" s="6">
        <v>1220.01</v>
      </c>
      <c r="E56" s="6"/>
      <c r="F56" s="6"/>
      <c r="G56" s="6"/>
      <c r="H56" s="15">
        <f t="shared" si="3"/>
        <v>24637.769999999997</v>
      </c>
      <c r="I56" s="6"/>
      <c r="J56" s="6"/>
    </row>
    <row r="57" spans="1:10">
      <c r="A57" s="7" t="s">
        <v>49</v>
      </c>
      <c r="C57" s="6">
        <v>24226.55</v>
      </c>
      <c r="D57" s="6">
        <v>508</v>
      </c>
      <c r="E57" s="6">
        <v>1316.79</v>
      </c>
      <c r="F57" s="6"/>
      <c r="G57" s="6"/>
      <c r="H57" s="15">
        <f t="shared" si="3"/>
        <v>23417.759999999998</v>
      </c>
      <c r="I57" s="6"/>
      <c r="J57" s="6"/>
    </row>
    <row r="58" spans="1:10">
      <c r="A58" s="7" t="s">
        <v>50</v>
      </c>
      <c r="C58" s="6">
        <v>16136.1</v>
      </c>
      <c r="D58" s="6">
        <v>248.55</v>
      </c>
      <c r="E58" s="6"/>
      <c r="F58" s="6">
        <v>7841.8</v>
      </c>
      <c r="G58" s="6"/>
      <c r="H58" s="15">
        <f t="shared" si="3"/>
        <v>24226.45</v>
      </c>
      <c r="I58" s="6"/>
      <c r="J58" s="6"/>
    </row>
    <row r="59" spans="1:10">
      <c r="A59" s="7" t="s">
        <v>51</v>
      </c>
      <c r="C59" s="6">
        <v>38272.660000000003</v>
      </c>
      <c r="D59" s="6">
        <v>676.86</v>
      </c>
      <c r="E59" s="6">
        <v>2182.83</v>
      </c>
      <c r="F59" s="6"/>
      <c r="G59" s="6">
        <v>20630.59</v>
      </c>
      <c r="H59" s="15">
        <f t="shared" si="3"/>
        <v>16136.100000000002</v>
      </c>
      <c r="I59" s="6"/>
      <c r="J59" s="6"/>
    </row>
    <row r="60" spans="1:10">
      <c r="A60" s="7" t="s">
        <v>52</v>
      </c>
      <c r="C60" s="6">
        <v>38514.550000000003</v>
      </c>
      <c r="D60" s="6"/>
      <c r="E60" s="6">
        <v>149.59</v>
      </c>
      <c r="F60" s="6"/>
      <c r="G60" s="6">
        <v>92.3</v>
      </c>
      <c r="H60" s="15">
        <f t="shared" si="3"/>
        <v>38272.660000000003</v>
      </c>
      <c r="I60" s="6"/>
      <c r="J60" s="6"/>
    </row>
    <row r="61" spans="1:10">
      <c r="A61" s="7" t="s">
        <v>53</v>
      </c>
      <c r="C61" s="6">
        <v>14475.84</v>
      </c>
      <c r="D61" s="6">
        <v>25844.42</v>
      </c>
      <c r="E61" s="6">
        <v>1805.71</v>
      </c>
      <c r="F61" s="6"/>
      <c r="G61" s="6"/>
      <c r="H61" s="15">
        <f t="shared" si="3"/>
        <v>38514.549999999996</v>
      </c>
      <c r="I61" s="6"/>
      <c r="J61" s="6"/>
    </row>
    <row r="62" spans="1:10">
      <c r="A62" s="7" t="s">
        <v>54</v>
      </c>
      <c r="C62" s="6">
        <v>13998.08</v>
      </c>
      <c r="D62" s="6">
        <v>522.24</v>
      </c>
      <c r="E62" s="6">
        <v>34.479999999999997</v>
      </c>
      <c r="F62" s="6"/>
      <c r="G62" s="6"/>
      <c r="H62" s="15">
        <f t="shared" si="3"/>
        <v>14485.84</v>
      </c>
      <c r="I62" s="6"/>
      <c r="J62" s="6"/>
    </row>
    <row r="63" spans="1:10">
      <c r="A63" s="7" t="s">
        <v>55</v>
      </c>
      <c r="C63" s="6">
        <v>13872.66</v>
      </c>
      <c r="D63" s="6">
        <v>115.42</v>
      </c>
      <c r="E63" s="6"/>
      <c r="F63" s="6"/>
      <c r="G63" s="6"/>
      <c r="H63" s="15">
        <f t="shared" si="3"/>
        <v>13988.08</v>
      </c>
      <c r="I63" s="6"/>
      <c r="J63" s="6"/>
    </row>
    <row r="64" spans="1:10">
      <c r="A64" s="7" t="s">
        <v>56</v>
      </c>
      <c r="C64" s="6">
        <v>10116.35</v>
      </c>
      <c r="D64" s="6">
        <v>3404.42</v>
      </c>
      <c r="E64" s="6">
        <v>757.98</v>
      </c>
      <c r="F64" s="6">
        <v>1109.8699999999999</v>
      </c>
      <c r="G64" s="6"/>
      <c r="H64" s="15">
        <f t="shared" si="3"/>
        <v>13872.66</v>
      </c>
      <c r="I64" s="6"/>
      <c r="J64" s="6"/>
    </row>
    <row r="65" spans="1:10">
      <c r="A65" s="7" t="s">
        <v>57</v>
      </c>
      <c r="C65" s="6">
        <v>7312.73</v>
      </c>
      <c r="D65" s="6">
        <v>6701.54</v>
      </c>
      <c r="E65" s="6">
        <v>3897.92</v>
      </c>
      <c r="F65" s="6"/>
      <c r="G65" s="6"/>
      <c r="H65" s="15">
        <f t="shared" si="3"/>
        <v>10116.35</v>
      </c>
      <c r="I65" s="6"/>
      <c r="J65" s="6"/>
    </row>
    <row r="66" spans="1:10">
      <c r="A66" s="7" t="s">
        <v>58</v>
      </c>
      <c r="C66" s="6">
        <v>7312.73</v>
      </c>
      <c r="D66" s="6"/>
      <c r="E66" s="6"/>
      <c r="F66" s="6"/>
      <c r="G66" s="6"/>
      <c r="H66" s="15">
        <f t="shared" si="3"/>
        <v>7312.73</v>
      </c>
      <c r="I66" s="6"/>
      <c r="J66" s="6"/>
    </row>
    <row r="67" spans="1:10">
      <c r="A67" s="7" t="s">
        <v>59</v>
      </c>
      <c r="C67" s="6">
        <v>7226.8</v>
      </c>
      <c r="D67" s="6">
        <v>85.93</v>
      </c>
      <c r="E67" s="6"/>
      <c r="F67" s="6"/>
      <c r="G67" s="6"/>
      <c r="H67" s="15">
        <f t="shared" si="3"/>
        <v>7312.7300000000005</v>
      </c>
      <c r="I67" s="6"/>
      <c r="J67" s="6"/>
    </row>
    <row r="68" spans="1:10">
      <c r="A68" s="7" t="s">
        <v>60</v>
      </c>
      <c r="C68" s="6">
        <v>7189.64</v>
      </c>
      <c r="D68" s="6">
        <v>37.159999999999997</v>
      </c>
      <c r="E68" s="6"/>
      <c r="F68" s="6"/>
      <c r="G68" s="6"/>
      <c r="H68" s="15">
        <f t="shared" si="3"/>
        <v>7226.8</v>
      </c>
      <c r="I68" s="6"/>
      <c r="J68" s="6"/>
    </row>
    <row r="69" spans="1:10">
      <c r="A69" s="7" t="s">
        <v>61</v>
      </c>
      <c r="C69" s="6">
        <v>6331.61</v>
      </c>
      <c r="D69" s="6"/>
      <c r="E69" s="6"/>
      <c r="F69" s="6">
        <v>858.03</v>
      </c>
      <c r="G69" s="6"/>
      <c r="H69" s="15">
        <f t="shared" si="3"/>
        <v>7189.6399999999994</v>
      </c>
      <c r="I69" s="6"/>
      <c r="J69" s="6"/>
    </row>
    <row r="70" spans="1:10">
      <c r="A70" s="7" t="s">
        <v>62</v>
      </c>
      <c r="C70" s="6">
        <v>6331.59</v>
      </c>
      <c r="D70" s="6"/>
      <c r="E70" s="6"/>
      <c r="F70" s="6"/>
      <c r="G70" s="6"/>
      <c r="H70" s="15">
        <f t="shared" si="3"/>
        <v>6331.59</v>
      </c>
      <c r="I70" s="6"/>
      <c r="J70" s="6"/>
    </row>
    <row r="71" spans="1:10">
      <c r="A71" s="7" t="s">
        <v>63</v>
      </c>
      <c r="C71" s="6">
        <v>6016.26</v>
      </c>
      <c r="D71" s="6">
        <v>315.35000000000002</v>
      </c>
      <c r="E71" s="6"/>
      <c r="F71" s="6"/>
      <c r="G71" s="6"/>
      <c r="H71" s="15">
        <f t="shared" si="3"/>
        <v>6331.6100000000006</v>
      </c>
      <c r="I71" s="6"/>
      <c r="J71" s="6"/>
    </row>
    <row r="72" spans="1:10">
      <c r="A72" s="7" t="s">
        <v>64</v>
      </c>
      <c r="C72" s="6">
        <v>2135.38</v>
      </c>
      <c r="D72" s="6">
        <v>4294.88</v>
      </c>
      <c r="E72" s="6">
        <v>414</v>
      </c>
      <c r="F72" s="6"/>
      <c r="G72" s="6"/>
      <c r="H72" s="15">
        <f t="shared" si="3"/>
        <v>6016.26</v>
      </c>
      <c r="I72" s="6"/>
      <c r="J72" s="6"/>
    </row>
    <row r="73" spans="1:10">
      <c r="A73" s="7" t="s">
        <v>65</v>
      </c>
      <c r="C73" s="6">
        <v>3817.69</v>
      </c>
      <c r="D73" s="6">
        <v>651.33000000000004</v>
      </c>
      <c r="E73" s="6">
        <v>2333.64</v>
      </c>
      <c r="F73" s="6"/>
      <c r="G73" s="6"/>
      <c r="H73" s="15">
        <f t="shared" si="3"/>
        <v>2135.3800000000006</v>
      </c>
      <c r="I73" s="6"/>
      <c r="J73" s="6"/>
    </row>
    <row r="74" spans="1:10">
      <c r="A74" s="7" t="s">
        <v>66</v>
      </c>
      <c r="C74" s="6">
        <v>3817.69</v>
      </c>
      <c r="D74" s="6"/>
      <c r="E74" s="6"/>
      <c r="F74" s="6"/>
      <c r="G74" s="6"/>
      <c r="H74" s="15">
        <f t="shared" si="3"/>
        <v>3817.69</v>
      </c>
      <c r="I74" s="6"/>
      <c r="J74" s="6"/>
    </row>
    <row r="75" spans="1:10">
      <c r="A75" s="7" t="s">
        <v>67</v>
      </c>
      <c r="C75" s="6">
        <v>3776.48</v>
      </c>
      <c r="D75" s="6">
        <v>41.21</v>
      </c>
      <c r="E75" s="6"/>
      <c r="F75" s="6"/>
      <c r="G75" s="6"/>
      <c r="H75" s="15">
        <f t="shared" si="3"/>
        <v>3817.69</v>
      </c>
      <c r="I75" s="6"/>
      <c r="J75" s="6"/>
    </row>
    <row r="76" spans="1:10">
      <c r="A76" s="7" t="s">
        <v>68</v>
      </c>
      <c r="C76" s="6">
        <v>3776.48</v>
      </c>
      <c r="D76" s="6"/>
      <c r="E76" s="6"/>
      <c r="F76" s="6"/>
      <c r="G76" s="6"/>
      <c r="H76" s="15">
        <f t="shared" si="3"/>
        <v>3776.48</v>
      </c>
      <c r="I76" s="6"/>
      <c r="J76" s="6"/>
    </row>
    <row r="77" spans="1:10">
      <c r="A77" s="7" t="s">
        <v>69</v>
      </c>
      <c r="C77" s="6">
        <v>3776.48</v>
      </c>
      <c r="D77" s="6"/>
      <c r="E77" s="6"/>
      <c r="F77" s="6"/>
      <c r="G77" s="6"/>
      <c r="H77" s="15">
        <f t="shared" si="3"/>
        <v>3776.48</v>
      </c>
      <c r="I77" s="6"/>
      <c r="J77" s="6"/>
    </row>
    <row r="78" spans="1:10">
      <c r="A78" s="7" t="s">
        <v>70</v>
      </c>
      <c r="C78" s="6">
        <v>59.8</v>
      </c>
      <c r="D78" s="6">
        <v>3716.68</v>
      </c>
      <c r="E78" s="6"/>
      <c r="F78" s="6"/>
      <c r="G78" s="6"/>
      <c r="H78" s="15">
        <f t="shared" si="3"/>
        <v>3776.48</v>
      </c>
      <c r="I78" s="6"/>
      <c r="J78" s="6"/>
    </row>
    <row r="79" spans="1:10">
      <c r="A79" s="7" t="s">
        <v>71</v>
      </c>
      <c r="C79" s="6">
        <v>59.8</v>
      </c>
      <c r="D79" s="6"/>
      <c r="E79" s="6"/>
      <c r="F79" s="6"/>
      <c r="G79" s="6"/>
      <c r="H79" s="15">
        <f t="shared" si="3"/>
        <v>59.8</v>
      </c>
      <c r="I79" s="6"/>
      <c r="J79" s="6"/>
    </row>
    <row r="80" spans="1:10">
      <c r="A80" s="7" t="s">
        <v>72</v>
      </c>
      <c r="C80" s="6"/>
      <c r="D80" s="6">
        <v>59.8</v>
      </c>
      <c r="E80" s="6"/>
      <c r="F80" s="6"/>
      <c r="G80" s="6"/>
      <c r="H80" s="15">
        <f t="shared" si="3"/>
        <v>59.8</v>
      </c>
      <c r="I80" s="6"/>
      <c r="J80" s="6"/>
    </row>
    <row r="81" spans="1:10">
      <c r="A81" s="7" t="s">
        <v>73</v>
      </c>
      <c r="C81" s="6">
        <v>-823.23</v>
      </c>
      <c r="D81" s="6">
        <v>823.23</v>
      </c>
      <c r="E81" s="6"/>
      <c r="F81" s="6"/>
      <c r="G81" s="6"/>
      <c r="H81" s="15">
        <f t="shared" si="3"/>
        <v>0</v>
      </c>
      <c r="I81" s="6"/>
      <c r="J81" s="6"/>
    </row>
    <row r="82" spans="1:10">
      <c r="A82" s="7" t="s">
        <v>74</v>
      </c>
      <c r="C82" s="6"/>
      <c r="D82" s="6"/>
      <c r="E82" s="6"/>
      <c r="F82" s="6"/>
      <c r="G82" s="6">
        <v>823.23</v>
      </c>
      <c r="H82" s="15">
        <f t="shared" si="3"/>
        <v>-823.23</v>
      </c>
      <c r="I82" s="6"/>
      <c r="J82" s="6"/>
    </row>
    <row r="83" spans="1:10">
      <c r="C83" s="6"/>
      <c r="D83" s="6"/>
      <c r="E83" s="6"/>
      <c r="F83" s="6"/>
      <c r="G83" s="6"/>
      <c r="H83" s="15"/>
      <c r="I83" s="6"/>
    </row>
    <row r="84" spans="1:10">
      <c r="C84" s="6"/>
      <c r="D84" s="6"/>
      <c r="E84" s="6"/>
      <c r="F84" s="6"/>
      <c r="G84" s="6"/>
      <c r="H84" s="6"/>
      <c r="I84" s="6"/>
    </row>
  </sheetData>
  <mergeCells count="2">
    <mergeCell ref="A1:H1"/>
    <mergeCell ref="A2:H2"/>
  </mergeCells>
  <phoneticPr fontId="0" type="noConversion"/>
  <pageMargins left="1.25" right="0.75" top="1" bottom="1" header="0.5" footer="0.5"/>
  <pageSetup scale="98" fitToHeight="0" orientation="portrait" r:id="rId1"/>
  <headerFooter alignWithMargins="0">
    <oddFooter xml:space="preserve">&amp;L&amp;"Lucida Sans,Regular"&amp;10                     Welsh Group&amp;C&amp;"Lucida Sans,Regular"&amp;10Page &amp;P&amp;R&amp;"Lucida Sans,Regular"&amp;10June 26, 2015  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J12" sqref="J12:J13"/>
    </sheetView>
  </sheetViews>
  <sheetFormatPr defaultRowHeight="15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topLeftCell="A73" zoomScaleNormal="100" workbookViewId="0">
      <selection activeCell="H91" sqref="H91"/>
    </sheetView>
  </sheetViews>
  <sheetFormatPr defaultColWidth="9.140625" defaultRowHeight="12.75"/>
  <cols>
    <col min="1" max="1" width="10.42578125" style="7" bestFit="1" customWidth="1"/>
    <col min="2" max="2" width="3.7109375" style="1" customWidth="1"/>
    <col min="3" max="3" width="14.7109375" style="6" customWidth="1"/>
    <col min="4" max="4" width="13.140625" style="6" customWidth="1"/>
    <col min="5" max="5" width="12.5703125" style="6" bestFit="1" customWidth="1"/>
    <col min="6" max="6" width="10.7109375" style="6" customWidth="1"/>
    <col min="7" max="7" width="12.7109375" style="6" customWidth="1"/>
    <col min="8" max="8" width="14.42578125" style="6" customWidth="1"/>
    <col min="9" max="9" width="11.42578125" style="1" bestFit="1" customWidth="1"/>
    <col min="10" max="10" width="15.42578125" style="17" customWidth="1"/>
    <col min="11" max="16384" width="9.140625" style="1"/>
  </cols>
  <sheetData>
    <row r="1" spans="1:12" ht="15">
      <c r="A1" s="26" t="s">
        <v>77</v>
      </c>
      <c r="B1" s="26"/>
      <c r="C1" s="26"/>
      <c r="D1" s="26"/>
      <c r="E1" s="26"/>
      <c r="F1" s="26"/>
      <c r="G1" s="26"/>
      <c r="H1" s="26"/>
    </row>
    <row r="2" spans="1:12" ht="15">
      <c r="A2" s="26" t="s">
        <v>9</v>
      </c>
      <c r="B2" s="26"/>
      <c r="C2" s="26"/>
      <c r="D2" s="26"/>
      <c r="E2" s="26"/>
      <c r="F2" s="26"/>
      <c r="G2" s="26"/>
      <c r="H2" s="26"/>
      <c r="I2" s="2"/>
    </row>
    <row r="4" spans="1:12">
      <c r="A4" s="3" t="s">
        <v>79</v>
      </c>
    </row>
    <row r="6" spans="1:12" s="8" customFormat="1">
      <c r="A6" s="7"/>
      <c r="C6" s="9" t="s">
        <v>1</v>
      </c>
      <c r="D6" s="9"/>
      <c r="E6" s="9"/>
      <c r="F6" s="25" t="s">
        <v>7</v>
      </c>
      <c r="G6" s="25"/>
      <c r="H6" s="9" t="s">
        <v>1</v>
      </c>
      <c r="J6" s="10"/>
    </row>
    <row r="7" spans="1:12" s="12" customFormat="1">
      <c r="A7" s="11"/>
      <c r="C7" s="13" t="s">
        <v>0</v>
      </c>
      <c r="D7" s="13" t="s">
        <v>2</v>
      </c>
      <c r="E7" s="13" t="s">
        <v>3</v>
      </c>
      <c r="F7" s="13" t="s">
        <v>5</v>
      </c>
      <c r="G7" s="13" t="s">
        <v>6</v>
      </c>
      <c r="H7" s="13" t="s">
        <v>4</v>
      </c>
      <c r="J7" s="14"/>
    </row>
    <row r="8" spans="1:12" s="12" customFormat="1" ht="13.5" customHeight="1">
      <c r="A8" s="11"/>
      <c r="C8" s="13"/>
      <c r="D8" s="13"/>
      <c r="E8" s="13"/>
      <c r="F8" s="13"/>
      <c r="G8" s="13"/>
      <c r="H8" s="13"/>
      <c r="J8" s="14"/>
    </row>
    <row r="9" spans="1:12" s="12" customFormat="1" ht="13.5" customHeight="1">
      <c r="A9" s="7" t="s">
        <v>92</v>
      </c>
      <c r="C9" s="23">
        <f t="shared" ref="C9:C12" si="0">+H10</f>
        <v>80544592</v>
      </c>
      <c r="D9" s="23">
        <v>3328389</v>
      </c>
      <c r="E9" s="23">
        <v>415695</v>
      </c>
      <c r="F9" s="23"/>
      <c r="G9" s="23"/>
      <c r="H9" s="15">
        <f t="shared" ref="H9:H13" si="1">+C9+D9-E9+F9-G9</f>
        <v>83457286</v>
      </c>
      <c r="J9" s="17"/>
    </row>
    <row r="10" spans="1:12" s="12" customFormat="1" ht="13.5" customHeight="1">
      <c r="A10" s="7" t="s">
        <v>93</v>
      </c>
      <c r="C10" s="23">
        <f t="shared" si="0"/>
        <v>77607851</v>
      </c>
      <c r="D10" s="23">
        <v>3351473</v>
      </c>
      <c r="E10" s="23">
        <v>414732</v>
      </c>
      <c r="F10" s="23"/>
      <c r="G10" s="23"/>
      <c r="H10" s="15">
        <f t="shared" si="1"/>
        <v>80544592</v>
      </c>
      <c r="J10" s="17"/>
    </row>
    <row r="11" spans="1:12" s="12" customFormat="1" ht="13.5" customHeight="1">
      <c r="A11" s="7" t="s">
        <v>94</v>
      </c>
      <c r="C11" s="23">
        <f t="shared" si="0"/>
        <v>73503254</v>
      </c>
      <c r="D11" s="23">
        <f>4615259</f>
        <v>4615259</v>
      </c>
      <c r="E11" s="23">
        <v>510662</v>
      </c>
      <c r="F11" s="23"/>
      <c r="G11" s="23"/>
      <c r="H11" s="15">
        <f t="shared" si="1"/>
        <v>77607851</v>
      </c>
      <c r="J11" s="17"/>
    </row>
    <row r="12" spans="1:12" s="12" customFormat="1" ht="13.5" customHeight="1">
      <c r="A12" s="7" t="s">
        <v>95</v>
      </c>
      <c r="C12" s="23">
        <f t="shared" si="0"/>
        <v>71012027</v>
      </c>
      <c r="D12" s="23">
        <v>2829072</v>
      </c>
      <c r="E12" s="23">
        <v>337845</v>
      </c>
      <c r="F12" s="23"/>
      <c r="G12" s="23"/>
      <c r="H12" s="15">
        <f t="shared" si="1"/>
        <v>73503254</v>
      </c>
      <c r="J12" s="17"/>
    </row>
    <row r="13" spans="1:12" s="12" customFormat="1" ht="13.5" customHeight="1">
      <c r="A13" s="7" t="s">
        <v>96</v>
      </c>
      <c r="C13" s="23">
        <f>+H14</f>
        <v>68109695</v>
      </c>
      <c r="D13" s="23">
        <v>3424342</v>
      </c>
      <c r="E13" s="23">
        <v>522010</v>
      </c>
      <c r="F13" s="23"/>
      <c r="G13" s="23"/>
      <c r="H13" s="15">
        <f t="shared" si="1"/>
        <v>71012027</v>
      </c>
      <c r="J13" s="17"/>
    </row>
    <row r="14" spans="1:12" s="12" customFormat="1" ht="13.5" customHeight="1">
      <c r="A14" s="7" t="s">
        <v>88</v>
      </c>
      <c r="B14" s="8"/>
      <c r="C14" s="23">
        <v>64507621</v>
      </c>
      <c r="D14" s="23">
        <v>4730906</v>
      </c>
      <c r="E14" s="23">
        <f>314460+814371+1</f>
        <v>1128832</v>
      </c>
      <c r="F14" s="23"/>
      <c r="G14" s="23"/>
      <c r="H14" s="15">
        <f>+C14+D14-E14+F14-G14</f>
        <v>68109695</v>
      </c>
      <c r="I14" s="8"/>
      <c r="J14" s="17"/>
      <c r="K14" s="18"/>
      <c r="L14" s="18"/>
    </row>
    <row r="15" spans="1:12" s="12" customFormat="1" ht="13.5" customHeight="1">
      <c r="A15" s="7" t="s">
        <v>89</v>
      </c>
      <c r="B15" s="8"/>
      <c r="C15" s="9">
        <v>61856997</v>
      </c>
      <c r="D15" s="9">
        <v>3132748</v>
      </c>
      <c r="E15" s="9">
        <v>482124</v>
      </c>
      <c r="F15" s="9"/>
      <c r="G15" s="9"/>
      <c r="H15" s="15">
        <f>+C15+D15-E15+F15-G15</f>
        <v>64507621</v>
      </c>
      <c r="I15" s="8"/>
      <c r="J15" s="17"/>
      <c r="K15" s="18"/>
      <c r="L15" s="18"/>
    </row>
    <row r="16" spans="1:12" s="12" customFormat="1" ht="13.5" customHeight="1">
      <c r="A16" s="7" t="s">
        <v>90</v>
      </c>
      <c r="B16" s="8"/>
      <c r="C16" s="9">
        <v>58948042</v>
      </c>
      <c r="D16" s="9">
        <v>3332114</v>
      </c>
      <c r="E16" s="9">
        <v>423159</v>
      </c>
      <c r="F16" s="9"/>
      <c r="G16" s="9"/>
      <c r="H16" s="15">
        <f>+C16+D16-E16+F16-G16</f>
        <v>61856997</v>
      </c>
      <c r="I16" s="8"/>
      <c r="J16" s="17"/>
      <c r="K16" s="18"/>
      <c r="L16" s="18"/>
    </row>
    <row r="17" spans="1:12" s="12" customFormat="1" ht="13.5" customHeight="1">
      <c r="A17" s="7" t="s">
        <v>91</v>
      </c>
      <c r="B17" s="8"/>
      <c r="C17" s="9">
        <v>55689068</v>
      </c>
      <c r="D17" s="9">
        <v>3861410</v>
      </c>
      <c r="E17" s="9">
        <v>602436</v>
      </c>
      <c r="F17" s="9"/>
      <c r="G17" s="9"/>
      <c r="H17" s="15">
        <f>+C17+D17-E17+F17-G17</f>
        <v>58948042</v>
      </c>
      <c r="I17" s="8"/>
      <c r="J17" s="17"/>
      <c r="K17" s="18"/>
      <c r="L17" s="18"/>
    </row>
    <row r="18" spans="1:12">
      <c r="A18" s="7" t="s">
        <v>8</v>
      </c>
      <c r="C18" s="6">
        <v>53737666.710000001</v>
      </c>
      <c r="D18" s="6">
        <v>3451886.73</v>
      </c>
      <c r="E18" s="6">
        <v>500536.33</v>
      </c>
      <c r="G18" s="6">
        <v>999949.32</v>
      </c>
      <c r="H18" s="15">
        <f>+C18+D18-E18+F18-G18</f>
        <v>55689067.789999999</v>
      </c>
      <c r="K18" s="18"/>
      <c r="L18" s="18"/>
    </row>
    <row r="19" spans="1:12">
      <c r="A19" s="7" t="s">
        <v>10</v>
      </c>
      <c r="C19" s="6">
        <v>51094756.789999999</v>
      </c>
      <c r="D19" s="6">
        <v>3018608.36</v>
      </c>
      <c r="E19" s="6">
        <v>375698.44</v>
      </c>
      <c r="H19" s="15">
        <f t="shared" ref="H19:H82" si="2">+C19+D19-E19+F19-G19</f>
        <v>53737666.710000001</v>
      </c>
      <c r="K19" s="18"/>
      <c r="L19" s="18"/>
    </row>
    <row r="20" spans="1:12">
      <c r="A20" s="7" t="s">
        <v>11</v>
      </c>
      <c r="C20" s="6">
        <v>48115409.369999997</v>
      </c>
      <c r="D20" s="6">
        <v>3445496.71</v>
      </c>
      <c r="E20" s="6">
        <v>466149.29</v>
      </c>
      <c r="H20" s="15">
        <f t="shared" si="2"/>
        <v>51094756.789999999</v>
      </c>
      <c r="K20" s="18"/>
      <c r="L20" s="18"/>
    </row>
    <row r="21" spans="1:12">
      <c r="A21" s="7" t="s">
        <v>12</v>
      </c>
      <c r="C21" s="6">
        <v>45115246.259999998</v>
      </c>
      <c r="D21" s="6">
        <v>3518165.53</v>
      </c>
      <c r="E21" s="6">
        <v>518002.42</v>
      </c>
      <c r="H21" s="15">
        <f t="shared" si="2"/>
        <v>48115409.369999997</v>
      </c>
      <c r="K21" s="18"/>
      <c r="L21" s="18"/>
    </row>
    <row r="22" spans="1:12">
      <c r="A22" s="7" t="s">
        <v>13</v>
      </c>
      <c r="C22" s="6">
        <v>42312292.240000002</v>
      </c>
      <c r="D22" s="6">
        <v>3373974.31</v>
      </c>
      <c r="E22" s="6">
        <v>571020.29</v>
      </c>
      <c r="H22" s="15">
        <f t="shared" si="2"/>
        <v>45115246.260000005</v>
      </c>
      <c r="K22" s="18"/>
      <c r="L22" s="18"/>
    </row>
    <row r="23" spans="1:12">
      <c r="A23" s="7" t="s">
        <v>14</v>
      </c>
      <c r="C23" s="6">
        <v>38923311.719999999</v>
      </c>
      <c r="D23" s="6">
        <v>4098083.64</v>
      </c>
      <c r="E23" s="6">
        <v>709103.12</v>
      </c>
      <c r="H23" s="15">
        <f t="shared" si="2"/>
        <v>42312292.240000002</v>
      </c>
      <c r="K23" s="18"/>
      <c r="L23" s="18"/>
    </row>
    <row r="24" spans="1:12">
      <c r="A24" s="7" t="s">
        <v>15</v>
      </c>
      <c r="C24" s="6">
        <v>35906377.130000003</v>
      </c>
      <c r="D24" s="6">
        <v>3798296.72</v>
      </c>
      <c r="E24" s="6">
        <v>779629.02</v>
      </c>
      <c r="G24" s="6">
        <v>1733.11</v>
      </c>
      <c r="H24" s="15">
        <f t="shared" si="2"/>
        <v>38923311.719999999</v>
      </c>
      <c r="K24" s="18"/>
      <c r="L24" s="18"/>
    </row>
    <row r="25" spans="1:12">
      <c r="A25" s="7" t="s">
        <v>16</v>
      </c>
      <c r="C25" s="6">
        <v>33777482.899999999</v>
      </c>
      <c r="D25" s="6">
        <v>2824023.55</v>
      </c>
      <c r="E25" s="6">
        <v>693537.03</v>
      </c>
      <c r="G25" s="6">
        <v>1592.29</v>
      </c>
      <c r="H25" s="15">
        <f t="shared" si="2"/>
        <v>35906377.129999995</v>
      </c>
      <c r="K25" s="18"/>
      <c r="L25" s="18"/>
    </row>
    <row r="26" spans="1:12">
      <c r="A26" s="7" t="s">
        <v>17</v>
      </c>
      <c r="C26" s="6">
        <v>31892414.629999999</v>
      </c>
      <c r="D26" s="6">
        <v>2480828.2999999998</v>
      </c>
      <c r="E26" s="6">
        <v>595760.03</v>
      </c>
      <c r="H26" s="15">
        <f t="shared" si="2"/>
        <v>33777482.899999999</v>
      </c>
      <c r="K26" s="18"/>
      <c r="L26" s="18"/>
    </row>
    <row r="27" spans="1:12">
      <c r="A27" s="7" t="s">
        <v>18</v>
      </c>
      <c r="C27" s="6">
        <v>30213709.579999998</v>
      </c>
      <c r="D27" s="6">
        <v>2160547.15</v>
      </c>
      <c r="E27" s="6">
        <v>481842.1</v>
      </c>
      <c r="H27" s="15">
        <f t="shared" si="2"/>
        <v>31892414.629999995</v>
      </c>
      <c r="K27" s="18"/>
      <c r="L27" s="18"/>
    </row>
    <row r="28" spans="1:12">
      <c r="A28" s="7" t="s">
        <v>19</v>
      </c>
      <c r="C28" s="6">
        <v>28725820.030000001</v>
      </c>
      <c r="D28" s="6">
        <v>2042965.98</v>
      </c>
      <c r="E28" s="6">
        <v>555076.43000000005</v>
      </c>
      <c r="H28" s="15">
        <f t="shared" si="2"/>
        <v>30213709.580000002</v>
      </c>
      <c r="K28" s="18"/>
      <c r="L28" s="18"/>
    </row>
    <row r="29" spans="1:12">
      <c r="A29" s="7" t="s">
        <v>20</v>
      </c>
      <c r="C29" s="6">
        <v>27345295.34</v>
      </c>
      <c r="D29" s="6">
        <v>1953455.19</v>
      </c>
      <c r="E29" s="6">
        <v>572930.5</v>
      </c>
      <c r="H29" s="15">
        <f t="shared" si="2"/>
        <v>28725820.030000001</v>
      </c>
      <c r="K29" s="18"/>
      <c r="L29" s="18"/>
    </row>
    <row r="30" spans="1:12">
      <c r="A30" s="7" t="s">
        <v>21</v>
      </c>
      <c r="C30" s="6">
        <v>26018260.43</v>
      </c>
      <c r="D30" s="6">
        <v>2037980.1599999999</v>
      </c>
      <c r="E30" s="6">
        <v>710945.25</v>
      </c>
      <c r="H30" s="15">
        <f t="shared" si="2"/>
        <v>27345295.34</v>
      </c>
      <c r="K30" s="18"/>
      <c r="L30" s="18"/>
    </row>
    <row r="31" spans="1:12">
      <c r="A31" s="7" t="s">
        <v>22</v>
      </c>
      <c r="C31" s="6">
        <v>24678935.75</v>
      </c>
      <c r="D31" s="6">
        <v>2143548.44</v>
      </c>
      <c r="E31" s="6">
        <v>804223.73600000003</v>
      </c>
      <c r="H31" s="15">
        <f t="shared" si="2"/>
        <v>26018260.454</v>
      </c>
      <c r="K31" s="18"/>
      <c r="L31" s="18"/>
    </row>
    <row r="32" spans="1:12">
      <c r="A32" s="7" t="s">
        <v>23</v>
      </c>
      <c r="C32" s="6">
        <v>23285999.300000001</v>
      </c>
      <c r="D32" s="6">
        <v>1971933.46</v>
      </c>
      <c r="E32" s="6">
        <v>689304.06</v>
      </c>
      <c r="F32" s="6">
        <v>110307.05</v>
      </c>
      <c r="H32" s="15">
        <f t="shared" si="2"/>
        <v>24678935.750000004</v>
      </c>
      <c r="K32" s="18"/>
      <c r="L32" s="18"/>
    </row>
    <row r="33" spans="1:12">
      <c r="A33" s="7" t="s">
        <v>24</v>
      </c>
      <c r="C33" s="6">
        <v>22110097.02</v>
      </c>
      <c r="D33" s="6">
        <v>1774558.23</v>
      </c>
      <c r="E33" s="6">
        <v>598655.94999999995</v>
      </c>
      <c r="H33" s="15">
        <f t="shared" si="2"/>
        <v>23285999.300000001</v>
      </c>
      <c r="K33" s="18"/>
      <c r="L33" s="18"/>
    </row>
    <row r="34" spans="1:12">
      <c r="A34" s="7" t="s">
        <v>25</v>
      </c>
      <c r="C34" s="6">
        <v>22016408.059999999</v>
      </c>
      <c r="D34" s="6">
        <v>1586089.89</v>
      </c>
      <c r="E34" s="6">
        <v>492386.51</v>
      </c>
      <c r="G34" s="6">
        <v>1000014.42</v>
      </c>
      <c r="H34" s="15">
        <f t="shared" si="2"/>
        <v>22110097.019999996</v>
      </c>
      <c r="K34" s="18"/>
      <c r="L34" s="18"/>
    </row>
    <row r="35" spans="1:12">
      <c r="A35" s="7" t="s">
        <v>26</v>
      </c>
      <c r="C35" s="6">
        <v>21378131.5</v>
      </c>
      <c r="D35" s="6">
        <v>1627151.23</v>
      </c>
      <c r="E35" s="6">
        <v>487930.65</v>
      </c>
      <c r="G35" s="6">
        <v>500944.02</v>
      </c>
      <c r="H35" s="15">
        <f t="shared" si="2"/>
        <v>22016408.060000002</v>
      </c>
      <c r="K35" s="18"/>
      <c r="L35" s="18"/>
    </row>
    <row r="36" spans="1:12">
      <c r="A36" s="7" t="s">
        <v>27</v>
      </c>
      <c r="C36" s="6">
        <v>20366648.289999999</v>
      </c>
      <c r="D36" s="6">
        <v>1620674.46</v>
      </c>
      <c r="E36" s="6">
        <v>609191.25</v>
      </c>
      <c r="H36" s="15">
        <f t="shared" si="2"/>
        <v>21378131.5</v>
      </c>
      <c r="K36" s="18"/>
      <c r="L36" s="18"/>
    </row>
    <row r="37" spans="1:12">
      <c r="A37" s="7" t="s">
        <v>28</v>
      </c>
      <c r="C37" s="6">
        <v>19268350.850000001</v>
      </c>
      <c r="D37" s="6">
        <v>1663688.2</v>
      </c>
      <c r="E37" s="6">
        <v>565390.76</v>
      </c>
      <c r="H37" s="15">
        <f t="shared" si="2"/>
        <v>20366648.289999999</v>
      </c>
      <c r="K37" s="18"/>
      <c r="L37" s="18"/>
    </row>
    <row r="38" spans="1:12">
      <c r="A38" s="7" t="s">
        <v>29</v>
      </c>
      <c r="C38" s="6">
        <v>18082840.879999999</v>
      </c>
      <c r="D38" s="6">
        <v>1638433.34</v>
      </c>
      <c r="E38" s="6">
        <v>451344.36</v>
      </c>
      <c r="G38" s="6">
        <f>989.09+589.9</f>
        <v>1578.99</v>
      </c>
      <c r="H38" s="15">
        <f t="shared" si="2"/>
        <v>19268350.870000001</v>
      </c>
      <c r="K38" s="18"/>
      <c r="L38" s="18"/>
    </row>
    <row r="39" spans="1:12">
      <c r="A39" s="7" t="s">
        <v>30</v>
      </c>
      <c r="C39" s="6">
        <v>16955682.73</v>
      </c>
      <c r="D39" s="6">
        <v>1506325.09</v>
      </c>
      <c r="E39" s="6">
        <v>379166.94</v>
      </c>
      <c r="H39" s="15">
        <f t="shared" si="2"/>
        <v>18082840.879999999</v>
      </c>
      <c r="K39" s="18"/>
      <c r="L39" s="18"/>
    </row>
    <row r="40" spans="1:12">
      <c r="A40" s="7" t="s">
        <v>31</v>
      </c>
      <c r="C40" s="6">
        <v>15900564.300000001</v>
      </c>
      <c r="D40" s="6">
        <v>1450138.4</v>
      </c>
      <c r="E40" s="6">
        <v>343234.21</v>
      </c>
      <c r="H40" s="15">
        <f t="shared" si="2"/>
        <v>17007468.489999998</v>
      </c>
      <c r="K40" s="18"/>
      <c r="L40" s="18"/>
    </row>
    <row r="41" spans="1:12">
      <c r="A41" s="7" t="s">
        <v>32</v>
      </c>
      <c r="C41" s="6">
        <v>15030299.16</v>
      </c>
      <c r="D41" s="6">
        <v>1233655.6299999999</v>
      </c>
      <c r="E41" s="6">
        <v>363390.49</v>
      </c>
      <c r="H41" s="15">
        <f t="shared" si="2"/>
        <v>15900564.299999999</v>
      </c>
      <c r="K41" s="18"/>
      <c r="L41" s="18"/>
    </row>
    <row r="42" spans="1:12">
      <c r="A42" s="7" t="s">
        <v>33</v>
      </c>
      <c r="C42" s="6">
        <v>13474096.449999999</v>
      </c>
      <c r="D42" s="6">
        <v>2188405.9900000002</v>
      </c>
      <c r="E42" s="6">
        <v>629251.09</v>
      </c>
      <c r="F42" s="6">
        <v>3713.27</v>
      </c>
      <c r="H42" s="15">
        <f t="shared" si="2"/>
        <v>15036964.619999999</v>
      </c>
      <c r="K42" s="18"/>
      <c r="L42" s="18"/>
    </row>
    <row r="43" spans="1:12">
      <c r="A43" s="7" t="s">
        <v>34</v>
      </c>
      <c r="C43" s="6">
        <v>11891583.279999999</v>
      </c>
      <c r="D43" s="6">
        <v>2130091.4700000002</v>
      </c>
      <c r="E43" s="6">
        <v>547578.30000000005</v>
      </c>
      <c r="H43" s="15">
        <f t="shared" si="2"/>
        <v>13474096.449999999</v>
      </c>
      <c r="K43" s="18"/>
      <c r="L43" s="18"/>
    </row>
    <row r="44" spans="1:12">
      <c r="A44" s="7" t="s">
        <v>35</v>
      </c>
      <c r="C44" s="6">
        <v>10676636.619999999</v>
      </c>
      <c r="D44" s="6">
        <v>1468871.64</v>
      </c>
      <c r="E44" s="6">
        <v>252144.48</v>
      </c>
      <c r="G44" s="6">
        <v>1780.5</v>
      </c>
      <c r="H44" s="15">
        <f t="shared" si="2"/>
        <v>11891583.279999999</v>
      </c>
      <c r="K44" s="18"/>
      <c r="L44" s="18"/>
    </row>
    <row r="45" spans="1:12">
      <c r="A45" s="7" t="s">
        <v>36</v>
      </c>
      <c r="C45" s="6">
        <v>9634427.6300000008</v>
      </c>
      <c r="D45" s="6">
        <v>1249703.2</v>
      </c>
      <c r="E45" s="6">
        <v>207494.21</v>
      </c>
      <c r="H45" s="15">
        <f t="shared" si="2"/>
        <v>10676636.619999999</v>
      </c>
      <c r="K45" s="18"/>
      <c r="L45" s="18"/>
    </row>
    <row r="46" spans="1:12">
      <c r="A46" s="7" t="s">
        <v>37</v>
      </c>
      <c r="C46" s="6">
        <v>8907750.5800000001</v>
      </c>
      <c r="D46" s="6">
        <v>858370.34</v>
      </c>
      <c r="E46" s="6">
        <v>131693.29</v>
      </c>
      <c r="H46" s="15">
        <f t="shared" si="2"/>
        <v>9634427.6300000008</v>
      </c>
      <c r="K46" s="18"/>
      <c r="L46" s="18"/>
    </row>
    <row r="47" spans="1:12">
      <c r="A47" s="7" t="s">
        <v>38</v>
      </c>
      <c r="C47" s="6">
        <v>8573470.0600000005</v>
      </c>
      <c r="D47" s="6">
        <v>468477.18</v>
      </c>
      <c r="E47" s="6">
        <v>134560.68</v>
      </c>
      <c r="F47" s="6">
        <v>364.02</v>
      </c>
      <c r="H47" s="15">
        <f t="shared" si="2"/>
        <v>8907750.5800000001</v>
      </c>
      <c r="K47" s="18"/>
      <c r="L47" s="18"/>
    </row>
    <row r="48" spans="1:12">
      <c r="A48" s="7" t="s">
        <v>39</v>
      </c>
      <c r="C48" s="6">
        <v>7929893.96</v>
      </c>
      <c r="D48" s="6">
        <v>744457.83</v>
      </c>
      <c r="E48" s="6">
        <v>100881.73</v>
      </c>
      <c r="H48" s="15">
        <f t="shared" si="2"/>
        <v>8573470.0599999987</v>
      </c>
      <c r="K48" s="18"/>
      <c r="L48" s="18"/>
    </row>
    <row r="49" spans="1:12">
      <c r="A49" s="7" t="s">
        <v>40</v>
      </c>
      <c r="C49" s="6">
        <v>7478013.7599999998</v>
      </c>
      <c r="D49" s="6">
        <v>574570.64</v>
      </c>
      <c r="E49" s="6">
        <v>114947.82</v>
      </c>
      <c r="G49" s="6">
        <v>7742.62</v>
      </c>
      <c r="H49" s="15">
        <f t="shared" si="2"/>
        <v>7929893.959999999</v>
      </c>
      <c r="K49" s="18"/>
      <c r="L49" s="18"/>
    </row>
    <row r="50" spans="1:12">
      <c r="A50" s="7" t="s">
        <v>41</v>
      </c>
      <c r="C50" s="6">
        <v>7103879.2800000003</v>
      </c>
      <c r="D50" s="6">
        <v>483065.17</v>
      </c>
      <c r="E50" s="6">
        <v>108930.69</v>
      </c>
      <c r="H50" s="15">
        <f t="shared" si="2"/>
        <v>7478013.7599999998</v>
      </c>
      <c r="K50" s="18"/>
      <c r="L50" s="18"/>
    </row>
    <row r="51" spans="1:12">
      <c r="A51" s="7" t="s">
        <v>42</v>
      </c>
      <c r="C51" s="6">
        <v>6753035.7000000002</v>
      </c>
      <c r="D51" s="6">
        <v>462515.14</v>
      </c>
      <c r="E51" s="6">
        <v>111671.51</v>
      </c>
      <c r="H51" s="15">
        <f t="shared" si="2"/>
        <v>7103879.3300000001</v>
      </c>
      <c r="K51" s="18"/>
      <c r="L51" s="18"/>
    </row>
    <row r="52" spans="1:12">
      <c r="A52" s="7" t="s">
        <v>43</v>
      </c>
      <c r="C52" s="6">
        <v>6380138.2999999998</v>
      </c>
      <c r="D52" s="6">
        <v>519576.11</v>
      </c>
      <c r="E52" s="6">
        <v>146253.71</v>
      </c>
      <c r="G52" s="6">
        <v>424.88</v>
      </c>
      <c r="H52" s="15">
        <f t="shared" si="2"/>
        <v>6753035.8200000003</v>
      </c>
      <c r="K52" s="18"/>
      <c r="L52" s="18"/>
    </row>
    <row r="53" spans="1:12">
      <c r="A53" s="7" t="s">
        <v>44</v>
      </c>
      <c r="C53" s="6">
        <v>6050215.3600000003</v>
      </c>
      <c r="D53" s="6">
        <v>435607.21</v>
      </c>
      <c r="E53" s="6">
        <v>105684.27</v>
      </c>
      <c r="H53" s="15">
        <f t="shared" si="2"/>
        <v>6380138.3000000007</v>
      </c>
      <c r="K53" s="18"/>
      <c r="L53" s="18"/>
    </row>
    <row r="54" spans="1:12">
      <c r="A54" s="7" t="s">
        <v>45</v>
      </c>
      <c r="C54" s="6">
        <v>5167210.7300000004</v>
      </c>
      <c r="D54" s="6">
        <v>457353.12</v>
      </c>
      <c r="E54" s="6">
        <v>111270.66</v>
      </c>
      <c r="F54" s="6">
        <v>536921.88</v>
      </c>
      <c r="H54" s="15">
        <f t="shared" si="2"/>
        <v>6050215.0700000003</v>
      </c>
      <c r="K54" s="18"/>
      <c r="L54" s="18"/>
    </row>
    <row r="55" spans="1:12">
      <c r="A55" s="7" t="s">
        <v>46</v>
      </c>
      <c r="C55" s="6">
        <v>4931401.66</v>
      </c>
      <c r="D55" s="6">
        <v>362639.42</v>
      </c>
      <c r="E55" s="6">
        <v>126830.35</v>
      </c>
      <c r="H55" s="15">
        <f t="shared" si="2"/>
        <v>5167210.7300000004</v>
      </c>
      <c r="K55" s="18"/>
      <c r="L55" s="18"/>
    </row>
    <row r="56" spans="1:12">
      <c r="A56" s="7" t="s">
        <v>47</v>
      </c>
      <c r="C56" s="6">
        <v>4624314.4400000004</v>
      </c>
      <c r="D56" s="6">
        <v>424542.82</v>
      </c>
      <c r="E56" s="6">
        <v>117455.6</v>
      </c>
      <c r="H56" s="15">
        <f t="shared" si="2"/>
        <v>4931401.6600000011</v>
      </c>
      <c r="K56" s="18"/>
      <c r="L56" s="18"/>
    </row>
    <row r="57" spans="1:12">
      <c r="A57" s="7" t="s">
        <v>48</v>
      </c>
      <c r="C57" s="6">
        <v>4450200.1399999997</v>
      </c>
      <c r="D57" s="6">
        <v>262348.40999999997</v>
      </c>
      <c r="E57" s="6">
        <v>88092.81</v>
      </c>
      <c r="G57" s="6">
        <v>141.30000000000001</v>
      </c>
      <c r="H57" s="15">
        <f t="shared" si="2"/>
        <v>4624314.4400000004</v>
      </c>
      <c r="K57" s="18"/>
      <c r="L57" s="18"/>
    </row>
    <row r="58" spans="1:12">
      <c r="A58" s="7" t="s">
        <v>49</v>
      </c>
      <c r="C58" s="6">
        <v>4301002.93</v>
      </c>
      <c r="D58" s="6">
        <v>233110.63</v>
      </c>
      <c r="E58" s="6">
        <v>82868.34</v>
      </c>
      <c r="G58" s="6">
        <v>1045.08</v>
      </c>
      <c r="H58" s="15">
        <f t="shared" si="2"/>
        <v>4450200.1399999997</v>
      </c>
      <c r="K58" s="18"/>
      <c r="L58" s="18"/>
    </row>
    <row r="59" spans="1:12">
      <c r="A59" s="7" t="s">
        <v>50</v>
      </c>
      <c r="C59" s="6">
        <v>4164820.94</v>
      </c>
      <c r="D59" s="6">
        <v>190990.68</v>
      </c>
      <c r="E59" s="6">
        <v>53639.65</v>
      </c>
      <c r="G59" s="6">
        <v>1169.04</v>
      </c>
      <c r="H59" s="15">
        <f t="shared" si="2"/>
        <v>4301002.93</v>
      </c>
      <c r="K59" s="18"/>
      <c r="L59" s="18"/>
    </row>
    <row r="60" spans="1:12">
      <c r="A60" s="7" t="s">
        <v>51</v>
      </c>
      <c r="C60" s="6">
        <v>3927156.72</v>
      </c>
      <c r="D60" s="6">
        <v>308664.8</v>
      </c>
      <c r="E60" s="6">
        <v>72697.02</v>
      </c>
      <c r="F60" s="6">
        <v>1696.44</v>
      </c>
      <c r="H60" s="15">
        <f t="shared" si="2"/>
        <v>4164820.9400000004</v>
      </c>
      <c r="K60" s="18"/>
      <c r="L60" s="18"/>
    </row>
    <row r="61" spans="1:12">
      <c r="A61" s="7" t="s">
        <v>52</v>
      </c>
      <c r="C61" s="6">
        <v>1973080.1</v>
      </c>
      <c r="D61" s="6">
        <v>166543.91</v>
      </c>
      <c r="E61" s="6">
        <v>54891.66</v>
      </c>
      <c r="G61" s="6">
        <v>12673.87</v>
      </c>
      <c r="H61" s="15">
        <f t="shared" si="2"/>
        <v>2072058.4800000002</v>
      </c>
      <c r="K61" s="18"/>
      <c r="L61" s="18"/>
    </row>
    <row r="62" spans="1:12">
      <c r="A62" s="7" t="s">
        <v>53</v>
      </c>
      <c r="C62" s="6">
        <v>3653439.83</v>
      </c>
      <c r="D62" s="6">
        <v>244278.35</v>
      </c>
      <c r="E62" s="6">
        <v>44174.57</v>
      </c>
      <c r="G62" s="6">
        <v>5365.27</v>
      </c>
      <c r="H62" s="15">
        <f t="shared" si="2"/>
        <v>3848178.3400000003</v>
      </c>
      <c r="K62" s="18"/>
      <c r="L62" s="18"/>
    </row>
    <row r="63" spans="1:12">
      <c r="A63" s="7" t="s">
        <v>54</v>
      </c>
      <c r="C63" s="6">
        <v>3495066.91</v>
      </c>
      <c r="D63" s="6">
        <v>232304.38</v>
      </c>
      <c r="E63" s="6">
        <v>74489.570000000007</v>
      </c>
      <c r="F63" s="6">
        <v>558.11</v>
      </c>
      <c r="H63" s="15">
        <f t="shared" si="2"/>
        <v>3653439.83</v>
      </c>
      <c r="K63" s="18"/>
      <c r="L63" s="18"/>
    </row>
    <row r="64" spans="1:12">
      <c r="A64" s="7" t="s">
        <v>55</v>
      </c>
      <c r="C64" s="6">
        <v>3355173.9</v>
      </c>
      <c r="D64" s="6">
        <v>211896.66</v>
      </c>
      <c r="E64" s="6">
        <v>71993.52</v>
      </c>
      <c r="F64" s="6">
        <v>1</v>
      </c>
      <c r="G64" s="6">
        <v>11.13</v>
      </c>
      <c r="H64" s="15">
        <f t="shared" si="2"/>
        <v>3495066.91</v>
      </c>
      <c r="K64" s="18"/>
      <c r="L64" s="18"/>
    </row>
    <row r="65" spans="1:12">
      <c r="A65" s="7" t="s">
        <v>56</v>
      </c>
      <c r="C65" s="6">
        <v>3142534.93</v>
      </c>
      <c r="D65" s="6">
        <v>308123.84999999998</v>
      </c>
      <c r="E65" s="6">
        <v>95454.99</v>
      </c>
      <c r="G65" s="19"/>
      <c r="H65" s="15">
        <f t="shared" si="2"/>
        <v>3355203.79</v>
      </c>
      <c r="K65" s="18"/>
      <c r="L65" s="18"/>
    </row>
    <row r="66" spans="1:12">
      <c r="A66" s="7" t="s">
        <v>57</v>
      </c>
      <c r="C66" s="6">
        <v>2965600.21</v>
      </c>
      <c r="D66" s="6">
        <v>231156.79</v>
      </c>
      <c r="E66" s="6">
        <v>57683.59</v>
      </c>
      <c r="F66" s="6">
        <v>3461.52</v>
      </c>
      <c r="H66" s="15">
        <f t="shared" si="2"/>
        <v>3142534.93</v>
      </c>
      <c r="K66" s="18"/>
      <c r="L66" s="18"/>
    </row>
    <row r="67" spans="1:12">
      <c r="A67" s="7" t="s">
        <v>58</v>
      </c>
      <c r="C67" s="6">
        <v>2822852.18</v>
      </c>
      <c r="D67" s="6">
        <v>206686.59</v>
      </c>
      <c r="E67" s="6">
        <v>61233.599999999999</v>
      </c>
      <c r="F67" s="6">
        <v>6206.26</v>
      </c>
      <c r="G67" s="6">
        <v>8911.2199999999993</v>
      </c>
      <c r="H67" s="15">
        <f t="shared" si="2"/>
        <v>2965600.2099999995</v>
      </c>
      <c r="K67" s="18"/>
      <c r="L67" s="18"/>
    </row>
    <row r="68" spans="1:12">
      <c r="A68" s="7" t="s">
        <v>59</v>
      </c>
      <c r="C68" s="6">
        <v>2657441.67</v>
      </c>
      <c r="D68" s="6">
        <v>246514.06</v>
      </c>
      <c r="E68" s="6">
        <v>80836.740000000005</v>
      </c>
      <c r="G68" s="6">
        <v>266.81</v>
      </c>
      <c r="H68" s="15">
        <f t="shared" si="2"/>
        <v>2822852.1799999997</v>
      </c>
      <c r="K68" s="18"/>
      <c r="L68" s="18"/>
    </row>
    <row r="69" spans="1:12">
      <c r="A69" s="7" t="s">
        <v>60</v>
      </c>
      <c r="C69" s="6">
        <v>2532669.38</v>
      </c>
      <c r="D69" s="6">
        <v>191051.05</v>
      </c>
      <c r="E69" s="6">
        <v>46568.26</v>
      </c>
      <c r="F69" s="6">
        <v>101.89</v>
      </c>
      <c r="G69" s="6">
        <v>19812.39</v>
      </c>
      <c r="H69" s="15">
        <f t="shared" si="2"/>
        <v>2657441.67</v>
      </c>
      <c r="K69" s="18"/>
      <c r="L69" s="18"/>
    </row>
    <row r="70" spans="1:12">
      <c r="A70" s="7" t="s">
        <v>61</v>
      </c>
      <c r="C70" s="6">
        <v>2334098.85</v>
      </c>
      <c r="D70" s="6">
        <v>225320.08</v>
      </c>
      <c r="E70" s="6">
        <v>24578.44</v>
      </c>
      <c r="F70" s="6">
        <v>564.11</v>
      </c>
      <c r="G70" s="19">
        <f>12735.22</f>
        <v>12735.22</v>
      </c>
      <c r="H70" s="15">
        <f t="shared" si="2"/>
        <v>2522669.38</v>
      </c>
      <c r="K70" s="18"/>
      <c r="L70" s="18"/>
    </row>
    <row r="71" spans="1:12">
      <c r="A71" s="7" t="s">
        <v>62</v>
      </c>
      <c r="C71" s="6">
        <v>2010196.25</v>
      </c>
      <c r="D71" s="6">
        <v>365274.26</v>
      </c>
      <c r="E71" s="6">
        <v>31371.66</v>
      </c>
      <c r="G71" s="19"/>
      <c r="H71" s="15">
        <f t="shared" si="2"/>
        <v>2344098.8499999996</v>
      </c>
      <c r="K71" s="18"/>
      <c r="L71" s="18"/>
    </row>
    <row r="72" spans="1:12">
      <c r="A72" s="7" t="s">
        <v>63</v>
      </c>
      <c r="C72" s="6">
        <v>1915546.11</v>
      </c>
      <c r="D72" s="6">
        <v>99397.65</v>
      </c>
      <c r="E72" s="6">
        <v>11789.84</v>
      </c>
      <c r="F72" s="6">
        <v>7553.38</v>
      </c>
      <c r="G72" s="6">
        <v>511.05</v>
      </c>
      <c r="H72" s="15">
        <f t="shared" si="2"/>
        <v>2010196.2499999998</v>
      </c>
      <c r="K72" s="18"/>
      <c r="L72" s="18"/>
    </row>
    <row r="73" spans="1:12">
      <c r="A73" s="7" t="s">
        <v>64</v>
      </c>
      <c r="C73" s="6">
        <v>1430277.72</v>
      </c>
      <c r="D73" s="6">
        <v>510132.49</v>
      </c>
      <c r="E73" s="6">
        <v>24864.1</v>
      </c>
      <c r="F73" s="6">
        <v>2382.69</v>
      </c>
      <c r="G73" s="6">
        <v>2382.69</v>
      </c>
      <c r="H73" s="15">
        <f t="shared" si="2"/>
        <v>1915546.1099999999</v>
      </c>
      <c r="K73" s="18"/>
      <c r="L73" s="18"/>
    </row>
    <row r="74" spans="1:12">
      <c r="A74" s="7" t="s">
        <v>65</v>
      </c>
      <c r="C74" s="6">
        <v>473420.31</v>
      </c>
      <c r="D74" s="6">
        <v>992511.94</v>
      </c>
      <c r="E74" s="6">
        <v>25763.360000000001</v>
      </c>
      <c r="G74" s="6">
        <v>9891.17</v>
      </c>
      <c r="H74" s="15">
        <f t="shared" si="2"/>
        <v>1430277.72</v>
      </c>
      <c r="K74" s="18"/>
      <c r="L74" s="18"/>
    </row>
    <row r="75" spans="1:12">
      <c r="A75" s="7" t="s">
        <v>66</v>
      </c>
      <c r="C75" s="6">
        <v>197568.25</v>
      </c>
      <c r="D75" s="6">
        <v>71545.84</v>
      </c>
      <c r="E75" s="6">
        <v>6346.98</v>
      </c>
      <c r="F75" s="19"/>
      <c r="H75" s="15">
        <f t="shared" si="2"/>
        <v>262767.11</v>
      </c>
      <c r="K75" s="18"/>
      <c r="L75" s="18"/>
    </row>
    <row r="76" spans="1:12">
      <c r="A76" s="7" t="s">
        <v>67</v>
      </c>
      <c r="C76" s="6">
        <v>178970.76</v>
      </c>
      <c r="D76" s="6">
        <v>18942.05</v>
      </c>
      <c r="E76" s="6">
        <v>344.56</v>
      </c>
      <c r="H76" s="15">
        <f t="shared" si="2"/>
        <v>197568.25</v>
      </c>
      <c r="K76" s="18"/>
      <c r="L76" s="18"/>
    </row>
    <row r="77" spans="1:12">
      <c r="A77" s="7" t="s">
        <v>68</v>
      </c>
      <c r="C77" s="6">
        <v>160718.76</v>
      </c>
      <c r="D77" s="6">
        <v>19718.169999999998</v>
      </c>
      <c r="E77" s="6">
        <v>1466.17</v>
      </c>
      <c r="H77" s="15">
        <f t="shared" si="2"/>
        <v>178970.75999999998</v>
      </c>
      <c r="K77" s="18"/>
      <c r="L77" s="18"/>
    </row>
    <row r="78" spans="1:12">
      <c r="A78" s="7" t="s">
        <v>69</v>
      </c>
      <c r="C78" s="6">
        <v>135286.63</v>
      </c>
      <c r="D78" s="6">
        <v>25422.28</v>
      </c>
      <c r="E78" s="6">
        <v>10.15</v>
      </c>
      <c r="F78" s="19"/>
      <c r="H78" s="15">
        <f t="shared" si="2"/>
        <v>160698.76</v>
      </c>
      <c r="K78" s="18"/>
      <c r="L78" s="18"/>
    </row>
    <row r="79" spans="1:12">
      <c r="A79" s="7" t="s">
        <v>70</v>
      </c>
      <c r="C79" s="6">
        <v>115646.62</v>
      </c>
      <c r="D79" s="6">
        <v>24828.720000000001</v>
      </c>
      <c r="E79" s="6">
        <v>5188.71</v>
      </c>
      <c r="H79" s="15">
        <f t="shared" si="2"/>
        <v>135286.63</v>
      </c>
      <c r="L79" s="18"/>
    </row>
    <row r="80" spans="1:12">
      <c r="A80" s="7" t="s">
        <v>71</v>
      </c>
      <c r="C80" s="6">
        <v>126901.56</v>
      </c>
      <c r="D80" s="6">
        <v>1270.83</v>
      </c>
      <c r="E80" s="6">
        <v>12525.77</v>
      </c>
      <c r="H80" s="15">
        <f t="shared" si="2"/>
        <v>115646.62</v>
      </c>
    </row>
    <row r="81" spans="1:11">
      <c r="A81" s="7" t="s">
        <v>72</v>
      </c>
      <c r="C81" s="6">
        <v>125819.3</v>
      </c>
      <c r="D81" s="6">
        <v>1082.26</v>
      </c>
      <c r="H81" s="15">
        <f t="shared" si="2"/>
        <v>126901.56</v>
      </c>
    </row>
    <row r="82" spans="1:11">
      <c r="A82" s="7" t="s">
        <v>73</v>
      </c>
      <c r="C82" s="6">
        <v>195843.36</v>
      </c>
      <c r="D82" s="6">
        <v>29337.439999999999</v>
      </c>
      <c r="E82" s="6">
        <v>99361.5</v>
      </c>
      <c r="H82" s="15">
        <f t="shared" si="2"/>
        <v>125819.29999999999</v>
      </c>
    </row>
    <row r="83" spans="1:11">
      <c r="A83" s="7" t="s">
        <v>74</v>
      </c>
      <c r="C83" s="6">
        <v>144658.04999999999</v>
      </c>
      <c r="D83" s="6">
        <v>51705.87</v>
      </c>
      <c r="E83" s="6">
        <v>520.55999999999995</v>
      </c>
      <c r="H83" s="15">
        <f>+C83+D83-E83+F83-G83</f>
        <v>195843.36</v>
      </c>
    </row>
    <row r="84" spans="1:11">
      <c r="A84" s="7" t="s">
        <v>75</v>
      </c>
      <c r="D84" s="6">
        <v>144658.04999999999</v>
      </c>
      <c r="H84" s="15">
        <f>+C84+D84-E84+F84-G84</f>
        <v>144658.04999999999</v>
      </c>
    </row>
    <row r="85" spans="1:11">
      <c r="K85" s="20"/>
    </row>
  </sheetData>
  <mergeCells count="3">
    <mergeCell ref="F6:G6"/>
    <mergeCell ref="A1:H1"/>
    <mergeCell ref="A2:H2"/>
  </mergeCells>
  <phoneticPr fontId="0" type="noConversion"/>
  <pageMargins left="1.25" right="0.75" top="1" bottom="1" header="0.5" footer="0.5"/>
  <pageSetup scale="92" fitToHeight="0" orientation="portrait" r:id="rId1"/>
  <headerFooter alignWithMargins="0">
    <oddFooter xml:space="preserve">&amp;L&amp;"Lucida Sans,Regular"&amp;10                     Welsh Group&amp;C&amp;"Lucida Sans,Regular"&amp;10Page &amp;P&amp;R&amp;"Lucida Sans,Regular"&amp;10June 26, 2015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opLeftCell="A71" zoomScaleNormal="100" workbookViewId="0">
      <selection activeCell="L93" sqref="L93"/>
    </sheetView>
  </sheetViews>
  <sheetFormatPr defaultColWidth="9.140625" defaultRowHeight="12.75"/>
  <cols>
    <col min="1" max="1" width="10.42578125" style="7" bestFit="1" customWidth="1"/>
    <col min="2" max="2" width="3.7109375" style="1" customWidth="1"/>
    <col min="3" max="3" width="13.28515625" style="6" bestFit="1" customWidth="1"/>
    <col min="4" max="4" width="12.28515625" style="6" customWidth="1"/>
    <col min="5" max="5" width="12.5703125" style="6" bestFit="1" customWidth="1"/>
    <col min="6" max="6" width="13.28515625" style="6" customWidth="1"/>
    <col min="7" max="7" width="10" style="6" customWidth="1"/>
    <col min="8" max="8" width="14.42578125" style="6" customWidth="1"/>
    <col min="9" max="9" width="10.7109375" style="1" bestFit="1" customWidth="1"/>
    <col min="10" max="10" width="13.7109375" style="1" customWidth="1"/>
    <col min="11" max="16384" width="9.140625" style="1"/>
  </cols>
  <sheetData>
    <row r="1" spans="1:10" ht="15">
      <c r="A1" s="26" t="s">
        <v>77</v>
      </c>
      <c r="B1" s="26"/>
      <c r="C1" s="26"/>
      <c r="D1" s="26"/>
      <c r="E1" s="26"/>
      <c r="F1" s="26"/>
      <c r="G1" s="26"/>
      <c r="H1" s="26"/>
    </row>
    <row r="2" spans="1:10" ht="15">
      <c r="A2" s="26" t="s">
        <v>9</v>
      </c>
      <c r="B2" s="26"/>
      <c r="C2" s="26"/>
      <c r="D2" s="26"/>
      <c r="E2" s="26"/>
      <c r="F2" s="26"/>
      <c r="G2" s="26"/>
      <c r="H2" s="26"/>
      <c r="I2" s="2"/>
    </row>
    <row r="4" spans="1:10">
      <c r="A4" s="3" t="s">
        <v>80</v>
      </c>
    </row>
    <row r="6" spans="1:10" s="8" customFormat="1">
      <c r="A6" s="7"/>
      <c r="C6" s="9" t="s">
        <v>1</v>
      </c>
      <c r="D6" s="9"/>
      <c r="E6" s="9"/>
      <c r="F6" s="25" t="s">
        <v>7</v>
      </c>
      <c r="G6" s="25"/>
      <c r="H6" s="9" t="s">
        <v>1</v>
      </c>
      <c r="J6" s="10"/>
    </row>
    <row r="7" spans="1:10" s="12" customFormat="1">
      <c r="A7" s="11"/>
      <c r="C7" s="13" t="s">
        <v>0</v>
      </c>
      <c r="D7" s="13" t="s">
        <v>2</v>
      </c>
      <c r="E7" s="13" t="s">
        <v>3</v>
      </c>
      <c r="F7" s="13" t="s">
        <v>5</v>
      </c>
      <c r="G7" s="13" t="s">
        <v>6</v>
      </c>
      <c r="H7" s="13" t="s">
        <v>4</v>
      </c>
      <c r="J7" s="14"/>
    </row>
    <row r="8" spans="1:10" s="12" customFormat="1">
      <c r="A8" s="11"/>
      <c r="C8" s="13"/>
      <c r="D8" s="13"/>
      <c r="E8" s="13"/>
      <c r="F8" s="13"/>
      <c r="G8" s="13"/>
      <c r="H8" s="13"/>
    </row>
    <row r="9" spans="1:10" s="12" customFormat="1">
      <c r="A9" s="7" t="s">
        <v>92</v>
      </c>
      <c r="C9" s="23">
        <f t="shared" ref="C9:C12" si="0">+H10</f>
        <v>56555491</v>
      </c>
      <c r="D9" s="23">
        <v>1936723</v>
      </c>
      <c r="E9" s="23">
        <v>296190</v>
      </c>
      <c r="F9" s="23"/>
      <c r="G9" s="23"/>
      <c r="H9" s="15">
        <f t="shared" ref="H9:H13" si="1">+C9+D9-E9+F9-G9</f>
        <v>58196024</v>
      </c>
      <c r="J9" s="6"/>
    </row>
    <row r="10" spans="1:10" s="12" customFormat="1">
      <c r="A10" s="7" t="s">
        <v>93</v>
      </c>
      <c r="C10" s="23">
        <f t="shared" si="0"/>
        <v>54354594</v>
      </c>
      <c r="D10" s="23">
        <v>2800545</v>
      </c>
      <c r="E10" s="23">
        <v>599648</v>
      </c>
      <c r="F10" s="23"/>
      <c r="G10" s="23"/>
      <c r="H10" s="15">
        <f t="shared" si="1"/>
        <v>56555491</v>
      </c>
      <c r="J10" s="6"/>
    </row>
    <row r="11" spans="1:10" s="12" customFormat="1">
      <c r="A11" s="7" t="s">
        <v>94</v>
      </c>
      <c r="C11" s="23">
        <f t="shared" si="0"/>
        <v>51662074</v>
      </c>
      <c r="D11" s="23">
        <v>3565566</v>
      </c>
      <c r="E11" s="23">
        <v>873046</v>
      </c>
      <c r="F11" s="23"/>
      <c r="G11" s="23"/>
      <c r="H11" s="15">
        <f t="shared" si="1"/>
        <v>54354594</v>
      </c>
      <c r="J11" s="6"/>
    </row>
    <row r="12" spans="1:10" s="12" customFormat="1">
      <c r="A12" s="7" t="s">
        <v>95</v>
      </c>
      <c r="C12" s="23">
        <f t="shared" si="0"/>
        <v>49780190</v>
      </c>
      <c r="D12" s="23">
        <v>2299796</v>
      </c>
      <c r="E12" s="23">
        <v>417912</v>
      </c>
      <c r="F12" s="23"/>
      <c r="G12" s="23"/>
      <c r="H12" s="15">
        <f t="shared" si="1"/>
        <v>51662074</v>
      </c>
      <c r="J12" s="6"/>
    </row>
    <row r="13" spans="1:10" s="12" customFormat="1">
      <c r="A13" s="7" t="s">
        <v>96</v>
      </c>
      <c r="C13" s="23">
        <f>+H14</f>
        <v>48875259</v>
      </c>
      <c r="D13" s="23">
        <v>1300753</v>
      </c>
      <c r="E13" s="23">
        <v>395822</v>
      </c>
      <c r="F13" s="23"/>
      <c r="G13" s="23"/>
      <c r="H13" s="15">
        <f t="shared" si="1"/>
        <v>49780190</v>
      </c>
      <c r="J13" s="6"/>
    </row>
    <row r="14" spans="1:10" s="12" customFormat="1">
      <c r="A14" s="7" t="s">
        <v>88</v>
      </c>
      <c r="B14" s="8"/>
      <c r="C14" s="9">
        <v>47750618</v>
      </c>
      <c r="D14" s="9">
        <v>1636064</v>
      </c>
      <c r="E14" s="9">
        <f>220767+290656</f>
        <v>511423</v>
      </c>
      <c r="F14" s="9"/>
      <c r="G14" s="9"/>
      <c r="H14" s="15">
        <f>+C14+D14-E14+F14-G14</f>
        <v>48875259</v>
      </c>
      <c r="I14" s="8"/>
      <c r="J14" s="6"/>
    </row>
    <row r="15" spans="1:10" s="12" customFormat="1">
      <c r="A15" s="7" t="s">
        <v>89</v>
      </c>
      <c r="B15" s="8"/>
      <c r="C15" s="9">
        <v>46941867</v>
      </c>
      <c r="D15" s="9">
        <v>1053894</v>
      </c>
      <c r="E15" s="9">
        <v>245143</v>
      </c>
      <c r="F15" s="9"/>
      <c r="G15" s="9"/>
      <c r="H15" s="15">
        <f>+C15+D15-E15+F15-G15</f>
        <v>47750618</v>
      </c>
      <c r="I15" s="8"/>
      <c r="J15" s="6"/>
    </row>
    <row r="16" spans="1:10" s="12" customFormat="1">
      <c r="A16" s="7" t="s">
        <v>90</v>
      </c>
      <c r="B16" s="8"/>
      <c r="C16" s="9">
        <v>45298933</v>
      </c>
      <c r="D16" s="9">
        <v>2008677</v>
      </c>
      <c r="E16" s="9">
        <v>365743</v>
      </c>
      <c r="F16" s="9"/>
      <c r="G16" s="9"/>
      <c r="H16" s="15">
        <f>+C16+D16-E16+F16-G16</f>
        <v>46941867</v>
      </c>
      <c r="I16" s="8"/>
      <c r="J16" s="6"/>
    </row>
    <row r="17" spans="1:10" s="12" customFormat="1">
      <c r="A17" s="7" t="s">
        <v>91</v>
      </c>
      <c r="B17" s="8"/>
      <c r="C17" s="9">
        <v>43909211</v>
      </c>
      <c r="D17" s="9">
        <v>1688223</v>
      </c>
      <c r="E17" s="9">
        <v>298501</v>
      </c>
      <c r="F17" s="9"/>
      <c r="G17" s="9"/>
      <c r="H17" s="15">
        <f>+C17+D17-E17+F17-G17</f>
        <v>45298933</v>
      </c>
      <c r="I17" s="8"/>
      <c r="J17" s="6"/>
    </row>
    <row r="18" spans="1:10">
      <c r="A18" s="7" t="s">
        <v>8</v>
      </c>
      <c r="C18" s="6">
        <v>43003164.57</v>
      </c>
      <c r="D18" s="6">
        <v>1656778.7</v>
      </c>
      <c r="E18" s="6">
        <v>278876.11</v>
      </c>
      <c r="G18" s="6">
        <v>471855.94</v>
      </c>
      <c r="H18" s="15">
        <f>+C18+D18-E18+F18-G18</f>
        <v>43909211.220000006</v>
      </c>
      <c r="J18" s="6"/>
    </row>
    <row r="19" spans="1:10">
      <c r="A19" s="7" t="s">
        <v>10</v>
      </c>
      <c r="C19" s="6">
        <v>40929918.259999998</v>
      </c>
      <c r="D19" s="6">
        <v>2320965.36</v>
      </c>
      <c r="E19" s="6">
        <v>247719</v>
      </c>
      <c r="H19" s="15">
        <f t="shared" ref="H19:H82" si="2">+C19+D19-E19+F19-G19</f>
        <v>43003164.619999997</v>
      </c>
      <c r="J19" s="6"/>
    </row>
    <row r="20" spans="1:10">
      <c r="A20" s="7" t="s">
        <v>11</v>
      </c>
      <c r="C20" s="6">
        <v>38218736.710000001</v>
      </c>
      <c r="D20" s="6">
        <v>2997954.1</v>
      </c>
      <c r="E20" s="6">
        <v>286772.55</v>
      </c>
      <c r="H20" s="15">
        <f t="shared" si="2"/>
        <v>40929918.260000005</v>
      </c>
      <c r="J20" s="6"/>
    </row>
    <row r="21" spans="1:10">
      <c r="A21" s="7" t="s">
        <v>12</v>
      </c>
      <c r="C21" s="6">
        <v>35335078.210000001</v>
      </c>
      <c r="D21" s="6">
        <v>3218321.69</v>
      </c>
      <c r="E21" s="6">
        <v>334663.19</v>
      </c>
      <c r="H21" s="15">
        <f t="shared" si="2"/>
        <v>38218736.710000001</v>
      </c>
      <c r="J21" s="6"/>
    </row>
    <row r="22" spans="1:10">
      <c r="A22" s="7" t="s">
        <v>13</v>
      </c>
      <c r="C22" s="6">
        <v>32235851.309999999</v>
      </c>
      <c r="D22" s="6">
        <v>3437752</v>
      </c>
      <c r="E22" s="6">
        <v>338525.1</v>
      </c>
      <c r="H22" s="15">
        <f t="shared" si="2"/>
        <v>35335078.210000001</v>
      </c>
      <c r="J22" s="6"/>
    </row>
    <row r="23" spans="1:10">
      <c r="A23" s="7" t="s">
        <v>14</v>
      </c>
      <c r="C23" s="6">
        <v>29197055.16</v>
      </c>
      <c r="D23" s="6">
        <v>3467283.19</v>
      </c>
      <c r="E23" s="6">
        <v>428487.04</v>
      </c>
      <c r="H23" s="15">
        <f t="shared" si="2"/>
        <v>32235851.310000002</v>
      </c>
      <c r="J23" s="6"/>
    </row>
    <row r="24" spans="1:10">
      <c r="A24" s="7" t="s">
        <v>15</v>
      </c>
      <c r="C24" s="6">
        <v>26326009.210000001</v>
      </c>
      <c r="D24" s="6">
        <v>3470548.44</v>
      </c>
      <c r="E24" s="6">
        <v>598463.19999999995</v>
      </c>
      <c r="G24" s="6">
        <v>1039.29</v>
      </c>
      <c r="H24" s="15">
        <f t="shared" si="2"/>
        <v>29197055.160000004</v>
      </c>
      <c r="J24" s="6"/>
    </row>
    <row r="25" spans="1:10">
      <c r="A25" s="7" t="s">
        <v>16</v>
      </c>
      <c r="C25" s="6">
        <v>24314531.350000001</v>
      </c>
      <c r="D25" s="6">
        <v>2435556.4900000002</v>
      </c>
      <c r="E25" s="6">
        <v>423651.13</v>
      </c>
      <c r="G25" s="6">
        <v>427.5</v>
      </c>
      <c r="H25" s="15">
        <f t="shared" si="2"/>
        <v>26326009.210000005</v>
      </c>
      <c r="J25" s="6"/>
    </row>
    <row r="26" spans="1:10">
      <c r="A26" s="7" t="s">
        <v>17</v>
      </c>
      <c r="C26" s="6">
        <v>22529053.91</v>
      </c>
      <c r="D26" s="6">
        <v>2130734.5</v>
      </c>
      <c r="E26" s="6">
        <v>345257.06</v>
      </c>
      <c r="H26" s="15">
        <f t="shared" si="2"/>
        <v>24314531.350000001</v>
      </c>
      <c r="J26" s="6"/>
    </row>
    <row r="27" spans="1:10">
      <c r="A27" s="7" t="s">
        <v>18</v>
      </c>
      <c r="C27" s="6">
        <v>21251651.760000002</v>
      </c>
      <c r="D27" s="6">
        <v>1494547.44</v>
      </c>
      <c r="E27" s="6">
        <v>217145.29</v>
      </c>
      <c r="H27" s="15">
        <f t="shared" si="2"/>
        <v>22529053.910000004</v>
      </c>
      <c r="J27" s="6"/>
    </row>
    <row r="28" spans="1:10">
      <c r="A28" s="7" t="s">
        <v>19</v>
      </c>
      <c r="C28" s="6">
        <v>20229418</v>
      </c>
      <c r="D28" s="6">
        <v>1294266.3500000001</v>
      </c>
      <c r="E28" s="6">
        <v>272032.59000000003</v>
      </c>
      <c r="H28" s="15">
        <f t="shared" si="2"/>
        <v>21251651.760000002</v>
      </c>
      <c r="J28" s="6"/>
    </row>
    <row r="29" spans="1:10">
      <c r="A29" s="7" t="s">
        <v>20</v>
      </c>
      <c r="C29" s="6">
        <v>19456704.149999999</v>
      </c>
      <c r="D29" s="6">
        <v>970449.19</v>
      </c>
      <c r="E29" s="6">
        <v>197735.37</v>
      </c>
      <c r="H29" s="15">
        <f t="shared" si="2"/>
        <v>20229417.969999999</v>
      </c>
      <c r="J29" s="6"/>
    </row>
    <row r="30" spans="1:10">
      <c r="A30" s="7" t="s">
        <v>21</v>
      </c>
      <c r="C30" s="6">
        <v>18629591.449999999</v>
      </c>
      <c r="D30" s="6">
        <v>1088259.6399999999</v>
      </c>
      <c r="E30" s="6">
        <v>261146.94</v>
      </c>
      <c r="H30" s="15">
        <f t="shared" si="2"/>
        <v>19456704.149999999</v>
      </c>
      <c r="J30" s="6"/>
    </row>
    <row r="31" spans="1:10">
      <c r="A31" s="7" t="s">
        <v>22</v>
      </c>
      <c r="C31" s="6">
        <v>17728953.530000001</v>
      </c>
      <c r="D31" s="6">
        <v>1193605.6000000001</v>
      </c>
      <c r="E31" s="6">
        <v>292967.67999999999</v>
      </c>
      <c r="H31" s="15">
        <f t="shared" si="2"/>
        <v>18629591.450000003</v>
      </c>
      <c r="J31" s="6"/>
    </row>
    <row r="32" spans="1:10">
      <c r="A32" s="7" t="s">
        <v>23</v>
      </c>
      <c r="C32" s="6">
        <v>16503984.439999999</v>
      </c>
      <c r="D32" s="6">
        <v>1449850.94</v>
      </c>
      <c r="E32" s="6">
        <v>268987.98</v>
      </c>
      <c r="F32" s="6">
        <v>44106.13</v>
      </c>
      <c r="H32" s="15">
        <f t="shared" si="2"/>
        <v>17728953.529999997</v>
      </c>
      <c r="J32" s="6"/>
    </row>
    <row r="33" spans="1:10">
      <c r="A33" s="7" t="s">
        <v>24</v>
      </c>
      <c r="C33" s="6">
        <v>15497437.85</v>
      </c>
      <c r="D33" s="6">
        <v>1273949.45</v>
      </c>
      <c r="E33" s="6">
        <v>267402.86</v>
      </c>
      <c r="H33" s="15">
        <f t="shared" si="2"/>
        <v>16503984.439999999</v>
      </c>
      <c r="J33" s="6"/>
    </row>
    <row r="34" spans="1:10">
      <c r="A34" s="7" t="s">
        <v>25</v>
      </c>
      <c r="C34" s="6">
        <v>13434526.65</v>
      </c>
      <c r="D34" s="6">
        <v>940481.73</v>
      </c>
      <c r="E34" s="6">
        <v>205741.76</v>
      </c>
      <c r="F34" s="6">
        <v>1328171.23</v>
      </c>
      <c r="H34" s="15">
        <f t="shared" si="2"/>
        <v>15497437.850000001</v>
      </c>
      <c r="J34" s="6"/>
    </row>
    <row r="35" spans="1:10">
      <c r="A35" s="7" t="s">
        <v>26</v>
      </c>
      <c r="C35" s="6">
        <v>11509540.529999999</v>
      </c>
      <c r="D35" s="6">
        <v>924477.66</v>
      </c>
      <c r="E35" s="6">
        <v>169789.66</v>
      </c>
      <c r="F35" s="6">
        <v>1170298.1200000001</v>
      </c>
      <c r="H35" s="15">
        <f t="shared" si="2"/>
        <v>13434526.649999999</v>
      </c>
      <c r="J35" s="6"/>
    </row>
    <row r="36" spans="1:10">
      <c r="A36" s="7" t="s">
        <v>27</v>
      </c>
      <c r="C36" s="6">
        <v>10999805.51</v>
      </c>
      <c r="D36" s="6">
        <v>673837.48</v>
      </c>
      <c r="E36" s="6">
        <v>164102.46</v>
      </c>
      <c r="H36" s="15">
        <f t="shared" si="2"/>
        <v>11509540.529999999</v>
      </c>
      <c r="J36" s="6"/>
    </row>
    <row r="37" spans="1:10">
      <c r="A37" s="7" t="s">
        <v>28</v>
      </c>
      <c r="C37" s="6">
        <v>10514248.43</v>
      </c>
      <c r="D37" s="6">
        <v>655091.52</v>
      </c>
      <c r="E37" s="6">
        <v>169534.44</v>
      </c>
      <c r="H37" s="15">
        <f t="shared" si="2"/>
        <v>10999805.51</v>
      </c>
      <c r="J37" s="6"/>
    </row>
    <row r="38" spans="1:10">
      <c r="A38" s="7" t="s">
        <v>29</v>
      </c>
      <c r="C38" s="6">
        <v>9941449.5800000001</v>
      </c>
      <c r="D38" s="6">
        <v>704201.05</v>
      </c>
      <c r="E38" s="6">
        <v>130413.11</v>
      </c>
      <c r="H38" s="15">
        <f t="shared" si="2"/>
        <v>10515237.520000001</v>
      </c>
      <c r="J38" s="6"/>
    </row>
    <row r="39" spans="1:10">
      <c r="A39" s="7" t="s">
        <v>30</v>
      </c>
      <c r="C39" s="6">
        <v>9415094.4700000007</v>
      </c>
      <c r="D39" s="6">
        <v>657981.02</v>
      </c>
      <c r="E39" s="6">
        <v>131625.91</v>
      </c>
      <c r="H39" s="15">
        <f t="shared" si="2"/>
        <v>9941449.5800000001</v>
      </c>
      <c r="J39" s="6"/>
    </row>
    <row r="40" spans="1:10">
      <c r="A40" s="7" t="s">
        <v>31</v>
      </c>
      <c r="C40" s="6">
        <v>8816222.1899999995</v>
      </c>
      <c r="D40" s="6">
        <v>677099.59</v>
      </c>
      <c r="E40" s="6">
        <v>130013.07</v>
      </c>
      <c r="H40" s="15">
        <f t="shared" si="2"/>
        <v>9363308.709999999</v>
      </c>
      <c r="J40" s="6"/>
    </row>
    <row r="41" spans="1:10">
      <c r="A41" s="7" t="s">
        <v>32</v>
      </c>
      <c r="C41" s="6">
        <v>8403019.4800000004</v>
      </c>
      <c r="D41" s="6">
        <v>484838.53</v>
      </c>
      <c r="E41" s="6">
        <v>105889.96</v>
      </c>
      <c r="F41" s="6">
        <v>34254.14</v>
      </c>
      <c r="H41" s="15">
        <f t="shared" si="2"/>
        <v>8816222.1899999995</v>
      </c>
      <c r="J41" s="6"/>
    </row>
    <row r="42" spans="1:10">
      <c r="A42" s="7" t="s">
        <v>33</v>
      </c>
      <c r="C42" s="6">
        <v>7732329.0899999999</v>
      </c>
      <c r="D42" s="6">
        <v>841946.92</v>
      </c>
      <c r="E42" s="6">
        <v>169707.59</v>
      </c>
      <c r="F42" s="6">
        <v>1168.4000000000001</v>
      </c>
      <c r="G42" s="6">
        <v>380.54</v>
      </c>
      <c r="H42" s="15">
        <f t="shared" si="2"/>
        <v>8405356.2800000012</v>
      </c>
      <c r="J42" s="6"/>
    </row>
    <row r="43" spans="1:10">
      <c r="A43" s="7" t="s">
        <v>34</v>
      </c>
      <c r="C43" s="6">
        <v>6857988.1799999997</v>
      </c>
      <c r="D43" s="6">
        <v>1264485.67</v>
      </c>
      <c r="E43" s="6">
        <v>390144.76</v>
      </c>
      <c r="H43" s="15">
        <f t="shared" si="2"/>
        <v>7732329.0899999999</v>
      </c>
      <c r="J43" s="6"/>
    </row>
    <row r="44" spans="1:10">
      <c r="A44" s="7" t="s">
        <v>35</v>
      </c>
      <c r="C44" s="6">
        <v>6348505.3499999996</v>
      </c>
      <c r="D44" s="6">
        <v>654346.18999999994</v>
      </c>
      <c r="E44" s="6">
        <v>144473.01</v>
      </c>
      <c r="G44" s="6">
        <v>390.35</v>
      </c>
      <c r="H44" s="15">
        <f t="shared" si="2"/>
        <v>6857988.1799999997</v>
      </c>
      <c r="J44" s="6"/>
    </row>
    <row r="45" spans="1:10">
      <c r="A45" s="7" t="s">
        <v>36</v>
      </c>
      <c r="C45" s="6">
        <v>5965213.5</v>
      </c>
      <c r="D45" s="6">
        <v>462451.33</v>
      </c>
      <c r="E45" s="6">
        <v>82830.98</v>
      </c>
      <c r="F45" s="6">
        <v>3671.5</v>
      </c>
      <c r="H45" s="15">
        <f t="shared" si="2"/>
        <v>6348505.3499999996</v>
      </c>
      <c r="J45" s="6"/>
    </row>
    <row r="46" spans="1:10">
      <c r="A46" s="7" t="s">
        <v>37</v>
      </c>
      <c r="C46" s="6">
        <v>5706894.8799999999</v>
      </c>
      <c r="D46" s="6">
        <v>309776.49</v>
      </c>
      <c r="E46" s="6">
        <v>51457.87</v>
      </c>
      <c r="H46" s="15">
        <f t="shared" si="2"/>
        <v>5965213.5</v>
      </c>
      <c r="J46" s="6"/>
    </row>
    <row r="47" spans="1:10">
      <c r="A47" s="7" t="s">
        <v>38</v>
      </c>
      <c r="C47" s="6">
        <v>5526767.3799999999</v>
      </c>
      <c r="D47" s="6">
        <v>225510.97</v>
      </c>
      <c r="E47" s="6">
        <v>44594.54</v>
      </c>
      <c r="G47" s="6">
        <v>788.93</v>
      </c>
      <c r="H47" s="15">
        <f t="shared" si="2"/>
        <v>5706894.8799999999</v>
      </c>
      <c r="J47" s="6"/>
    </row>
    <row r="48" spans="1:10">
      <c r="A48" s="7" t="s">
        <v>39</v>
      </c>
      <c r="C48" s="6">
        <v>5241783.1900000004</v>
      </c>
      <c r="D48" s="6">
        <v>319522.37</v>
      </c>
      <c r="E48" s="6">
        <v>36188.18</v>
      </c>
      <c r="F48" s="6">
        <v>1650</v>
      </c>
      <c r="H48" s="15">
        <f t="shared" si="2"/>
        <v>5526767.3800000008</v>
      </c>
      <c r="J48" s="6"/>
    </row>
    <row r="49" spans="1:10">
      <c r="A49" s="7" t="s">
        <v>40</v>
      </c>
      <c r="C49" s="6">
        <v>5154629.21</v>
      </c>
      <c r="D49" s="6">
        <v>201800.34</v>
      </c>
      <c r="E49" s="6">
        <v>54218.41</v>
      </c>
      <c r="G49" s="6">
        <v>60427.95</v>
      </c>
      <c r="H49" s="15">
        <f t="shared" si="2"/>
        <v>5241783.1899999995</v>
      </c>
      <c r="J49" s="6"/>
    </row>
    <row r="50" spans="1:10">
      <c r="A50" s="7" t="s">
        <v>41</v>
      </c>
      <c r="C50" s="6">
        <v>5039519.87</v>
      </c>
      <c r="D50" s="6">
        <v>153684.38</v>
      </c>
      <c r="E50" s="6">
        <v>38575.040000000001</v>
      </c>
      <c r="H50" s="15">
        <f t="shared" si="2"/>
        <v>5154629.21</v>
      </c>
      <c r="J50" s="6"/>
    </row>
    <row r="51" spans="1:10">
      <c r="A51" s="7" t="s">
        <v>42</v>
      </c>
      <c r="C51" s="6">
        <v>4943176.45</v>
      </c>
      <c r="D51" s="6">
        <v>138852.75</v>
      </c>
      <c r="E51" s="6">
        <v>42508.5</v>
      </c>
      <c r="H51" s="15">
        <f t="shared" si="2"/>
        <v>5039520.7</v>
      </c>
      <c r="J51" s="6"/>
    </row>
    <row r="52" spans="1:10">
      <c r="A52" s="7" t="s">
        <v>43</v>
      </c>
      <c r="C52" s="6">
        <v>4766942.76</v>
      </c>
      <c r="D52" s="6">
        <v>236238.87</v>
      </c>
      <c r="E52" s="6">
        <v>58671.18</v>
      </c>
      <c r="G52" s="6">
        <v>1334.31</v>
      </c>
      <c r="H52" s="15">
        <f t="shared" si="2"/>
        <v>4943176.1400000006</v>
      </c>
      <c r="J52" s="6"/>
    </row>
    <row r="53" spans="1:10">
      <c r="A53" s="7" t="s">
        <v>44</v>
      </c>
      <c r="C53" s="6">
        <v>4595127.5999999996</v>
      </c>
      <c r="D53" s="6">
        <v>202829.81</v>
      </c>
      <c r="E53" s="6">
        <v>35742.29</v>
      </c>
      <c r="F53" s="6">
        <v>4727.6400000000003</v>
      </c>
      <c r="H53" s="15">
        <f t="shared" si="2"/>
        <v>4766942.7599999988</v>
      </c>
      <c r="J53" s="6"/>
    </row>
    <row r="54" spans="1:10">
      <c r="A54" s="7" t="s">
        <v>45</v>
      </c>
      <c r="C54" s="6">
        <v>4435501.09</v>
      </c>
      <c r="D54" s="6">
        <v>308036.31</v>
      </c>
      <c r="E54" s="6">
        <v>92381.29</v>
      </c>
      <c r="G54" s="6">
        <v>56028.480000000003</v>
      </c>
      <c r="H54" s="15">
        <f t="shared" si="2"/>
        <v>4595127.629999999</v>
      </c>
      <c r="J54" s="6"/>
    </row>
    <row r="55" spans="1:10">
      <c r="A55" s="7" t="s">
        <v>46</v>
      </c>
      <c r="C55" s="6">
        <v>4206186.21</v>
      </c>
      <c r="D55" s="6">
        <v>277708.3</v>
      </c>
      <c r="E55" s="6">
        <v>48393.42</v>
      </c>
      <c r="H55" s="15">
        <f t="shared" si="2"/>
        <v>4435501.09</v>
      </c>
      <c r="J55" s="6"/>
    </row>
    <row r="56" spans="1:10">
      <c r="A56" s="7" t="s">
        <v>47</v>
      </c>
      <c r="C56" s="6">
        <v>3983133.47</v>
      </c>
      <c r="D56" s="6">
        <v>303507.03999999998</v>
      </c>
      <c r="E56" s="6">
        <v>80454.3</v>
      </c>
      <c r="H56" s="15">
        <f t="shared" si="2"/>
        <v>4206186.21</v>
      </c>
      <c r="J56" s="6"/>
    </row>
    <row r="57" spans="1:10">
      <c r="A57" s="7" t="s">
        <v>48</v>
      </c>
      <c r="C57" s="6">
        <v>3843072.99</v>
      </c>
      <c r="D57" s="6">
        <v>195704.11</v>
      </c>
      <c r="E57" s="6">
        <v>55730.87</v>
      </c>
      <c r="F57" s="6">
        <v>87.24</v>
      </c>
      <c r="H57" s="15">
        <f t="shared" si="2"/>
        <v>3983133.47</v>
      </c>
      <c r="J57" s="6"/>
    </row>
    <row r="58" spans="1:10">
      <c r="A58" s="7" t="s">
        <v>49</v>
      </c>
      <c r="C58" s="6">
        <v>3708011.97</v>
      </c>
      <c r="D58" s="6">
        <v>184757.9</v>
      </c>
      <c r="E58" s="6">
        <v>49197.03</v>
      </c>
      <c r="G58" s="6">
        <v>499.85</v>
      </c>
      <c r="H58" s="15">
        <f t="shared" si="2"/>
        <v>3843072.99</v>
      </c>
      <c r="J58" s="6"/>
    </row>
    <row r="59" spans="1:10">
      <c r="A59" s="7" t="s">
        <v>50</v>
      </c>
      <c r="C59" s="6">
        <v>3609639.5</v>
      </c>
      <c r="D59" s="6">
        <v>131487.35</v>
      </c>
      <c r="E59" s="6">
        <v>35925.65</v>
      </c>
      <c r="F59" s="6">
        <v>2810.77</v>
      </c>
      <c r="H59" s="15">
        <f t="shared" si="2"/>
        <v>3708011.97</v>
      </c>
      <c r="J59" s="6"/>
    </row>
    <row r="60" spans="1:10">
      <c r="A60" s="7" t="s">
        <v>51</v>
      </c>
      <c r="C60" s="6">
        <v>3409618.06</v>
      </c>
      <c r="D60" s="6">
        <v>252265.79</v>
      </c>
      <c r="E60" s="6">
        <v>41305.56</v>
      </c>
      <c r="G60" s="6">
        <v>10938.79</v>
      </c>
      <c r="H60" s="15">
        <f t="shared" si="2"/>
        <v>3609639.5</v>
      </c>
      <c r="J60" s="6"/>
    </row>
    <row r="61" spans="1:10">
      <c r="A61" s="7" t="s">
        <v>52</v>
      </c>
      <c r="C61" s="6">
        <v>3628140.74</v>
      </c>
      <c r="D61" s="6">
        <v>96296.61</v>
      </c>
      <c r="E61" s="6">
        <v>32119.07</v>
      </c>
      <c r="F61" s="6">
        <v>2425.2800000000002</v>
      </c>
      <c r="H61" s="15">
        <f t="shared" si="2"/>
        <v>3694743.56</v>
      </c>
      <c r="J61" s="6"/>
    </row>
    <row r="62" spans="1:10">
      <c r="A62" s="7" t="s">
        <v>53</v>
      </c>
      <c r="C62" s="6">
        <v>3236040.01</v>
      </c>
      <c r="D62" s="6">
        <v>129773.22</v>
      </c>
      <c r="E62" s="6">
        <v>23735.94</v>
      </c>
      <c r="F62" s="6">
        <v>1148.6199999999999</v>
      </c>
      <c r="G62" s="6">
        <v>210.67</v>
      </c>
      <c r="H62" s="15">
        <f t="shared" si="2"/>
        <v>3343015.24</v>
      </c>
      <c r="J62" s="6"/>
    </row>
    <row r="63" spans="1:10">
      <c r="A63" s="7" t="s">
        <v>54</v>
      </c>
      <c r="C63" s="6">
        <v>3127200.94</v>
      </c>
      <c r="D63" s="6">
        <v>154767.26</v>
      </c>
      <c r="E63" s="6">
        <v>46063.56</v>
      </c>
      <c r="F63" s="6">
        <v>306.89</v>
      </c>
      <c r="G63" s="6">
        <v>171.52</v>
      </c>
      <c r="H63" s="15">
        <f t="shared" si="2"/>
        <v>3236040.0100000002</v>
      </c>
      <c r="J63" s="6"/>
    </row>
    <row r="64" spans="1:10">
      <c r="A64" s="7" t="s">
        <v>55</v>
      </c>
      <c r="C64" s="6">
        <v>3019045.6</v>
      </c>
      <c r="D64" s="6">
        <v>158535.01</v>
      </c>
      <c r="E64" s="6">
        <v>47063.29</v>
      </c>
      <c r="F64" s="6">
        <v>11.13</v>
      </c>
      <c r="G64" s="6">
        <v>3327.53</v>
      </c>
      <c r="H64" s="15">
        <f t="shared" si="2"/>
        <v>3127200.9200000004</v>
      </c>
      <c r="J64" s="6"/>
    </row>
    <row r="65" spans="1:10">
      <c r="A65" s="7" t="s">
        <v>56</v>
      </c>
      <c r="C65" s="6">
        <v>2847332.44</v>
      </c>
      <c r="D65" s="6">
        <v>239893.96</v>
      </c>
      <c r="E65" s="6">
        <v>64700.800000000003</v>
      </c>
      <c r="G65" s="6">
        <v>3540.31</v>
      </c>
      <c r="H65" s="15">
        <f t="shared" si="2"/>
        <v>3018985.29</v>
      </c>
      <c r="J65" s="6"/>
    </row>
    <row r="66" spans="1:10">
      <c r="A66" s="7" t="s">
        <v>57</v>
      </c>
      <c r="C66" s="6">
        <v>2730103.57</v>
      </c>
      <c r="D66" s="6">
        <v>158561.23000000001</v>
      </c>
      <c r="E66" s="6">
        <v>41488.639999999999</v>
      </c>
      <c r="F66" s="6">
        <v>156.28</v>
      </c>
      <c r="H66" s="15">
        <f t="shared" si="2"/>
        <v>2847332.4399999995</v>
      </c>
      <c r="J66" s="6"/>
    </row>
    <row r="67" spans="1:10">
      <c r="A67" s="7" t="s">
        <v>58</v>
      </c>
      <c r="C67" s="6">
        <v>2640821.5099999998</v>
      </c>
      <c r="D67" s="6">
        <v>127178.09</v>
      </c>
      <c r="E67" s="6">
        <v>37574.620000000003</v>
      </c>
      <c r="F67" s="6">
        <v>944.34</v>
      </c>
      <c r="G67" s="6">
        <v>1265.75</v>
      </c>
      <c r="H67" s="15">
        <f t="shared" si="2"/>
        <v>2730103.5699999994</v>
      </c>
      <c r="J67" s="6"/>
    </row>
    <row r="68" spans="1:10">
      <c r="A68" s="7" t="s">
        <v>59</v>
      </c>
      <c r="C68" s="6">
        <v>2534851.5499999998</v>
      </c>
      <c r="D68" s="6">
        <v>166540.70000000001</v>
      </c>
      <c r="E68" s="6">
        <v>56743.33</v>
      </c>
      <c r="G68" s="6">
        <v>3827.41</v>
      </c>
      <c r="H68" s="15">
        <f t="shared" si="2"/>
        <v>2640821.5099999998</v>
      </c>
      <c r="J68" s="6"/>
    </row>
    <row r="69" spans="1:10">
      <c r="A69" s="7" t="s">
        <v>60</v>
      </c>
      <c r="C69" s="6">
        <v>2373685.73</v>
      </c>
      <c r="D69" s="6">
        <v>209970.88</v>
      </c>
      <c r="E69" s="6">
        <v>40173.440000000002</v>
      </c>
      <c r="G69" s="6">
        <v>8631.6200000000008</v>
      </c>
      <c r="H69" s="15">
        <f t="shared" si="2"/>
        <v>2534851.5499999998</v>
      </c>
      <c r="J69" s="6"/>
    </row>
    <row r="70" spans="1:10">
      <c r="A70" s="7" t="s">
        <v>61</v>
      </c>
      <c r="C70" s="6">
        <v>2196061.56</v>
      </c>
      <c r="D70" s="6">
        <v>212603</v>
      </c>
      <c r="E70" s="6">
        <v>28004.31</v>
      </c>
      <c r="G70" s="6">
        <v>6974.52</v>
      </c>
      <c r="H70" s="15">
        <f t="shared" si="2"/>
        <v>2373685.73</v>
      </c>
      <c r="J70" s="6"/>
    </row>
    <row r="71" spans="1:10">
      <c r="A71" s="7" t="s">
        <v>62</v>
      </c>
      <c r="C71" s="6">
        <v>1886986.65</v>
      </c>
      <c r="D71" s="6">
        <v>336717.01</v>
      </c>
      <c r="E71" s="6">
        <v>27642.1</v>
      </c>
      <c r="H71" s="15">
        <f t="shared" si="2"/>
        <v>2196061.56</v>
      </c>
      <c r="J71" s="6"/>
    </row>
    <row r="72" spans="1:10">
      <c r="A72" s="7" t="s">
        <v>63</v>
      </c>
      <c r="C72" s="6">
        <v>1815506.95</v>
      </c>
      <c r="D72" s="6">
        <v>75408.55</v>
      </c>
      <c r="E72" s="6">
        <v>9572.75</v>
      </c>
      <c r="F72" s="6">
        <v>6058.98</v>
      </c>
      <c r="G72" s="6">
        <v>415.08</v>
      </c>
      <c r="H72" s="15">
        <f t="shared" si="2"/>
        <v>1886986.65</v>
      </c>
      <c r="J72" s="6"/>
    </row>
    <row r="73" spans="1:10">
      <c r="A73" s="7" t="s">
        <v>64</v>
      </c>
      <c r="C73" s="6">
        <v>1373540.44</v>
      </c>
      <c r="D73" s="6">
        <v>466381.75</v>
      </c>
      <c r="E73" s="6">
        <v>20680.849999999999</v>
      </c>
      <c r="F73" s="6">
        <v>2737.15</v>
      </c>
      <c r="G73" s="6">
        <v>6471.54</v>
      </c>
      <c r="H73" s="15">
        <f t="shared" si="2"/>
        <v>1815506.9499999997</v>
      </c>
      <c r="J73" s="6"/>
    </row>
    <row r="74" spans="1:10">
      <c r="A74" s="7" t="s">
        <v>65</v>
      </c>
      <c r="C74" s="6">
        <v>445729.89</v>
      </c>
      <c r="D74" s="6">
        <v>968524.55</v>
      </c>
      <c r="E74" s="6">
        <v>33050.01</v>
      </c>
      <c r="G74" s="6">
        <v>7663.99</v>
      </c>
      <c r="H74" s="15">
        <f t="shared" si="2"/>
        <v>1373540.44</v>
      </c>
      <c r="J74" s="6"/>
    </row>
    <row r="75" spans="1:10">
      <c r="A75" s="7" t="s">
        <v>66</v>
      </c>
      <c r="C75" s="6">
        <v>310250.59000000003</v>
      </c>
      <c r="D75" s="6">
        <v>53062.75</v>
      </c>
      <c r="E75" s="6">
        <v>6930.25</v>
      </c>
      <c r="H75" s="15">
        <f t="shared" si="2"/>
        <v>356383.09</v>
      </c>
      <c r="J75" s="6"/>
    </row>
    <row r="76" spans="1:10">
      <c r="A76" s="7" t="s">
        <v>67</v>
      </c>
      <c r="C76" s="6">
        <v>588627.93999999994</v>
      </c>
      <c r="D76" s="6">
        <v>21944.16</v>
      </c>
      <c r="E76" s="6">
        <v>321.51</v>
      </c>
      <c r="H76" s="15">
        <f t="shared" si="2"/>
        <v>610250.59</v>
      </c>
      <c r="J76" s="6"/>
    </row>
    <row r="77" spans="1:10">
      <c r="A77" s="7" t="s">
        <v>68</v>
      </c>
      <c r="C77" s="6">
        <v>569651.26</v>
      </c>
      <c r="D77" s="6">
        <v>19984.87</v>
      </c>
      <c r="E77" s="6">
        <v>1008.19</v>
      </c>
      <c r="H77" s="15">
        <f t="shared" si="2"/>
        <v>588627.94000000006</v>
      </c>
      <c r="J77" s="6"/>
    </row>
    <row r="78" spans="1:10">
      <c r="A78" s="7" t="s">
        <v>69</v>
      </c>
      <c r="C78" s="6">
        <v>549213.52</v>
      </c>
      <c r="D78" s="6">
        <v>20437.740000000002</v>
      </c>
      <c r="H78" s="15">
        <f t="shared" si="2"/>
        <v>569651.26</v>
      </c>
      <c r="J78" s="6"/>
    </row>
    <row r="79" spans="1:10">
      <c r="A79" s="7" t="s">
        <v>70</v>
      </c>
      <c r="C79" s="6">
        <v>314880.3</v>
      </c>
      <c r="D79" s="6">
        <v>64500.36</v>
      </c>
      <c r="E79" s="6">
        <v>5770.01</v>
      </c>
      <c r="H79" s="15">
        <f t="shared" si="2"/>
        <v>373610.64999999997</v>
      </c>
      <c r="J79" s="6"/>
    </row>
    <row r="80" spans="1:10">
      <c r="A80" s="7" t="s">
        <v>71</v>
      </c>
      <c r="C80" s="6">
        <v>319005.21000000002</v>
      </c>
      <c r="D80" s="6">
        <v>5606.36</v>
      </c>
      <c r="E80" s="6">
        <v>9731.27</v>
      </c>
      <c r="H80" s="15">
        <f t="shared" si="2"/>
        <v>314880.3</v>
      </c>
      <c r="J80" s="6"/>
    </row>
    <row r="81" spans="1:10">
      <c r="A81" s="7" t="s">
        <v>72</v>
      </c>
      <c r="C81" s="6">
        <v>381897.01</v>
      </c>
      <c r="D81" s="6">
        <v>490.8</v>
      </c>
      <c r="E81" s="6">
        <v>63382.6</v>
      </c>
      <c r="H81" s="15">
        <f t="shared" si="2"/>
        <v>319005.21000000002</v>
      </c>
      <c r="J81" s="6"/>
    </row>
    <row r="82" spans="1:10">
      <c r="A82" s="7" t="s">
        <v>73</v>
      </c>
      <c r="C82" s="6">
        <v>236231.5</v>
      </c>
      <c r="D82" s="6">
        <v>145908.44</v>
      </c>
      <c r="E82" s="6">
        <v>242.93</v>
      </c>
      <c r="H82" s="15">
        <f t="shared" si="2"/>
        <v>381897.01</v>
      </c>
      <c r="J82" s="6"/>
    </row>
    <row r="83" spans="1:10">
      <c r="A83" s="7" t="s">
        <v>74</v>
      </c>
      <c r="C83" s="6">
        <v>212852.18</v>
      </c>
      <c r="D83" s="6">
        <v>23379.32</v>
      </c>
      <c r="H83" s="15">
        <f>+C83+D83-E83+F83-G83</f>
        <v>236231.5</v>
      </c>
      <c r="J83" s="6"/>
    </row>
    <row r="84" spans="1:10">
      <c r="A84" s="7" t="s">
        <v>75</v>
      </c>
      <c r="C84" s="6">
        <v>155126.64000000001</v>
      </c>
      <c r="D84" s="6">
        <v>57725.54</v>
      </c>
      <c r="H84" s="15">
        <f>+C84+D84-E84+F84-G84</f>
        <v>212852.18000000002</v>
      </c>
      <c r="J84" s="6"/>
    </row>
    <row r="85" spans="1:10">
      <c r="H85" s="15"/>
    </row>
    <row r="86" spans="1:10">
      <c r="J86" s="1">
        <f>+J85-J40</f>
        <v>0</v>
      </c>
    </row>
  </sheetData>
  <mergeCells count="3">
    <mergeCell ref="F6:G6"/>
    <mergeCell ref="A1:H1"/>
    <mergeCell ref="A2:H2"/>
  </mergeCells>
  <phoneticPr fontId="0" type="noConversion"/>
  <pageMargins left="1.25" right="0.75" top="1" bottom="1" header="0.5" footer="0.5"/>
  <pageSetup scale="94" fitToHeight="0" orientation="portrait" r:id="rId1"/>
  <headerFooter alignWithMargins="0">
    <oddFooter xml:space="preserve">&amp;L&amp;"Lucida Sans,Regular"&amp;10                     Welsh Group&amp;C&amp;"Lucida Sans,Regular"&amp;10Page &amp;P&amp;R&amp;"Lucida Sans,Regular"&amp;10June 26, 2015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opLeftCell="A37" zoomScaleNormal="100" workbookViewId="0">
      <selection activeCell="J54" sqref="J54"/>
    </sheetView>
  </sheetViews>
  <sheetFormatPr defaultColWidth="9.140625" defaultRowHeight="12.75"/>
  <cols>
    <col min="1" max="1" width="10.42578125" style="7" bestFit="1" customWidth="1"/>
    <col min="2" max="2" width="3.7109375" style="1" customWidth="1"/>
    <col min="3" max="3" width="14.42578125" style="6" customWidth="1"/>
    <col min="4" max="4" width="10.28515625" style="6" bestFit="1" customWidth="1"/>
    <col min="5" max="5" width="12.5703125" style="6" bestFit="1" customWidth="1"/>
    <col min="6" max="6" width="8.42578125" style="6" customWidth="1"/>
    <col min="7" max="7" width="9.28515625" style="6" customWidth="1"/>
    <col min="8" max="8" width="14.42578125" style="6" customWidth="1"/>
    <col min="9" max="9" width="10.7109375" style="1" bestFit="1" customWidth="1"/>
    <col min="10" max="10" width="13.7109375" style="1" customWidth="1"/>
    <col min="11" max="16384" width="9.140625" style="1"/>
  </cols>
  <sheetData>
    <row r="1" spans="1:10" ht="15">
      <c r="A1" s="26" t="s">
        <v>77</v>
      </c>
      <c r="B1" s="26"/>
      <c r="C1" s="26"/>
      <c r="D1" s="26"/>
      <c r="E1" s="26"/>
      <c r="F1" s="26"/>
      <c r="G1" s="26"/>
      <c r="H1" s="26"/>
    </row>
    <row r="2" spans="1:10" ht="15">
      <c r="A2" s="26" t="s">
        <v>9</v>
      </c>
      <c r="B2" s="26"/>
      <c r="C2" s="26"/>
      <c r="D2" s="26"/>
      <c r="E2" s="26"/>
      <c r="F2" s="26"/>
      <c r="G2" s="26"/>
      <c r="H2" s="26"/>
      <c r="I2" s="2"/>
    </row>
    <row r="4" spans="1:10">
      <c r="A4" s="3" t="s">
        <v>81</v>
      </c>
    </row>
    <row r="6" spans="1:10" s="8" customFormat="1">
      <c r="A6" s="7"/>
      <c r="C6" s="9" t="s">
        <v>1</v>
      </c>
      <c r="D6" s="9"/>
      <c r="E6" s="9"/>
      <c r="F6" s="25" t="s">
        <v>7</v>
      </c>
      <c r="G6" s="25"/>
      <c r="H6" s="9" t="s">
        <v>1</v>
      </c>
      <c r="J6" s="10"/>
    </row>
    <row r="7" spans="1:10" s="12" customFormat="1">
      <c r="A7" s="11"/>
      <c r="C7" s="13" t="s">
        <v>0</v>
      </c>
      <c r="D7" s="13" t="s">
        <v>2</v>
      </c>
      <c r="E7" s="13" t="s">
        <v>3</v>
      </c>
      <c r="F7" s="13" t="s">
        <v>5</v>
      </c>
      <c r="G7" s="13" t="s">
        <v>6</v>
      </c>
      <c r="H7" s="13" t="s">
        <v>4</v>
      </c>
      <c r="J7" s="14"/>
    </row>
    <row r="8" spans="1:10" s="12" customFormat="1">
      <c r="A8" s="11"/>
      <c r="C8" s="13"/>
      <c r="D8" s="13"/>
      <c r="E8" s="13"/>
      <c r="F8" s="13"/>
      <c r="G8" s="13"/>
      <c r="H8" s="13"/>
    </row>
    <row r="9" spans="1:10" s="12" customFormat="1">
      <c r="A9" s="7" t="s">
        <v>92</v>
      </c>
      <c r="C9" s="23">
        <f t="shared" ref="C9:C12" si="0">+H10</f>
        <v>14166</v>
      </c>
      <c r="D9" s="23"/>
      <c r="E9" s="23"/>
      <c r="F9" s="23"/>
      <c r="G9" s="23"/>
      <c r="H9" s="15">
        <f t="shared" ref="H9:H13" si="1">+C9+D9-E9+F9-G9</f>
        <v>14166</v>
      </c>
      <c r="J9" s="6"/>
    </row>
    <row r="10" spans="1:10" s="12" customFormat="1">
      <c r="A10" s="7" t="s">
        <v>93</v>
      </c>
      <c r="C10" s="23">
        <f t="shared" si="0"/>
        <v>14166</v>
      </c>
      <c r="D10" s="23"/>
      <c r="E10" s="23"/>
      <c r="F10" s="23"/>
      <c r="G10" s="23"/>
      <c r="H10" s="15">
        <f t="shared" si="1"/>
        <v>14166</v>
      </c>
      <c r="J10" s="6"/>
    </row>
    <row r="11" spans="1:10" s="12" customFormat="1">
      <c r="A11" s="7" t="s">
        <v>94</v>
      </c>
      <c r="C11" s="23">
        <f t="shared" si="0"/>
        <v>14166</v>
      </c>
      <c r="D11" s="23"/>
      <c r="E11" s="23"/>
      <c r="F11" s="23"/>
      <c r="G11" s="23"/>
      <c r="H11" s="15">
        <f t="shared" si="1"/>
        <v>14166</v>
      </c>
      <c r="J11" s="6"/>
    </row>
    <row r="12" spans="1:10" s="12" customFormat="1">
      <c r="A12" s="7" t="s">
        <v>95</v>
      </c>
      <c r="C12" s="23">
        <f t="shared" si="0"/>
        <v>14166</v>
      </c>
      <c r="D12" s="23"/>
      <c r="E12" s="23"/>
      <c r="F12" s="23"/>
      <c r="G12" s="23"/>
      <c r="H12" s="15">
        <f t="shared" si="1"/>
        <v>14166</v>
      </c>
      <c r="J12" s="6"/>
    </row>
    <row r="13" spans="1:10" s="12" customFormat="1">
      <c r="A13" s="7" t="s">
        <v>96</v>
      </c>
      <c r="C13" s="23">
        <f>+H14</f>
        <v>14166</v>
      </c>
      <c r="D13" s="23"/>
      <c r="E13" s="23"/>
      <c r="F13" s="23"/>
      <c r="G13" s="23"/>
      <c r="H13" s="15">
        <f t="shared" si="1"/>
        <v>14166</v>
      </c>
      <c r="J13" s="6"/>
    </row>
    <row r="14" spans="1:10" s="12" customFormat="1">
      <c r="A14" s="7" t="s">
        <v>88</v>
      </c>
      <c r="B14" s="8"/>
      <c r="C14" s="9">
        <v>14166</v>
      </c>
      <c r="D14" s="9"/>
      <c r="E14" s="9"/>
      <c r="F14" s="9"/>
      <c r="G14" s="9"/>
      <c r="H14" s="15">
        <f>+C14+D14-E14+F14-G14</f>
        <v>14166</v>
      </c>
      <c r="I14" s="8"/>
      <c r="J14" s="6"/>
    </row>
    <row r="15" spans="1:10" s="12" customFormat="1">
      <c r="A15" s="7" t="s">
        <v>89</v>
      </c>
      <c r="B15" s="8"/>
      <c r="C15" s="9">
        <v>14166</v>
      </c>
      <c r="D15" s="9"/>
      <c r="E15" s="9"/>
      <c r="F15" s="9"/>
      <c r="G15" s="9"/>
      <c r="H15" s="15">
        <f>+C15+D15-E15+F15-G15</f>
        <v>14166</v>
      </c>
      <c r="I15" s="8"/>
      <c r="J15" s="6"/>
    </row>
    <row r="16" spans="1:10" s="12" customFormat="1">
      <c r="A16" s="7" t="s">
        <v>90</v>
      </c>
      <c r="B16" s="8"/>
      <c r="C16" s="9">
        <v>14166</v>
      </c>
      <c r="D16" s="9"/>
      <c r="E16" s="9"/>
      <c r="F16" s="9"/>
      <c r="G16" s="9"/>
      <c r="H16" s="15">
        <f>+C16+D16-E16+F16-G16</f>
        <v>14166</v>
      </c>
      <c r="I16" s="8"/>
      <c r="J16" s="6"/>
    </row>
    <row r="17" spans="1:10" s="12" customFormat="1">
      <c r="A17" s="7" t="s">
        <v>91</v>
      </c>
      <c r="B17" s="8"/>
      <c r="C17" s="9">
        <v>14166</v>
      </c>
      <c r="D17" s="9"/>
      <c r="E17" s="9"/>
      <c r="F17" s="9"/>
      <c r="G17" s="9"/>
      <c r="H17" s="15">
        <f>+C17+D17-E17+F17-G17</f>
        <v>14166</v>
      </c>
      <c r="I17" s="8"/>
      <c r="J17" s="6"/>
    </row>
    <row r="18" spans="1:10">
      <c r="A18" s="7" t="s">
        <v>8</v>
      </c>
      <c r="C18" s="6">
        <v>14166.24</v>
      </c>
      <c r="E18" s="6">
        <v>0</v>
      </c>
      <c r="H18" s="15">
        <f>+C18+D18-E18+F18-G18</f>
        <v>14166.24</v>
      </c>
      <c r="J18" s="6"/>
    </row>
    <row r="19" spans="1:10">
      <c r="A19" s="7" t="s">
        <v>10</v>
      </c>
      <c r="C19" s="6">
        <v>14166</v>
      </c>
      <c r="H19" s="15">
        <f t="shared" ref="H19:H61" si="2">+C19+D19-E19+F19-G19</f>
        <v>14166</v>
      </c>
      <c r="J19" s="6"/>
    </row>
    <row r="20" spans="1:10">
      <c r="A20" s="7" t="s">
        <v>11</v>
      </c>
      <c r="C20" s="6">
        <v>14166.24</v>
      </c>
      <c r="H20" s="15">
        <f t="shared" si="2"/>
        <v>14166.24</v>
      </c>
      <c r="J20" s="6"/>
    </row>
    <row r="21" spans="1:10">
      <c r="A21" s="7" t="s">
        <v>12</v>
      </c>
      <c r="C21" s="6">
        <v>14166.24</v>
      </c>
      <c r="H21" s="15">
        <f t="shared" si="2"/>
        <v>14166.24</v>
      </c>
      <c r="J21" s="6"/>
    </row>
    <row r="22" spans="1:10">
      <c r="A22" s="7" t="s">
        <v>13</v>
      </c>
      <c r="C22" s="6">
        <v>14166.24</v>
      </c>
      <c r="H22" s="15">
        <f t="shared" si="2"/>
        <v>14166.24</v>
      </c>
      <c r="J22" s="6"/>
    </row>
    <row r="23" spans="1:10">
      <c r="A23" s="7" t="s">
        <v>14</v>
      </c>
      <c r="C23" s="6">
        <v>14166</v>
      </c>
      <c r="H23" s="15">
        <f t="shared" si="2"/>
        <v>14166</v>
      </c>
      <c r="J23" s="6"/>
    </row>
    <row r="24" spans="1:10">
      <c r="A24" s="7" t="s">
        <v>15</v>
      </c>
      <c r="C24" s="6">
        <v>14166</v>
      </c>
      <c r="H24" s="15">
        <f t="shared" si="2"/>
        <v>14166</v>
      </c>
      <c r="J24" s="6"/>
    </row>
    <row r="25" spans="1:10">
      <c r="A25" s="7" t="s">
        <v>16</v>
      </c>
      <c r="C25" s="6">
        <v>14166.24</v>
      </c>
      <c r="H25" s="15">
        <f t="shared" si="2"/>
        <v>14166.24</v>
      </c>
      <c r="J25" s="6"/>
    </row>
    <row r="26" spans="1:10">
      <c r="A26" s="7" t="s">
        <v>17</v>
      </c>
      <c r="C26" s="6">
        <v>14166</v>
      </c>
      <c r="H26" s="15">
        <f t="shared" si="2"/>
        <v>14166</v>
      </c>
      <c r="J26" s="6"/>
    </row>
    <row r="27" spans="1:10">
      <c r="A27" s="7" t="s">
        <v>18</v>
      </c>
      <c r="C27" s="6">
        <v>14166.24</v>
      </c>
      <c r="H27" s="15">
        <f t="shared" si="2"/>
        <v>14166.24</v>
      </c>
      <c r="J27" s="6"/>
    </row>
    <row r="28" spans="1:10">
      <c r="A28" s="7" t="s">
        <v>19</v>
      </c>
      <c r="C28" s="6">
        <v>14166</v>
      </c>
      <c r="H28" s="15">
        <f t="shared" si="2"/>
        <v>14166</v>
      </c>
      <c r="J28" s="6"/>
    </row>
    <row r="29" spans="1:10">
      <c r="A29" s="7" t="s">
        <v>20</v>
      </c>
      <c r="C29" s="6">
        <v>14166.24</v>
      </c>
      <c r="H29" s="15">
        <f t="shared" si="2"/>
        <v>14166.24</v>
      </c>
      <c r="J29" s="6"/>
    </row>
    <row r="30" spans="1:10">
      <c r="A30" s="7" t="s">
        <v>21</v>
      </c>
      <c r="C30" s="6">
        <v>14166</v>
      </c>
      <c r="H30" s="15">
        <f t="shared" si="2"/>
        <v>14166</v>
      </c>
      <c r="J30" s="6"/>
    </row>
    <row r="31" spans="1:10">
      <c r="A31" s="7" t="s">
        <v>22</v>
      </c>
      <c r="C31" s="6">
        <v>14166</v>
      </c>
      <c r="H31" s="15">
        <f t="shared" si="2"/>
        <v>14166</v>
      </c>
      <c r="J31" s="6"/>
    </row>
    <row r="32" spans="1:10">
      <c r="A32" s="7" t="s">
        <v>23</v>
      </c>
      <c r="C32" s="6">
        <v>14166</v>
      </c>
      <c r="H32" s="15">
        <f t="shared" si="2"/>
        <v>14166</v>
      </c>
      <c r="J32" s="6"/>
    </row>
    <row r="33" spans="1:10">
      <c r="A33" s="7" t="s">
        <v>24</v>
      </c>
      <c r="C33" s="6">
        <v>14166</v>
      </c>
      <c r="H33" s="15">
        <f t="shared" si="2"/>
        <v>14166</v>
      </c>
      <c r="J33" s="6"/>
    </row>
    <row r="34" spans="1:10">
      <c r="A34" s="7" t="s">
        <v>25</v>
      </c>
      <c r="C34" s="6">
        <v>74893.58</v>
      </c>
      <c r="D34" s="6">
        <v>4941.16</v>
      </c>
      <c r="G34" s="6">
        <v>65668.5</v>
      </c>
      <c r="H34" s="15">
        <f t="shared" si="2"/>
        <v>14166.240000000005</v>
      </c>
      <c r="J34" s="6"/>
    </row>
    <row r="35" spans="1:10">
      <c r="A35" s="7" t="s">
        <v>26</v>
      </c>
      <c r="C35" s="6">
        <v>60216.79</v>
      </c>
      <c r="D35" s="6">
        <v>10266.43</v>
      </c>
      <c r="F35" s="6">
        <v>4410.3599999999997</v>
      </c>
      <c r="H35" s="15">
        <f t="shared" si="2"/>
        <v>74893.58</v>
      </c>
      <c r="J35" s="6"/>
    </row>
    <row r="36" spans="1:10">
      <c r="A36" s="7" t="s">
        <v>27</v>
      </c>
      <c r="C36" s="6">
        <v>56449.31</v>
      </c>
      <c r="D36" s="6">
        <v>3767.48</v>
      </c>
      <c r="H36" s="15">
        <f t="shared" si="2"/>
        <v>60216.79</v>
      </c>
      <c r="J36" s="6"/>
    </row>
    <row r="37" spans="1:10">
      <c r="A37" s="7" t="s">
        <v>28</v>
      </c>
      <c r="C37" s="6">
        <v>53394.61</v>
      </c>
      <c r="D37" s="6">
        <v>3054.7</v>
      </c>
      <c r="H37" s="15">
        <f t="shared" si="2"/>
        <v>56449.31</v>
      </c>
      <c r="J37" s="6"/>
    </row>
    <row r="38" spans="1:10">
      <c r="A38" s="7" t="s">
        <v>29</v>
      </c>
      <c r="C38" s="6">
        <v>49133.36</v>
      </c>
      <c r="D38" s="6">
        <v>4261.25</v>
      </c>
      <c r="G38" s="6">
        <v>2477.15</v>
      </c>
      <c r="H38" s="15">
        <f t="shared" si="2"/>
        <v>50917.46</v>
      </c>
      <c r="J38" s="6"/>
    </row>
    <row r="39" spans="1:10">
      <c r="A39" s="7" t="s">
        <v>30</v>
      </c>
      <c r="C39" s="6">
        <v>44493.49</v>
      </c>
      <c r="D39" s="6">
        <v>4639.87</v>
      </c>
      <c r="H39" s="15">
        <f t="shared" si="2"/>
        <v>49133.36</v>
      </c>
      <c r="J39" s="6"/>
    </row>
    <row r="40" spans="1:10">
      <c r="A40" s="7" t="s">
        <v>31</v>
      </c>
      <c r="C40" s="6">
        <v>42772.800000000003</v>
      </c>
      <c r="D40" s="6">
        <v>1720.69</v>
      </c>
      <c r="H40" s="15">
        <f t="shared" si="2"/>
        <v>44493.490000000005</v>
      </c>
      <c r="J40" s="6"/>
    </row>
    <row r="41" spans="1:10">
      <c r="A41" s="7" t="s">
        <v>32</v>
      </c>
      <c r="C41" s="6">
        <v>41236.019999999997</v>
      </c>
      <c r="D41" s="6">
        <v>1536.78</v>
      </c>
      <c r="H41" s="15">
        <f t="shared" si="2"/>
        <v>42772.799999999996</v>
      </c>
      <c r="J41" s="6"/>
    </row>
    <row r="42" spans="1:10">
      <c r="A42" s="7" t="s">
        <v>33</v>
      </c>
      <c r="C42" s="6">
        <v>39109.879999999997</v>
      </c>
      <c r="D42" s="6">
        <v>2126.14</v>
      </c>
      <c r="H42" s="15">
        <f t="shared" si="2"/>
        <v>41236.019999999997</v>
      </c>
      <c r="J42" s="6"/>
    </row>
    <row r="43" spans="1:10">
      <c r="A43" s="7" t="s">
        <v>34</v>
      </c>
      <c r="C43" s="6">
        <v>36512.199999999997</v>
      </c>
      <c r="D43" s="6">
        <v>3555.28</v>
      </c>
      <c r="E43" s="6">
        <v>957.6</v>
      </c>
      <c r="H43" s="15">
        <f t="shared" si="2"/>
        <v>39109.879999999997</v>
      </c>
      <c r="J43" s="6"/>
    </row>
    <row r="44" spans="1:10">
      <c r="A44" s="7" t="s">
        <v>35</v>
      </c>
      <c r="C44" s="6">
        <v>35748.58</v>
      </c>
      <c r="D44" s="6">
        <v>2945.71</v>
      </c>
      <c r="G44" s="6">
        <v>2182.09</v>
      </c>
      <c r="H44" s="15">
        <f t="shared" si="2"/>
        <v>36512.199999999997</v>
      </c>
      <c r="J44" s="6"/>
    </row>
    <row r="45" spans="1:10">
      <c r="A45" s="7" t="s">
        <v>36</v>
      </c>
      <c r="C45" s="6">
        <v>31786.6</v>
      </c>
      <c r="D45" s="6">
        <v>3961.98</v>
      </c>
      <c r="H45" s="15">
        <f t="shared" si="2"/>
        <v>35748.58</v>
      </c>
      <c r="J45" s="6"/>
    </row>
    <row r="46" spans="1:10">
      <c r="A46" s="7" t="s">
        <v>37</v>
      </c>
      <c r="C46" s="6">
        <v>18514.71</v>
      </c>
      <c r="D46" s="6">
        <v>13271.89</v>
      </c>
      <c r="H46" s="15">
        <f t="shared" si="2"/>
        <v>31786.6</v>
      </c>
      <c r="J46" s="6"/>
    </row>
    <row r="47" spans="1:10">
      <c r="A47" s="7" t="s">
        <v>38</v>
      </c>
      <c r="C47" s="6">
        <v>12785.03</v>
      </c>
      <c r="D47" s="6">
        <v>5692.15</v>
      </c>
      <c r="F47" s="6">
        <v>37.53</v>
      </c>
      <c r="H47" s="15">
        <f t="shared" si="2"/>
        <v>18514.71</v>
      </c>
      <c r="J47" s="6"/>
    </row>
    <row r="48" spans="1:10">
      <c r="A48" s="7" t="s">
        <v>39</v>
      </c>
      <c r="C48" s="6">
        <v>9006.84</v>
      </c>
      <c r="D48" s="6">
        <v>3778.19</v>
      </c>
      <c r="H48" s="15">
        <f t="shared" si="2"/>
        <v>12785.03</v>
      </c>
      <c r="J48" s="6"/>
    </row>
    <row r="49" spans="1:10">
      <c r="A49" s="7" t="s">
        <v>40</v>
      </c>
      <c r="C49" s="6">
        <v>8885.5400000000009</v>
      </c>
      <c r="D49" s="6">
        <v>121.3</v>
      </c>
      <c r="H49" s="15">
        <f t="shared" si="2"/>
        <v>9006.84</v>
      </c>
      <c r="J49" s="6"/>
    </row>
    <row r="50" spans="1:10">
      <c r="A50" s="7" t="s">
        <v>41</v>
      </c>
      <c r="C50" s="6">
        <v>8449.52</v>
      </c>
      <c r="D50" s="6">
        <v>436.02</v>
      </c>
      <c r="H50" s="15">
        <f t="shared" si="2"/>
        <v>8885.5400000000009</v>
      </c>
      <c r="J50" s="6"/>
    </row>
    <row r="51" spans="1:10">
      <c r="A51" s="7" t="s">
        <v>42</v>
      </c>
      <c r="C51" s="6" t="s">
        <v>76</v>
      </c>
      <c r="D51" s="6" t="s">
        <v>76</v>
      </c>
      <c r="H51" s="15" t="s">
        <v>76</v>
      </c>
      <c r="J51" s="6"/>
    </row>
    <row r="52" spans="1:10">
      <c r="A52" s="7" t="s">
        <v>43</v>
      </c>
      <c r="C52" s="6" t="s">
        <v>76</v>
      </c>
      <c r="D52" s="6" t="s">
        <v>76</v>
      </c>
      <c r="H52" s="15" t="s">
        <v>76</v>
      </c>
      <c r="J52" s="6"/>
    </row>
    <row r="53" spans="1:10">
      <c r="A53" s="7" t="s">
        <v>44</v>
      </c>
      <c r="C53" s="6" t="s">
        <v>76</v>
      </c>
      <c r="D53" s="6" t="s">
        <v>76</v>
      </c>
      <c r="H53" s="15" t="s">
        <v>76</v>
      </c>
      <c r="J53" s="6"/>
    </row>
    <row r="54" spans="1:10">
      <c r="A54" s="7" t="s">
        <v>45</v>
      </c>
      <c r="C54" s="6">
        <v>2779.98</v>
      </c>
      <c r="H54" s="15">
        <f t="shared" si="2"/>
        <v>2779.98</v>
      </c>
      <c r="J54" s="6"/>
    </row>
    <row r="55" spans="1:10">
      <c r="A55" s="7" t="s">
        <v>46</v>
      </c>
      <c r="C55" s="6">
        <v>2779.98</v>
      </c>
      <c r="H55" s="15">
        <f t="shared" si="2"/>
        <v>2779.98</v>
      </c>
      <c r="J55" s="6"/>
    </row>
    <row r="56" spans="1:10">
      <c r="A56" s="7" t="s">
        <v>47</v>
      </c>
      <c r="C56" s="6">
        <v>2779.98</v>
      </c>
      <c r="H56" s="15">
        <f t="shared" si="2"/>
        <v>2779.98</v>
      </c>
      <c r="J56" s="6"/>
    </row>
    <row r="57" spans="1:10">
      <c r="A57" s="7" t="s">
        <v>48</v>
      </c>
      <c r="D57" s="6">
        <v>2779.98</v>
      </c>
      <c r="H57" s="15">
        <f t="shared" si="2"/>
        <v>2779.98</v>
      </c>
      <c r="J57" s="6"/>
    </row>
    <row r="58" spans="1:10">
      <c r="H58" s="15"/>
      <c r="J58" s="6"/>
    </row>
    <row r="59" spans="1:10">
      <c r="H59" s="15"/>
      <c r="J59" s="6"/>
    </row>
    <row r="60" spans="1:10">
      <c r="H60" s="15"/>
      <c r="J60" s="6"/>
    </row>
    <row r="61" spans="1:10">
      <c r="H61" s="15"/>
      <c r="J61" s="6"/>
    </row>
    <row r="62" spans="1:10">
      <c r="H62" s="15"/>
    </row>
    <row r="63" spans="1:10">
      <c r="H63" s="15"/>
    </row>
    <row r="64" spans="1:10">
      <c r="H64" s="15"/>
    </row>
    <row r="65" spans="8:8">
      <c r="H65" s="15"/>
    </row>
    <row r="66" spans="8:8">
      <c r="H66" s="15"/>
    </row>
    <row r="67" spans="8:8">
      <c r="H67" s="15"/>
    </row>
    <row r="68" spans="8:8">
      <c r="H68" s="15"/>
    </row>
    <row r="69" spans="8:8">
      <c r="H69" s="15"/>
    </row>
    <row r="70" spans="8:8">
      <c r="H70" s="15"/>
    </row>
    <row r="71" spans="8:8">
      <c r="H71" s="15"/>
    </row>
    <row r="72" spans="8:8">
      <c r="H72" s="15"/>
    </row>
    <row r="73" spans="8:8">
      <c r="H73" s="15"/>
    </row>
    <row r="74" spans="8:8">
      <c r="H74" s="15"/>
    </row>
    <row r="75" spans="8:8">
      <c r="H75" s="15"/>
    </row>
    <row r="76" spans="8:8">
      <c r="H76" s="15"/>
    </row>
    <row r="77" spans="8:8">
      <c r="H77" s="15"/>
    </row>
    <row r="78" spans="8:8">
      <c r="H78" s="15"/>
    </row>
    <row r="79" spans="8:8">
      <c r="H79" s="15"/>
    </row>
    <row r="80" spans="8:8">
      <c r="H80" s="15"/>
    </row>
    <row r="81" spans="8:8">
      <c r="H81" s="15"/>
    </row>
    <row r="82" spans="8:8">
      <c r="H82" s="15"/>
    </row>
    <row r="83" spans="8:8">
      <c r="H83" s="15"/>
    </row>
    <row r="84" spans="8:8">
      <c r="H84" s="15"/>
    </row>
  </sheetData>
  <mergeCells count="3">
    <mergeCell ref="F6:G6"/>
    <mergeCell ref="A1:H1"/>
    <mergeCell ref="A2:H2"/>
  </mergeCells>
  <phoneticPr fontId="0" type="noConversion"/>
  <pageMargins left="1.25" right="0.75" top="1" bottom="1" header="0.5" footer="0.5"/>
  <pageSetup fitToHeight="0" orientation="portrait" r:id="rId1"/>
  <headerFooter alignWithMargins="0">
    <oddFooter xml:space="preserve">&amp;L&amp;"Lucida Sans,Regular"&amp;10                     Welsh Group&amp;C&amp;"Lucida Sans,Regular"&amp;10Page &amp;P&amp;R&amp;"Lucida Sans,Regular"&amp;10June 26, 2015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opLeftCell="A52" zoomScaleNormal="100" workbookViewId="0">
      <selection activeCell="A52" sqref="A52"/>
    </sheetView>
  </sheetViews>
  <sheetFormatPr defaultColWidth="9.140625" defaultRowHeight="12.75"/>
  <cols>
    <col min="1" max="1" width="10.42578125" style="7" bestFit="1" customWidth="1"/>
    <col min="2" max="2" width="3.7109375" style="1" customWidth="1"/>
    <col min="3" max="3" width="13.28515625" style="6" bestFit="1" customWidth="1"/>
    <col min="4" max="4" width="11.85546875" style="6" customWidth="1"/>
    <col min="5" max="5" width="12.5703125" style="6" bestFit="1" customWidth="1"/>
    <col min="6" max="6" width="9.5703125" style="6" customWidth="1"/>
    <col min="7" max="7" width="10.42578125" style="6" customWidth="1"/>
    <col min="8" max="8" width="14.42578125" style="6" customWidth="1"/>
    <col min="9" max="9" width="14.7109375" style="1" customWidth="1"/>
    <col min="10" max="10" width="13.7109375" style="1" customWidth="1"/>
    <col min="11" max="16384" width="9.140625" style="1"/>
  </cols>
  <sheetData>
    <row r="1" spans="1:10" ht="15">
      <c r="A1" s="26" t="s">
        <v>77</v>
      </c>
      <c r="B1" s="26"/>
      <c r="C1" s="26"/>
      <c r="D1" s="26"/>
      <c r="E1" s="26"/>
      <c r="F1" s="26"/>
      <c r="G1" s="26"/>
      <c r="H1" s="26"/>
    </row>
    <row r="2" spans="1:10" ht="15">
      <c r="A2" s="26" t="s">
        <v>9</v>
      </c>
      <c r="B2" s="26"/>
      <c r="C2" s="26"/>
      <c r="D2" s="26"/>
      <c r="E2" s="26"/>
      <c r="F2" s="26"/>
      <c r="G2" s="26"/>
      <c r="H2" s="26"/>
      <c r="I2" s="2"/>
    </row>
    <row r="4" spans="1:10">
      <c r="A4" s="3" t="s">
        <v>82</v>
      </c>
    </row>
    <row r="6" spans="1:10" s="8" customFormat="1">
      <c r="A6" s="7"/>
      <c r="C6" s="9" t="s">
        <v>1</v>
      </c>
      <c r="D6" s="9"/>
      <c r="E6" s="9"/>
      <c r="F6" s="25" t="s">
        <v>7</v>
      </c>
      <c r="G6" s="25"/>
      <c r="H6" s="9" t="s">
        <v>1</v>
      </c>
      <c r="J6" s="10"/>
    </row>
    <row r="7" spans="1:10" s="12" customFormat="1">
      <c r="A7" s="11"/>
      <c r="C7" s="13" t="s">
        <v>0</v>
      </c>
      <c r="D7" s="13" t="s">
        <v>2</v>
      </c>
      <c r="E7" s="13" t="s">
        <v>3</v>
      </c>
      <c r="F7" s="13" t="s">
        <v>5</v>
      </c>
      <c r="G7" s="13" t="s">
        <v>6</v>
      </c>
      <c r="H7" s="13" t="s">
        <v>4</v>
      </c>
      <c r="J7" s="14"/>
    </row>
    <row r="8" spans="1:10" s="12" customFormat="1">
      <c r="A8" s="11"/>
      <c r="C8" s="13"/>
      <c r="D8" s="13"/>
      <c r="E8" s="13"/>
      <c r="F8" s="13"/>
      <c r="G8" s="13"/>
      <c r="H8" s="13"/>
    </row>
    <row r="9" spans="1:10" s="12" customFormat="1">
      <c r="A9" s="7" t="s">
        <v>92</v>
      </c>
      <c r="C9" s="23">
        <f t="shared" ref="C9:C12" si="0">+H10</f>
        <v>16447403</v>
      </c>
      <c r="D9" s="23">
        <v>1079908</v>
      </c>
      <c r="E9" s="23">
        <v>31725</v>
      </c>
      <c r="F9" s="23"/>
      <c r="G9" s="23"/>
      <c r="H9" s="15">
        <f t="shared" ref="H9:H13" si="1">+C9+D9-E9+F9-G9</f>
        <v>17495586</v>
      </c>
      <c r="J9" s="6"/>
    </row>
    <row r="10" spans="1:10" s="12" customFormat="1">
      <c r="A10" s="7" t="s">
        <v>93</v>
      </c>
      <c r="C10" s="23">
        <f t="shared" si="0"/>
        <v>15646473</v>
      </c>
      <c r="D10" s="23">
        <v>830432</v>
      </c>
      <c r="E10" s="23">
        <v>29502</v>
      </c>
      <c r="F10" s="23"/>
      <c r="G10" s="23"/>
      <c r="H10" s="15">
        <f t="shared" si="1"/>
        <v>16447403</v>
      </c>
      <c r="J10" s="6"/>
    </row>
    <row r="11" spans="1:10" s="12" customFormat="1">
      <c r="A11" s="7" t="s">
        <v>94</v>
      </c>
      <c r="C11" s="23">
        <f t="shared" si="0"/>
        <v>14838672</v>
      </c>
      <c r="D11" s="23">
        <v>868954</v>
      </c>
      <c r="E11" s="23">
        <v>61153</v>
      </c>
      <c r="F11" s="23"/>
      <c r="G11" s="23"/>
      <c r="H11" s="15">
        <f t="shared" si="1"/>
        <v>15646473</v>
      </c>
      <c r="J11" s="6"/>
    </row>
    <row r="12" spans="1:10" s="12" customFormat="1">
      <c r="A12" s="7" t="s">
        <v>95</v>
      </c>
      <c r="C12" s="23">
        <f t="shared" si="0"/>
        <v>14061030</v>
      </c>
      <c r="D12" s="23">
        <v>808167</v>
      </c>
      <c r="E12" s="23">
        <v>30525</v>
      </c>
      <c r="F12" s="23"/>
      <c r="G12" s="23"/>
      <c r="H12" s="15">
        <f t="shared" si="1"/>
        <v>14838672</v>
      </c>
      <c r="J12" s="6"/>
    </row>
    <row r="13" spans="1:10" s="12" customFormat="1">
      <c r="A13" s="7" t="s">
        <v>96</v>
      </c>
      <c r="C13" s="23">
        <f>+H14</f>
        <v>13116976</v>
      </c>
      <c r="D13" s="23">
        <v>1023153</v>
      </c>
      <c r="E13" s="23">
        <v>79099</v>
      </c>
      <c r="F13" s="23"/>
      <c r="G13" s="23"/>
      <c r="H13" s="15">
        <f t="shared" si="1"/>
        <v>14061030</v>
      </c>
      <c r="J13" s="6"/>
    </row>
    <row r="14" spans="1:10" s="12" customFormat="1">
      <c r="A14" s="7" t="s">
        <v>88</v>
      </c>
      <c r="B14" s="8"/>
      <c r="C14" s="9">
        <v>12550459</v>
      </c>
      <c r="D14" s="9">
        <v>600887</v>
      </c>
      <c r="E14" s="9">
        <f>32771+1599</f>
        <v>34370</v>
      </c>
      <c r="F14" s="9"/>
      <c r="G14" s="9"/>
      <c r="H14" s="15">
        <f>+C14+D14-E14+F14-G14</f>
        <v>13116976</v>
      </c>
      <c r="I14" s="8"/>
      <c r="J14" s="6"/>
    </row>
    <row r="15" spans="1:10" s="12" customFormat="1">
      <c r="A15" s="7" t="s">
        <v>89</v>
      </c>
      <c r="B15" s="8"/>
      <c r="C15" s="9">
        <v>11665566</v>
      </c>
      <c r="D15" s="9">
        <v>931526</v>
      </c>
      <c r="E15" s="9">
        <v>46633</v>
      </c>
      <c r="F15" s="9"/>
      <c r="G15" s="9"/>
      <c r="H15" s="15">
        <f>+C15+D15-E15+F15-G15</f>
        <v>12550459</v>
      </c>
      <c r="I15" s="8"/>
      <c r="J15" s="6"/>
    </row>
    <row r="16" spans="1:10" s="12" customFormat="1">
      <c r="A16" s="7" t="s">
        <v>90</v>
      </c>
      <c r="B16" s="8"/>
      <c r="C16" s="9">
        <v>10722428</v>
      </c>
      <c r="D16" s="9">
        <v>1035633</v>
      </c>
      <c r="E16" s="9">
        <v>92495</v>
      </c>
      <c r="F16" s="9"/>
      <c r="G16" s="9"/>
      <c r="H16" s="15">
        <f>+C16+D16-E16+F16-G16</f>
        <v>11665566</v>
      </c>
      <c r="I16" s="8"/>
      <c r="J16" s="6"/>
    </row>
    <row r="17" spans="1:10" s="12" customFormat="1">
      <c r="A17" s="7" t="s">
        <v>91</v>
      </c>
      <c r="B17" s="8"/>
      <c r="C17" s="9">
        <v>9815435</v>
      </c>
      <c r="D17" s="9">
        <v>959106</v>
      </c>
      <c r="E17" s="9">
        <v>52113</v>
      </c>
      <c r="F17" s="9"/>
      <c r="G17" s="9"/>
      <c r="H17" s="15">
        <f>+C17+D17-E17+F17-G17</f>
        <v>10722428</v>
      </c>
      <c r="I17" s="8"/>
      <c r="J17" s="6"/>
    </row>
    <row r="18" spans="1:10">
      <c r="A18" s="7" t="s">
        <v>8</v>
      </c>
      <c r="C18" s="6">
        <v>9210782.0500000007</v>
      </c>
      <c r="D18" s="6">
        <v>928957.62</v>
      </c>
      <c r="E18" s="6">
        <v>33540.93</v>
      </c>
      <c r="G18" s="6">
        <v>290763.51</v>
      </c>
      <c r="H18" s="15">
        <f>+C18+D18-E18+F18-G18</f>
        <v>9815435.2300000004</v>
      </c>
      <c r="J18" s="6"/>
    </row>
    <row r="19" spans="1:10">
      <c r="A19" s="7" t="s">
        <v>10</v>
      </c>
      <c r="C19" s="6">
        <v>8352487</v>
      </c>
      <c r="D19" s="6">
        <v>891198.57</v>
      </c>
      <c r="E19" s="6">
        <v>32903.53</v>
      </c>
      <c r="H19" s="15">
        <f t="shared" ref="H19:H81" si="2">+C19+D19-E19+F19-G19</f>
        <v>9210782.040000001</v>
      </c>
      <c r="J19" s="6"/>
    </row>
    <row r="20" spans="1:10">
      <c r="A20" s="7" t="s">
        <v>11</v>
      </c>
      <c r="C20" s="6">
        <v>7546787.3499999996</v>
      </c>
      <c r="D20" s="6">
        <v>821959.55</v>
      </c>
      <c r="E20" s="6">
        <v>16259.89</v>
      </c>
      <c r="H20" s="15">
        <f t="shared" si="2"/>
        <v>8352487.0099999998</v>
      </c>
      <c r="J20" s="6"/>
    </row>
    <row r="21" spans="1:10">
      <c r="A21" s="7" t="s">
        <v>12</v>
      </c>
      <c r="C21" s="6">
        <v>7005836.3899999997</v>
      </c>
      <c r="D21" s="6">
        <v>548554.11</v>
      </c>
      <c r="E21" s="6">
        <v>7603.15</v>
      </c>
      <c r="H21" s="15">
        <f t="shared" si="2"/>
        <v>7546787.3499999996</v>
      </c>
      <c r="J21" s="6"/>
    </row>
    <row r="22" spans="1:10">
      <c r="A22" s="7" t="s">
        <v>13</v>
      </c>
      <c r="C22" s="6">
        <v>6451129.5800000001</v>
      </c>
      <c r="D22" s="6">
        <v>588175.6</v>
      </c>
      <c r="E22" s="6">
        <v>33468.79</v>
      </c>
      <c r="H22" s="15">
        <f t="shared" si="2"/>
        <v>7005836.3899999997</v>
      </c>
      <c r="J22" s="6"/>
    </row>
    <row r="23" spans="1:10">
      <c r="A23" s="7" t="s">
        <v>14</v>
      </c>
      <c r="C23" s="6">
        <v>5922291.7000000002</v>
      </c>
      <c r="D23" s="6">
        <v>565613.24</v>
      </c>
      <c r="E23" s="6">
        <v>36775.360000000001</v>
      </c>
      <c r="H23" s="15">
        <f t="shared" si="2"/>
        <v>6451129.5800000001</v>
      </c>
      <c r="J23" s="6"/>
    </row>
    <row r="24" spans="1:10">
      <c r="A24" s="7" t="s">
        <v>15</v>
      </c>
      <c r="C24" s="6">
        <v>6057205.7000000002</v>
      </c>
      <c r="D24" s="6">
        <v>61941.39</v>
      </c>
      <c r="E24" s="6">
        <v>72972.61</v>
      </c>
      <c r="H24" s="15">
        <f t="shared" si="2"/>
        <v>6046174.4799999995</v>
      </c>
      <c r="J24" s="6"/>
    </row>
    <row r="25" spans="1:10">
      <c r="A25" s="7" t="s">
        <v>16</v>
      </c>
      <c r="C25" s="6">
        <v>5504434.1900000004</v>
      </c>
      <c r="D25" s="6">
        <v>612045.65</v>
      </c>
      <c r="E25" s="6">
        <v>40596.19</v>
      </c>
      <c r="G25" s="6">
        <v>18677.95</v>
      </c>
      <c r="H25" s="15">
        <f t="shared" si="2"/>
        <v>6057205.7000000002</v>
      </c>
      <c r="J25" s="6"/>
    </row>
    <row r="26" spans="1:10">
      <c r="A26" s="7" t="s">
        <v>17</v>
      </c>
      <c r="C26" s="6">
        <v>5044123.57</v>
      </c>
      <c r="D26" s="6">
        <v>492932.64</v>
      </c>
      <c r="E26" s="6">
        <v>32622.02</v>
      </c>
      <c r="H26" s="15">
        <f t="shared" si="2"/>
        <v>5504434.1900000004</v>
      </c>
      <c r="J26" s="6"/>
    </row>
    <row r="27" spans="1:10">
      <c r="A27" s="7" t="s">
        <v>18</v>
      </c>
      <c r="C27" s="6">
        <v>4678450.3899999997</v>
      </c>
      <c r="D27" s="6">
        <v>402881.53</v>
      </c>
      <c r="E27" s="6">
        <v>37208.35</v>
      </c>
      <c r="H27" s="15">
        <f t="shared" si="2"/>
        <v>5044123.57</v>
      </c>
      <c r="J27" s="6"/>
    </row>
    <row r="28" spans="1:10">
      <c r="A28" s="7" t="s">
        <v>19</v>
      </c>
      <c r="C28" s="6">
        <v>4370913.3499999996</v>
      </c>
      <c r="D28" s="6">
        <v>468861.48</v>
      </c>
      <c r="E28" s="6">
        <v>161324.44</v>
      </c>
      <c r="H28" s="15">
        <f t="shared" si="2"/>
        <v>4678450.3899999997</v>
      </c>
      <c r="J28" s="6"/>
    </row>
    <row r="29" spans="1:10">
      <c r="A29" s="7" t="s">
        <v>20</v>
      </c>
      <c r="C29" s="6">
        <v>4065521.49</v>
      </c>
      <c r="D29" s="6">
        <v>336592.47</v>
      </c>
      <c r="E29" s="6">
        <v>31200.61</v>
      </c>
      <c r="H29" s="15">
        <f t="shared" si="2"/>
        <v>4370913.3499999996</v>
      </c>
      <c r="J29" s="6"/>
    </row>
    <row r="30" spans="1:10">
      <c r="A30" s="7" t="s">
        <v>21</v>
      </c>
      <c r="C30" s="6">
        <v>3817534.13</v>
      </c>
      <c r="D30" s="6">
        <v>264847.7</v>
      </c>
      <c r="E30" s="6">
        <v>16860.34</v>
      </c>
      <c r="H30" s="15">
        <f t="shared" si="2"/>
        <v>4065521.49</v>
      </c>
      <c r="J30" s="6"/>
    </row>
    <row r="31" spans="1:10">
      <c r="A31" s="7" t="s">
        <v>22</v>
      </c>
      <c r="C31" s="6">
        <v>3466837.96</v>
      </c>
      <c r="D31" s="6">
        <v>381039.81</v>
      </c>
      <c r="E31" s="6">
        <v>30343.64</v>
      </c>
      <c r="H31" s="15">
        <f t="shared" si="2"/>
        <v>3817534.13</v>
      </c>
      <c r="J31" s="6"/>
    </row>
    <row r="32" spans="1:10">
      <c r="A32" s="7" t="s">
        <v>23</v>
      </c>
      <c r="C32" s="6">
        <v>3267336.71</v>
      </c>
      <c r="D32" s="6">
        <v>438245.01</v>
      </c>
      <c r="E32" s="6">
        <v>51307.54</v>
      </c>
      <c r="G32" s="6">
        <v>187436.22</v>
      </c>
      <c r="H32" s="15">
        <f t="shared" si="2"/>
        <v>3466837.9599999995</v>
      </c>
      <c r="J32" s="6"/>
    </row>
    <row r="33" spans="1:10">
      <c r="A33" s="7" t="s">
        <v>24</v>
      </c>
      <c r="C33" s="6">
        <v>2850939.63</v>
      </c>
      <c r="D33" s="6">
        <v>474106.21</v>
      </c>
      <c r="E33" s="6">
        <v>57709.13</v>
      </c>
      <c r="H33" s="15">
        <f t="shared" si="2"/>
        <v>3267336.71</v>
      </c>
      <c r="J33" s="6"/>
    </row>
    <row r="34" spans="1:10">
      <c r="A34" s="7" t="s">
        <v>25</v>
      </c>
      <c r="C34" s="6">
        <v>2452275.9900000002</v>
      </c>
      <c r="D34" s="6">
        <v>441449.66</v>
      </c>
      <c r="E34" s="6">
        <v>105006.56</v>
      </c>
      <c r="F34" s="6">
        <v>62220.54</v>
      </c>
      <c r="H34" s="15">
        <f t="shared" si="2"/>
        <v>2850939.6300000004</v>
      </c>
      <c r="J34" s="6"/>
    </row>
    <row r="35" spans="1:10">
      <c r="A35" s="7" t="s">
        <v>26</v>
      </c>
      <c r="C35" s="6">
        <v>2172160.36</v>
      </c>
      <c r="D35" s="6">
        <v>304509.78000000003</v>
      </c>
      <c r="E35" s="6">
        <v>6979.24</v>
      </c>
      <c r="G35" s="6">
        <v>17414.91</v>
      </c>
      <c r="H35" s="15">
        <f t="shared" si="2"/>
        <v>2452275.9899999993</v>
      </c>
      <c r="J35" s="6"/>
    </row>
    <row r="36" spans="1:10">
      <c r="A36" s="7" t="s">
        <v>27</v>
      </c>
      <c r="C36" s="6">
        <v>2082850.46</v>
      </c>
      <c r="D36" s="6">
        <v>104730.85</v>
      </c>
      <c r="E36" s="6">
        <v>15420.95</v>
      </c>
      <c r="H36" s="15">
        <f t="shared" si="2"/>
        <v>2172160.36</v>
      </c>
      <c r="J36" s="6"/>
    </row>
    <row r="37" spans="1:10">
      <c r="A37" s="7" t="s">
        <v>28</v>
      </c>
      <c r="C37" s="6">
        <v>1922299.11</v>
      </c>
      <c r="D37" s="6">
        <v>167591.37</v>
      </c>
      <c r="E37" s="6">
        <v>7040.02</v>
      </c>
      <c r="H37" s="15">
        <f t="shared" si="2"/>
        <v>2082850.46</v>
      </c>
      <c r="J37" s="6"/>
    </row>
    <row r="38" spans="1:10">
      <c r="A38" s="7" t="s">
        <v>29</v>
      </c>
      <c r="C38" s="6">
        <v>1672315.08</v>
      </c>
      <c r="D38" s="6">
        <v>261664.82</v>
      </c>
      <c r="E38" s="6">
        <v>9203.64</v>
      </c>
      <c r="G38" s="6">
        <v>572.64</v>
      </c>
      <c r="H38" s="15">
        <f t="shared" si="2"/>
        <v>1924203.6200000003</v>
      </c>
      <c r="J38" s="6"/>
    </row>
    <row r="39" spans="1:10">
      <c r="A39" s="7" t="s">
        <v>30</v>
      </c>
      <c r="C39" s="6">
        <v>1474585.44</v>
      </c>
      <c r="D39" s="6">
        <v>203043.97</v>
      </c>
      <c r="E39" s="6">
        <v>5314.33</v>
      </c>
      <c r="H39" s="15">
        <f t="shared" si="2"/>
        <v>1672315.0799999998</v>
      </c>
      <c r="J39" s="6"/>
    </row>
    <row r="40" spans="1:10">
      <c r="A40" s="7" t="s">
        <v>31</v>
      </c>
      <c r="C40" s="6">
        <v>1331335.6299999999</v>
      </c>
      <c r="D40" s="6">
        <v>145953.92000000001</v>
      </c>
      <c r="E40" s="6">
        <v>2704.11</v>
      </c>
      <c r="H40" s="15">
        <f t="shared" si="2"/>
        <v>1474585.4399999997</v>
      </c>
      <c r="J40" s="6"/>
    </row>
    <row r="41" spans="1:10">
      <c r="A41" s="7" t="s">
        <v>32</v>
      </c>
      <c r="C41" s="6">
        <v>1263734.81</v>
      </c>
      <c r="D41" s="6">
        <v>69921.7</v>
      </c>
      <c r="E41" s="6">
        <v>2320.88</v>
      </c>
      <c r="H41" s="15">
        <f t="shared" si="2"/>
        <v>1331335.6300000001</v>
      </c>
      <c r="J41" s="6"/>
    </row>
    <row r="42" spans="1:10">
      <c r="A42" s="7" t="s">
        <v>33</v>
      </c>
      <c r="C42" s="6">
        <v>1168254.6299999999</v>
      </c>
      <c r="D42" s="6">
        <v>99666.16</v>
      </c>
      <c r="E42" s="6">
        <v>4185.9799999999996</v>
      </c>
      <c r="H42" s="15">
        <f t="shared" si="2"/>
        <v>1263734.8099999998</v>
      </c>
      <c r="J42" s="6"/>
    </row>
    <row r="43" spans="1:10">
      <c r="A43" s="7" t="s">
        <v>34</v>
      </c>
      <c r="C43" s="6">
        <v>1058248.8999999999</v>
      </c>
      <c r="D43" s="6">
        <v>135040.46</v>
      </c>
      <c r="E43" s="6">
        <v>25034.73</v>
      </c>
      <c r="H43" s="15">
        <f t="shared" si="2"/>
        <v>1168254.6299999999</v>
      </c>
      <c r="J43" s="6"/>
    </row>
    <row r="44" spans="1:10">
      <c r="A44" s="7" t="s">
        <v>35</v>
      </c>
      <c r="C44" s="6">
        <v>894659.86</v>
      </c>
      <c r="D44" s="6">
        <v>180038.86</v>
      </c>
      <c r="E44" s="6">
        <v>13958.88</v>
      </c>
      <c r="G44" s="6">
        <v>2490.94</v>
      </c>
      <c r="H44" s="15">
        <f t="shared" si="2"/>
        <v>1058248.9000000001</v>
      </c>
      <c r="J44" s="6"/>
    </row>
    <row r="45" spans="1:10">
      <c r="A45" s="7" t="s">
        <v>36</v>
      </c>
      <c r="C45" s="6">
        <v>733286.02</v>
      </c>
      <c r="D45" s="6">
        <v>175078.86</v>
      </c>
      <c r="E45" s="6">
        <v>13705.02</v>
      </c>
      <c r="H45" s="15">
        <f t="shared" si="2"/>
        <v>894659.86</v>
      </c>
      <c r="J45" s="6"/>
    </row>
    <row r="46" spans="1:10">
      <c r="A46" s="7" t="s">
        <v>37</v>
      </c>
      <c r="C46" s="6">
        <v>498264.19</v>
      </c>
      <c r="D46" s="6">
        <v>238410.16</v>
      </c>
      <c r="E46" s="6">
        <v>3388.33</v>
      </c>
      <c r="H46" s="15">
        <f t="shared" si="2"/>
        <v>733286.02</v>
      </c>
      <c r="J46" s="6"/>
    </row>
    <row r="47" spans="1:10">
      <c r="A47" s="7" t="s">
        <v>38</v>
      </c>
      <c r="C47" s="6">
        <v>424201.78</v>
      </c>
      <c r="D47" s="6">
        <v>75292.990000000005</v>
      </c>
      <c r="E47" s="6">
        <v>272.12</v>
      </c>
      <c r="G47" s="6">
        <v>958.46</v>
      </c>
      <c r="H47" s="15">
        <f t="shared" si="2"/>
        <v>498264.19</v>
      </c>
      <c r="J47" s="6"/>
    </row>
    <row r="48" spans="1:10">
      <c r="A48" s="7" t="s">
        <v>39</v>
      </c>
      <c r="C48" s="6">
        <v>343213.28</v>
      </c>
      <c r="D48" s="6">
        <v>82200.36</v>
      </c>
      <c r="E48" s="6">
        <v>1211.8599999999999</v>
      </c>
      <c r="H48" s="15">
        <f t="shared" si="2"/>
        <v>424201.78</v>
      </c>
      <c r="J48" s="6"/>
    </row>
    <row r="49" spans="1:10">
      <c r="A49" s="7" t="s">
        <v>40</v>
      </c>
      <c r="C49" s="6">
        <v>330391.23</v>
      </c>
      <c r="D49" s="6">
        <v>20349.740000000002</v>
      </c>
      <c r="E49" s="6">
        <v>650.19000000000005</v>
      </c>
      <c r="G49" s="6">
        <v>6877.5</v>
      </c>
      <c r="H49" s="15">
        <f t="shared" si="2"/>
        <v>343213.27999999997</v>
      </c>
      <c r="J49" s="6"/>
    </row>
    <row r="50" spans="1:10">
      <c r="A50" s="7" t="s">
        <v>41</v>
      </c>
      <c r="C50" s="6">
        <v>264014.32</v>
      </c>
      <c r="D50" s="6">
        <v>66797.919999999998</v>
      </c>
      <c r="E50" s="6">
        <v>15.76</v>
      </c>
      <c r="G50" s="6">
        <v>405.25</v>
      </c>
      <c r="H50" s="15">
        <f t="shared" si="2"/>
        <v>330391.23</v>
      </c>
      <c r="J50" s="6"/>
    </row>
    <row r="51" spans="1:10">
      <c r="A51" s="7" t="s">
        <v>42</v>
      </c>
      <c r="C51" s="6">
        <v>232058.86</v>
      </c>
      <c r="D51" s="6">
        <v>41816.639999999999</v>
      </c>
      <c r="E51" s="6">
        <v>1121.92</v>
      </c>
      <c r="G51" s="6">
        <v>289.94</v>
      </c>
      <c r="H51" s="15">
        <f t="shared" si="2"/>
        <v>272463.64</v>
      </c>
      <c r="J51" s="6"/>
    </row>
    <row r="52" spans="1:10">
      <c r="A52" s="7" t="s">
        <v>43</v>
      </c>
      <c r="C52" s="6">
        <v>187217.62</v>
      </c>
      <c r="D52" s="6">
        <v>50235.28</v>
      </c>
      <c r="E52" s="6">
        <v>5394.04</v>
      </c>
      <c r="H52" s="15">
        <f t="shared" si="2"/>
        <v>232058.86</v>
      </c>
      <c r="J52" s="6"/>
    </row>
    <row r="53" spans="1:10">
      <c r="A53" s="7" t="s">
        <v>44</v>
      </c>
      <c r="C53" s="6">
        <v>145137.45000000001</v>
      </c>
      <c r="D53" s="6">
        <v>43512.61</v>
      </c>
      <c r="E53" s="6">
        <v>1432.44</v>
      </c>
      <c r="H53" s="15">
        <f t="shared" si="2"/>
        <v>187217.62</v>
      </c>
      <c r="J53" s="6"/>
    </row>
    <row r="54" spans="1:10">
      <c r="A54" s="7" t="s">
        <v>45</v>
      </c>
      <c r="C54" s="6">
        <v>72046.75</v>
      </c>
      <c r="D54" s="6">
        <v>21022.73</v>
      </c>
      <c r="E54" s="6">
        <v>1612.03</v>
      </c>
      <c r="F54" s="6">
        <v>50899.59</v>
      </c>
      <c r="H54" s="15">
        <f t="shared" si="2"/>
        <v>142357.03999999998</v>
      </c>
      <c r="J54" s="6"/>
    </row>
    <row r="55" spans="1:10">
      <c r="A55" s="7" t="s">
        <v>46</v>
      </c>
      <c r="C55" s="6">
        <v>55575.87</v>
      </c>
      <c r="D55" s="6">
        <v>17241.400000000001</v>
      </c>
      <c r="E55" s="6">
        <v>770.25</v>
      </c>
      <c r="H55" s="15">
        <f t="shared" si="2"/>
        <v>72047.02</v>
      </c>
      <c r="J55" s="6"/>
    </row>
    <row r="56" spans="1:10">
      <c r="A56" s="7" t="s">
        <v>47</v>
      </c>
      <c r="C56" s="6">
        <v>26519.62</v>
      </c>
      <c r="D56" s="6">
        <v>29056.25</v>
      </c>
      <c r="H56" s="15">
        <f t="shared" si="2"/>
        <v>55575.869999999995</v>
      </c>
      <c r="J56" s="6"/>
    </row>
    <row r="57" spans="1:10">
      <c r="A57" s="7" t="s">
        <v>48</v>
      </c>
      <c r="C57" s="6">
        <v>7282.42</v>
      </c>
      <c r="D57" s="6">
        <v>17663.02</v>
      </c>
      <c r="H57" s="15">
        <f t="shared" si="2"/>
        <v>24945.440000000002</v>
      </c>
      <c r="J57" s="6"/>
    </row>
    <row r="58" spans="1:10">
      <c r="A58" s="7" t="s">
        <v>49</v>
      </c>
      <c r="C58" s="6">
        <v>850.11</v>
      </c>
      <c r="D58" s="6">
        <v>2827.52</v>
      </c>
      <c r="F58" s="6">
        <v>3604.79</v>
      </c>
      <c r="H58" s="15">
        <f t="shared" si="2"/>
        <v>7282.42</v>
      </c>
      <c r="J58" s="6"/>
    </row>
    <row r="59" spans="1:10">
      <c r="A59" s="7" t="s">
        <v>50</v>
      </c>
      <c r="D59" s="6">
        <v>850.11</v>
      </c>
      <c r="H59" s="15">
        <f t="shared" si="2"/>
        <v>850.11</v>
      </c>
      <c r="J59" s="6"/>
    </row>
    <row r="60" spans="1:10">
      <c r="H60" s="15"/>
      <c r="J60" s="6"/>
    </row>
    <row r="61" spans="1:10">
      <c r="H61" s="15"/>
      <c r="J61" s="6"/>
    </row>
    <row r="62" spans="1:10">
      <c r="H62" s="15"/>
      <c r="J62" s="6"/>
    </row>
    <row r="63" spans="1:10">
      <c r="H63" s="15"/>
      <c r="J63" s="6"/>
    </row>
    <row r="64" spans="1:10">
      <c r="H64" s="15"/>
      <c r="J64" s="6"/>
    </row>
    <row r="65" spans="8:10">
      <c r="H65" s="15"/>
      <c r="J65" s="6"/>
    </row>
    <row r="66" spans="8:10">
      <c r="H66" s="15"/>
      <c r="J66" s="6"/>
    </row>
    <row r="67" spans="8:10">
      <c r="H67" s="15"/>
      <c r="J67" s="6"/>
    </row>
    <row r="68" spans="8:10">
      <c r="H68" s="15"/>
      <c r="J68" s="6"/>
    </row>
    <row r="69" spans="8:10">
      <c r="H69" s="15"/>
      <c r="J69" s="6"/>
    </row>
    <row r="70" spans="8:10">
      <c r="H70" s="15"/>
      <c r="J70" s="6"/>
    </row>
    <row r="71" spans="8:10">
      <c r="H71" s="15"/>
      <c r="J71" s="6"/>
    </row>
    <row r="72" spans="8:10">
      <c r="H72" s="15"/>
      <c r="J72" s="6"/>
    </row>
    <row r="73" spans="8:10">
      <c r="H73" s="15"/>
      <c r="J73" s="6"/>
    </row>
    <row r="74" spans="8:10">
      <c r="H74" s="15"/>
      <c r="J74" s="6"/>
    </row>
    <row r="75" spans="8:10">
      <c r="H75" s="15"/>
      <c r="J75" s="6"/>
    </row>
    <row r="76" spans="8:10">
      <c r="H76" s="15"/>
      <c r="J76" s="6"/>
    </row>
    <row r="77" spans="8:10">
      <c r="H77" s="15"/>
      <c r="J77" s="6"/>
    </row>
    <row r="78" spans="8:10">
      <c r="H78" s="15"/>
      <c r="J78" s="6"/>
    </row>
    <row r="79" spans="8:10">
      <c r="H79" s="15"/>
      <c r="J79" s="6"/>
    </row>
    <row r="80" spans="8:10">
      <c r="H80" s="15"/>
      <c r="J80" s="6"/>
    </row>
    <row r="81" spans="8:10">
      <c r="H81" s="15"/>
      <c r="J81" s="6"/>
    </row>
    <row r="82" spans="8:10">
      <c r="H82" s="15"/>
    </row>
    <row r="83" spans="8:10">
      <c r="H83" s="15"/>
    </row>
    <row r="84" spans="8:10">
      <c r="H84" s="15"/>
    </row>
  </sheetData>
  <mergeCells count="3">
    <mergeCell ref="F6:G6"/>
    <mergeCell ref="A1:H1"/>
    <mergeCell ref="A2:H2"/>
  </mergeCells>
  <phoneticPr fontId="0" type="noConversion"/>
  <pageMargins left="1.25" right="0.75" top="1" bottom="1" header="0.5" footer="0.5"/>
  <pageSetup scale="98" fitToHeight="0" orientation="portrait" r:id="rId1"/>
  <headerFooter alignWithMargins="0">
    <oddFooter xml:space="preserve">&amp;L&amp;"Lucida Sans,Regular"&amp;10                     Welsh Group&amp;C&amp;"Lucida Sans,Regular"&amp;10Page &amp;P&amp;R&amp;"Lucida Sans,Regular"&amp;10June 26, 2015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opLeftCell="A67" zoomScaleNormal="100" workbookViewId="0">
      <selection activeCell="A85" sqref="A85:I89"/>
    </sheetView>
  </sheetViews>
  <sheetFormatPr defaultColWidth="9.140625" defaultRowHeight="12.75"/>
  <cols>
    <col min="1" max="1" width="10.42578125" style="7" bestFit="1" customWidth="1"/>
    <col min="2" max="2" width="3.7109375" style="1" customWidth="1"/>
    <col min="3" max="3" width="13.28515625" style="6" bestFit="1" customWidth="1"/>
    <col min="4" max="4" width="12" style="6" customWidth="1"/>
    <col min="5" max="5" width="12.5703125" style="6" bestFit="1" customWidth="1"/>
    <col min="6" max="6" width="9.85546875" style="6" customWidth="1"/>
    <col min="7" max="7" width="10.85546875" style="6" customWidth="1"/>
    <col min="8" max="8" width="14.42578125" style="6" customWidth="1"/>
    <col min="9" max="9" width="11.42578125" style="6" customWidth="1"/>
    <col min="10" max="10" width="13.7109375" style="1" customWidth="1"/>
    <col min="11" max="16384" width="9.140625" style="1"/>
  </cols>
  <sheetData>
    <row r="1" spans="1:10" ht="15">
      <c r="A1" s="26" t="s">
        <v>77</v>
      </c>
      <c r="B1" s="26"/>
      <c r="C1" s="26"/>
      <c r="D1" s="26"/>
      <c r="E1" s="26"/>
      <c r="F1" s="26"/>
      <c r="G1" s="26"/>
      <c r="H1" s="26"/>
    </row>
    <row r="2" spans="1:10" ht="15">
      <c r="A2" s="26" t="s">
        <v>9</v>
      </c>
      <c r="B2" s="26"/>
      <c r="C2" s="26"/>
      <c r="D2" s="26"/>
      <c r="E2" s="26"/>
      <c r="F2" s="26"/>
      <c r="G2" s="26"/>
      <c r="H2" s="26"/>
      <c r="I2" s="2"/>
    </row>
    <row r="4" spans="1:10">
      <c r="A4" s="3" t="s">
        <v>83</v>
      </c>
    </row>
    <row r="6" spans="1:10" s="8" customFormat="1">
      <c r="A6" s="7"/>
      <c r="C6" s="9" t="s">
        <v>1</v>
      </c>
      <c r="D6" s="9"/>
      <c r="E6" s="9"/>
      <c r="F6" s="25" t="s">
        <v>7</v>
      </c>
      <c r="G6" s="25"/>
      <c r="H6" s="9" t="s">
        <v>1</v>
      </c>
      <c r="I6" s="9"/>
      <c r="J6" s="10"/>
    </row>
    <row r="7" spans="1:10" s="12" customFormat="1">
      <c r="A7" s="11"/>
      <c r="C7" s="13" t="s">
        <v>0</v>
      </c>
      <c r="D7" s="13" t="s">
        <v>2</v>
      </c>
      <c r="E7" s="13" t="s">
        <v>3</v>
      </c>
      <c r="F7" s="13" t="s">
        <v>5</v>
      </c>
      <c r="G7" s="13" t="s">
        <v>6</v>
      </c>
      <c r="H7" s="13" t="s">
        <v>4</v>
      </c>
      <c r="I7" s="13"/>
      <c r="J7" s="14"/>
    </row>
    <row r="8" spans="1:10" s="12" customFormat="1">
      <c r="A8" s="11"/>
      <c r="C8" s="13"/>
      <c r="D8" s="13"/>
      <c r="E8" s="13"/>
      <c r="F8" s="13"/>
      <c r="G8" s="13"/>
      <c r="H8" s="13"/>
      <c r="I8" s="13"/>
    </row>
    <row r="9" spans="1:10" s="12" customFormat="1">
      <c r="A9" s="7" t="s">
        <v>92</v>
      </c>
      <c r="C9" s="23">
        <f t="shared" ref="C9:C12" si="0">+H10</f>
        <v>35217474</v>
      </c>
      <c r="D9" s="23">
        <v>1722695</v>
      </c>
      <c r="E9" s="23">
        <v>176208</v>
      </c>
      <c r="F9" s="23"/>
      <c r="G9" s="23"/>
      <c r="H9" s="15">
        <f t="shared" ref="H9:H13" si="1">+C9+D9-E9+F9-G9</f>
        <v>36763961</v>
      </c>
      <c r="I9" s="13"/>
      <c r="J9" s="6"/>
    </row>
    <row r="10" spans="1:10" s="12" customFormat="1">
      <c r="A10" s="7" t="s">
        <v>93</v>
      </c>
      <c r="C10" s="23">
        <f t="shared" si="0"/>
        <v>33531527</v>
      </c>
      <c r="D10" s="23">
        <v>1931494</v>
      </c>
      <c r="E10" s="23">
        <v>245547</v>
      </c>
      <c r="F10" s="23"/>
      <c r="G10" s="23"/>
      <c r="H10" s="15">
        <f t="shared" si="1"/>
        <v>35217474</v>
      </c>
      <c r="I10" s="13"/>
      <c r="J10" s="6"/>
    </row>
    <row r="11" spans="1:10" s="12" customFormat="1">
      <c r="A11" s="7" t="s">
        <v>94</v>
      </c>
      <c r="C11" s="23">
        <f t="shared" si="0"/>
        <v>31863108</v>
      </c>
      <c r="D11" s="23">
        <v>1999382</v>
      </c>
      <c r="E11" s="23">
        <v>330963</v>
      </c>
      <c r="F11" s="23"/>
      <c r="G11" s="23"/>
      <c r="H11" s="15">
        <f t="shared" si="1"/>
        <v>33531527</v>
      </c>
      <c r="I11" s="13"/>
      <c r="J11" s="6"/>
    </row>
    <row r="12" spans="1:10" s="12" customFormat="1">
      <c r="A12" s="7" t="s">
        <v>95</v>
      </c>
      <c r="C12" s="23">
        <f t="shared" si="0"/>
        <v>30669874</v>
      </c>
      <c r="D12" s="23">
        <v>1524996</v>
      </c>
      <c r="E12" s="23">
        <v>331762</v>
      </c>
      <c r="F12" s="23"/>
      <c r="G12" s="23"/>
      <c r="H12" s="15">
        <f t="shared" si="1"/>
        <v>31863108</v>
      </c>
      <c r="I12" s="13"/>
      <c r="J12" s="6"/>
    </row>
    <row r="13" spans="1:10" s="12" customFormat="1">
      <c r="A13" s="7" t="s">
        <v>96</v>
      </c>
      <c r="C13" s="23">
        <f>+H14</f>
        <v>30010938</v>
      </c>
      <c r="D13" s="23">
        <v>990238</v>
      </c>
      <c r="E13" s="23">
        <v>331302</v>
      </c>
      <c r="F13" s="23"/>
      <c r="G13" s="23"/>
      <c r="H13" s="15">
        <f t="shared" si="1"/>
        <v>30669874</v>
      </c>
      <c r="I13" s="13"/>
      <c r="J13" s="6"/>
    </row>
    <row r="14" spans="1:10" s="12" customFormat="1">
      <c r="A14" s="7" t="s">
        <v>88</v>
      </c>
      <c r="B14" s="8"/>
      <c r="C14" s="9">
        <v>29312240</v>
      </c>
      <c r="D14" s="9">
        <v>1494756</v>
      </c>
      <c r="E14" s="9">
        <f>401840+394218</f>
        <v>796058</v>
      </c>
      <c r="F14" s="9"/>
      <c r="G14" s="9"/>
      <c r="H14" s="15">
        <f>+C14+D14-E14+F14-G14</f>
        <v>30010938</v>
      </c>
      <c r="I14" s="9"/>
      <c r="J14" s="6"/>
    </row>
    <row r="15" spans="1:10" s="12" customFormat="1">
      <c r="A15" s="7" t="s">
        <v>89</v>
      </c>
      <c r="B15" s="8"/>
      <c r="C15" s="9">
        <v>28007725</v>
      </c>
      <c r="D15" s="9">
        <v>1589000</v>
      </c>
      <c r="E15" s="9">
        <v>284485</v>
      </c>
      <c r="F15" s="9"/>
      <c r="G15" s="9"/>
      <c r="H15" s="15">
        <f>+C15+D15-E15+F15-G15</f>
        <v>29312240</v>
      </c>
      <c r="I15" s="9"/>
      <c r="J15" s="6"/>
    </row>
    <row r="16" spans="1:10" s="12" customFormat="1">
      <c r="A16" s="7" t="s">
        <v>90</v>
      </c>
      <c r="B16" s="8"/>
      <c r="C16" s="9">
        <v>27141155</v>
      </c>
      <c r="D16" s="9">
        <v>1080139</v>
      </c>
      <c r="E16" s="9">
        <v>213569</v>
      </c>
      <c r="F16" s="9"/>
      <c r="G16" s="9"/>
      <c r="H16" s="15">
        <f>+C16+D16-E16+F16-G16</f>
        <v>28007725</v>
      </c>
      <c r="I16" s="9"/>
      <c r="J16" s="6"/>
    </row>
    <row r="17" spans="1:10" s="12" customFormat="1">
      <c r="A17" s="7" t="s">
        <v>91</v>
      </c>
      <c r="B17" s="8"/>
      <c r="C17" s="9">
        <v>26290025</v>
      </c>
      <c r="D17" s="9">
        <v>1200669</v>
      </c>
      <c r="E17" s="9">
        <v>349539</v>
      </c>
      <c r="F17" s="9"/>
      <c r="G17" s="9"/>
      <c r="H17" s="15">
        <f>+C17+D17-E17+F17-G17</f>
        <v>27141155</v>
      </c>
      <c r="I17" s="9"/>
      <c r="J17" s="6"/>
    </row>
    <row r="18" spans="1:10">
      <c r="A18" s="7" t="s">
        <v>8</v>
      </c>
      <c r="C18" s="6">
        <v>25574236.52</v>
      </c>
      <c r="D18" s="6">
        <v>991613.55</v>
      </c>
      <c r="E18" s="6">
        <v>214477.79</v>
      </c>
      <c r="G18" s="6">
        <v>61347.360000000001</v>
      </c>
      <c r="H18" s="15">
        <f>+C18+D18-E18+F18-G18</f>
        <v>26290024.920000002</v>
      </c>
      <c r="J18" s="6"/>
    </row>
    <row r="19" spans="1:10">
      <c r="A19" s="7" t="s">
        <v>10</v>
      </c>
      <c r="C19" s="6">
        <v>24752111.66</v>
      </c>
      <c r="D19" s="6">
        <v>1074882.24</v>
      </c>
      <c r="E19" s="6">
        <v>252757.38</v>
      </c>
      <c r="H19" s="15">
        <f t="shared" ref="H19:H82" si="2">+C19+D19-E19+F19-G19</f>
        <v>25574236.52</v>
      </c>
      <c r="J19" s="6"/>
    </row>
    <row r="20" spans="1:10">
      <c r="A20" s="7" t="s">
        <v>11</v>
      </c>
      <c r="C20" s="6">
        <v>24195332.670000002</v>
      </c>
      <c r="D20" s="6">
        <v>775447.66</v>
      </c>
      <c r="E20" s="6">
        <v>218668.67</v>
      </c>
      <c r="H20" s="15">
        <f t="shared" si="2"/>
        <v>24752111.66</v>
      </c>
      <c r="J20" s="6"/>
    </row>
    <row r="21" spans="1:10">
      <c r="A21" s="7" t="s">
        <v>12</v>
      </c>
      <c r="C21" s="6">
        <v>23450138.41</v>
      </c>
      <c r="D21" s="6">
        <v>1139637.19</v>
      </c>
      <c r="E21" s="6">
        <v>394442.93</v>
      </c>
      <c r="H21" s="15">
        <f t="shared" si="2"/>
        <v>24195332.670000002</v>
      </c>
      <c r="J21" s="6"/>
    </row>
    <row r="22" spans="1:10">
      <c r="A22" s="7" t="s">
        <v>13</v>
      </c>
      <c r="C22" s="6">
        <v>22944146.690000001</v>
      </c>
      <c r="D22" s="6">
        <v>817472.1</v>
      </c>
      <c r="E22" s="6">
        <v>311480.38</v>
      </c>
      <c r="H22" s="15">
        <f t="shared" si="2"/>
        <v>23450138.410000004</v>
      </c>
      <c r="J22" s="6"/>
    </row>
    <row r="23" spans="1:10">
      <c r="A23" s="7" t="s">
        <v>14</v>
      </c>
      <c r="C23" s="6">
        <v>21645815.420000002</v>
      </c>
      <c r="D23" s="6">
        <v>1630253.75</v>
      </c>
      <c r="E23" s="6">
        <v>331922.48</v>
      </c>
      <c r="H23" s="15">
        <f t="shared" si="2"/>
        <v>22944146.690000001</v>
      </c>
      <c r="J23" s="6"/>
    </row>
    <row r="24" spans="1:10">
      <c r="A24" s="7" t="s">
        <v>15</v>
      </c>
      <c r="C24" s="6">
        <v>20333673.329999998</v>
      </c>
      <c r="D24" s="6">
        <v>1704766.29</v>
      </c>
      <c r="E24" s="6">
        <v>388618.78</v>
      </c>
      <c r="G24" s="6">
        <v>4005.42</v>
      </c>
      <c r="H24" s="15">
        <f t="shared" si="2"/>
        <v>21645815.419999994</v>
      </c>
      <c r="J24" s="6"/>
    </row>
    <row r="25" spans="1:10">
      <c r="A25" s="7" t="s">
        <v>16</v>
      </c>
      <c r="C25" s="6">
        <v>19044621.27</v>
      </c>
      <c r="D25" s="6">
        <v>1559802.3</v>
      </c>
      <c r="E25" s="6">
        <v>241574.39999999999</v>
      </c>
      <c r="G25" s="6">
        <v>29175.84</v>
      </c>
      <c r="H25" s="15">
        <f t="shared" si="2"/>
        <v>20333673.330000002</v>
      </c>
      <c r="J25" s="6"/>
    </row>
    <row r="26" spans="1:10">
      <c r="A26" s="7" t="s">
        <v>17</v>
      </c>
      <c r="C26" s="6">
        <v>18115113.43</v>
      </c>
      <c r="D26" s="6">
        <v>1051898.21</v>
      </c>
      <c r="E26" s="6">
        <v>122390.37</v>
      </c>
      <c r="H26" s="15">
        <f t="shared" si="2"/>
        <v>19044621.27</v>
      </c>
      <c r="J26" s="6"/>
    </row>
    <row r="27" spans="1:10">
      <c r="A27" s="7" t="s">
        <v>18</v>
      </c>
      <c r="C27" s="6">
        <v>16953212.25</v>
      </c>
      <c r="D27" s="6">
        <v>1325860.25</v>
      </c>
      <c r="E27" s="6">
        <v>163959.07</v>
      </c>
      <c r="H27" s="15">
        <f t="shared" si="2"/>
        <v>18115113.43</v>
      </c>
      <c r="J27" s="6"/>
    </row>
    <row r="28" spans="1:10">
      <c r="A28" s="7" t="s">
        <v>19</v>
      </c>
      <c r="C28" s="6">
        <v>16214993.880000001</v>
      </c>
      <c r="D28" s="6">
        <v>948812.97</v>
      </c>
      <c r="E28" s="6">
        <v>210594.6</v>
      </c>
      <c r="H28" s="15">
        <f t="shared" si="2"/>
        <v>16953212.25</v>
      </c>
      <c r="J28" s="6"/>
    </row>
    <row r="29" spans="1:10">
      <c r="A29" s="7" t="s">
        <v>20</v>
      </c>
      <c r="C29" s="6">
        <v>15626676.619999999</v>
      </c>
      <c r="D29" s="6">
        <v>767057.86</v>
      </c>
      <c r="E29" s="6">
        <v>178740.6</v>
      </c>
      <c r="H29" s="15">
        <f t="shared" si="2"/>
        <v>16214993.879999999</v>
      </c>
      <c r="J29" s="6"/>
    </row>
    <row r="30" spans="1:10">
      <c r="A30" s="7" t="s">
        <v>21</v>
      </c>
      <c r="C30" s="6">
        <v>15148844.92</v>
      </c>
      <c r="D30" s="6">
        <v>734061.72</v>
      </c>
      <c r="E30" s="6">
        <v>244226.69</v>
      </c>
      <c r="G30" s="6">
        <v>12003.33</v>
      </c>
      <c r="H30" s="15">
        <f t="shared" si="2"/>
        <v>15626676.620000001</v>
      </c>
      <c r="J30" s="6"/>
    </row>
    <row r="31" spans="1:10">
      <c r="A31" s="7" t="s">
        <v>22</v>
      </c>
      <c r="C31" s="6">
        <v>14588373.26</v>
      </c>
      <c r="D31" s="6">
        <v>765558.79</v>
      </c>
      <c r="E31" s="6">
        <v>205087.13</v>
      </c>
      <c r="H31" s="15">
        <f t="shared" si="2"/>
        <v>15148844.92</v>
      </c>
      <c r="J31" s="6"/>
    </row>
    <row r="32" spans="1:10">
      <c r="A32" s="7" t="s">
        <v>23</v>
      </c>
      <c r="C32" s="6">
        <v>14222305.449999999</v>
      </c>
      <c r="D32" s="6">
        <v>609677.07999999996</v>
      </c>
      <c r="E32" s="6">
        <v>251268.42</v>
      </c>
      <c r="F32" s="6">
        <v>7659.15</v>
      </c>
      <c r="H32" s="15">
        <f t="shared" si="2"/>
        <v>14588373.26</v>
      </c>
      <c r="J32" s="6"/>
    </row>
    <row r="33" spans="1:10">
      <c r="A33" s="7" t="s">
        <v>24</v>
      </c>
      <c r="C33" s="6">
        <v>13791104.99</v>
      </c>
      <c r="D33" s="6">
        <v>639074.99</v>
      </c>
      <c r="E33" s="6">
        <v>207874.53</v>
      </c>
      <c r="H33" s="15">
        <f t="shared" si="2"/>
        <v>14222305.450000001</v>
      </c>
      <c r="J33" s="6"/>
    </row>
    <row r="34" spans="1:10">
      <c r="A34" s="7" t="s">
        <v>25</v>
      </c>
      <c r="C34" s="6">
        <v>13398713.140000001</v>
      </c>
      <c r="D34" s="6">
        <v>867210.66</v>
      </c>
      <c r="E34" s="6">
        <v>181697.85</v>
      </c>
      <c r="G34" s="6">
        <v>293120.96000000002</v>
      </c>
      <c r="H34" s="15">
        <f t="shared" si="2"/>
        <v>13791104.99</v>
      </c>
      <c r="J34" s="6"/>
    </row>
    <row r="35" spans="1:10">
      <c r="A35" s="7" t="s">
        <v>26</v>
      </c>
      <c r="C35" s="6">
        <v>13373921.23</v>
      </c>
      <c r="D35" s="6">
        <v>694390.54</v>
      </c>
      <c r="E35" s="6">
        <v>235707.65</v>
      </c>
      <c r="G35" s="6">
        <v>433890.98</v>
      </c>
      <c r="H35" s="15">
        <f t="shared" si="2"/>
        <v>13398713.139999999</v>
      </c>
      <c r="J35" s="6"/>
    </row>
    <row r="36" spans="1:10">
      <c r="A36" s="7" t="s">
        <v>27</v>
      </c>
      <c r="C36" s="6">
        <v>12800484.560000001</v>
      </c>
      <c r="D36" s="6">
        <v>768703.43</v>
      </c>
      <c r="E36" s="6">
        <v>195266.76</v>
      </c>
      <c r="H36" s="15">
        <f t="shared" si="2"/>
        <v>13373921.23</v>
      </c>
      <c r="J36" s="6"/>
    </row>
    <row r="37" spans="1:10">
      <c r="A37" s="7" t="s">
        <v>28</v>
      </c>
      <c r="C37" s="6">
        <v>12277826.98</v>
      </c>
      <c r="D37" s="6">
        <v>750106.71</v>
      </c>
      <c r="E37" s="6">
        <v>227449.13</v>
      </c>
      <c r="H37" s="15">
        <f t="shared" si="2"/>
        <v>12800484.560000001</v>
      </c>
      <c r="J37" s="6"/>
    </row>
    <row r="38" spans="1:10">
      <c r="A38" s="7" t="s">
        <v>29</v>
      </c>
      <c r="C38" s="6">
        <v>11602190.800000001</v>
      </c>
      <c r="D38" s="6">
        <v>855861.76000000001</v>
      </c>
      <c r="E38" s="6">
        <v>179652.94</v>
      </c>
      <c r="G38" s="19"/>
      <c r="H38" s="15">
        <f t="shared" si="2"/>
        <v>12278399.620000001</v>
      </c>
      <c r="J38" s="6"/>
    </row>
    <row r="39" spans="1:10">
      <c r="A39" s="7" t="s">
        <v>30</v>
      </c>
      <c r="C39" s="6">
        <v>11046751.41</v>
      </c>
      <c r="D39" s="6">
        <v>697306.68</v>
      </c>
      <c r="E39" s="6">
        <v>141867.29</v>
      </c>
      <c r="H39" s="15">
        <f t="shared" si="2"/>
        <v>11602190.800000001</v>
      </c>
      <c r="J39" s="6"/>
    </row>
    <row r="40" spans="1:10">
      <c r="A40" s="7" t="s">
        <v>31</v>
      </c>
      <c r="C40" s="6">
        <v>10638082.050000001</v>
      </c>
      <c r="D40" s="6">
        <v>592402.72</v>
      </c>
      <c r="E40" s="6">
        <v>183733.36</v>
      </c>
      <c r="H40" s="15">
        <f t="shared" si="2"/>
        <v>11046751.410000002</v>
      </c>
      <c r="J40" s="6"/>
    </row>
    <row r="41" spans="1:10">
      <c r="A41" s="7" t="s">
        <v>32</v>
      </c>
      <c r="C41" s="6">
        <v>10295955.99</v>
      </c>
      <c r="D41" s="6">
        <v>499106.34</v>
      </c>
      <c r="E41" s="6">
        <v>164219.23000000001</v>
      </c>
      <c r="F41" s="6">
        <v>7238.95</v>
      </c>
      <c r="H41" s="15">
        <f t="shared" si="2"/>
        <v>10638082.049999999</v>
      </c>
      <c r="J41" s="6"/>
    </row>
    <row r="42" spans="1:10">
      <c r="A42" s="7" t="s">
        <v>33</v>
      </c>
      <c r="C42" s="6">
        <v>9684572.9100000001</v>
      </c>
      <c r="D42" s="6">
        <v>786270.62</v>
      </c>
      <c r="E42" s="6">
        <v>174460.42</v>
      </c>
      <c r="G42" s="21"/>
      <c r="H42" s="15">
        <f t="shared" si="2"/>
        <v>10296383.109999999</v>
      </c>
      <c r="J42" s="6"/>
    </row>
    <row r="43" spans="1:10">
      <c r="A43" s="7" t="s">
        <v>34</v>
      </c>
      <c r="C43" s="6">
        <v>9230211.8699999992</v>
      </c>
      <c r="D43" s="6">
        <v>678778.11</v>
      </c>
      <c r="E43" s="6">
        <v>222175.62</v>
      </c>
      <c r="G43" s="6">
        <v>2241.4499999999998</v>
      </c>
      <c r="H43" s="15">
        <f t="shared" si="2"/>
        <v>9684572.9100000001</v>
      </c>
      <c r="J43" s="6"/>
    </row>
    <row r="44" spans="1:10">
      <c r="A44" s="7" t="s">
        <v>35</v>
      </c>
      <c r="C44" s="6">
        <v>8622433.3399999999</v>
      </c>
      <c r="D44" s="6">
        <v>738262.38</v>
      </c>
      <c r="E44" s="6">
        <v>132984.79</v>
      </c>
      <c r="F44" s="19"/>
      <c r="H44" s="15">
        <f t="shared" si="2"/>
        <v>9227710.9300000016</v>
      </c>
      <c r="J44" s="6"/>
    </row>
    <row r="45" spans="1:10">
      <c r="A45" s="7" t="s">
        <v>36</v>
      </c>
      <c r="C45" s="6">
        <v>7699643.2699999996</v>
      </c>
      <c r="D45" s="6">
        <v>1082332.03</v>
      </c>
      <c r="E45" s="6">
        <v>170077.55</v>
      </c>
      <c r="F45" s="6">
        <v>10545.59</v>
      </c>
      <c r="G45" s="19"/>
      <c r="H45" s="15">
        <f t="shared" si="2"/>
        <v>8622443.339999998</v>
      </c>
      <c r="J45" s="6"/>
    </row>
    <row r="46" spans="1:10">
      <c r="A46" s="7" t="s">
        <v>37</v>
      </c>
      <c r="C46" s="6">
        <v>6992455.9500000002</v>
      </c>
      <c r="D46" s="6">
        <v>849137.75</v>
      </c>
      <c r="E46" s="6">
        <v>150591.18</v>
      </c>
      <c r="F46" s="6">
        <v>8640.75</v>
      </c>
      <c r="H46" s="15">
        <f t="shared" si="2"/>
        <v>7699643.2700000005</v>
      </c>
      <c r="J46" s="6"/>
    </row>
    <row r="47" spans="1:10">
      <c r="A47" s="7" t="s">
        <v>38</v>
      </c>
      <c r="C47" s="6">
        <v>6520132.3200000003</v>
      </c>
      <c r="D47" s="6">
        <v>551099.09</v>
      </c>
      <c r="E47" s="6">
        <v>94180.56</v>
      </c>
      <c r="F47" s="6">
        <v>15406.1</v>
      </c>
      <c r="H47" s="15">
        <f t="shared" si="2"/>
        <v>6992456.9500000002</v>
      </c>
      <c r="J47" s="6"/>
    </row>
    <row r="48" spans="1:10">
      <c r="A48" s="7" t="s">
        <v>39</v>
      </c>
      <c r="C48" s="6">
        <v>6166329.0700000003</v>
      </c>
      <c r="D48" s="6">
        <v>439650.62</v>
      </c>
      <c r="E48" s="6">
        <v>88811.39</v>
      </c>
      <c r="F48" s="6">
        <v>6347.28</v>
      </c>
      <c r="G48" s="6">
        <v>3384.26</v>
      </c>
      <c r="H48" s="15">
        <f t="shared" si="2"/>
        <v>6520131.3200000012</v>
      </c>
      <c r="J48" s="6"/>
    </row>
    <row r="49" spans="1:10">
      <c r="A49" s="7" t="s">
        <v>40</v>
      </c>
      <c r="C49" s="6">
        <v>5826730.3899999997</v>
      </c>
      <c r="D49" s="6">
        <v>395985.97</v>
      </c>
      <c r="E49" s="6">
        <v>104727.79</v>
      </c>
      <c r="F49" s="6">
        <v>48340.5</v>
      </c>
      <c r="H49" s="15">
        <f t="shared" si="2"/>
        <v>6166329.0699999994</v>
      </c>
      <c r="J49" s="6"/>
    </row>
    <row r="50" spans="1:10">
      <c r="A50" s="7" t="s">
        <v>41</v>
      </c>
      <c r="C50" s="6">
        <v>5437614.6900000004</v>
      </c>
      <c r="D50" s="6">
        <v>463553.58</v>
      </c>
      <c r="E50" s="6">
        <v>89210.13</v>
      </c>
      <c r="F50" s="6">
        <v>14989</v>
      </c>
      <c r="G50" s="6">
        <v>216.75</v>
      </c>
      <c r="H50" s="15">
        <f t="shared" si="2"/>
        <v>5826730.3900000006</v>
      </c>
      <c r="J50" s="6"/>
    </row>
    <row r="51" spans="1:10">
      <c r="A51" s="7" t="s">
        <v>42</v>
      </c>
      <c r="C51" s="6">
        <v>5147892.18</v>
      </c>
      <c r="D51" s="6">
        <v>396492.9</v>
      </c>
      <c r="E51" s="6">
        <v>121532.49</v>
      </c>
      <c r="F51" s="6">
        <v>15352.05</v>
      </c>
      <c r="G51" s="6">
        <v>590</v>
      </c>
      <c r="H51" s="15">
        <f t="shared" si="2"/>
        <v>5437614.6399999997</v>
      </c>
      <c r="J51" s="6"/>
    </row>
    <row r="52" spans="1:10">
      <c r="A52" s="7" t="s">
        <v>43</v>
      </c>
      <c r="C52" s="6">
        <v>4896063.42</v>
      </c>
      <c r="D52" s="6">
        <v>339409.79</v>
      </c>
      <c r="E52" s="6">
        <v>99957.062999999995</v>
      </c>
      <c r="F52" s="6">
        <v>15870</v>
      </c>
      <c r="G52" s="6">
        <v>3494.13</v>
      </c>
      <c r="H52" s="15">
        <f t="shared" si="2"/>
        <v>5147892.017</v>
      </c>
      <c r="J52" s="6"/>
    </row>
    <row r="53" spans="1:10">
      <c r="A53" s="7" t="s">
        <v>44</v>
      </c>
      <c r="C53" s="6">
        <v>4613244.67</v>
      </c>
      <c r="D53" s="6">
        <v>377634.53</v>
      </c>
      <c r="E53" s="6">
        <v>108460.78</v>
      </c>
      <c r="F53" s="6">
        <v>17457</v>
      </c>
      <c r="G53" s="6">
        <v>3812</v>
      </c>
      <c r="H53" s="15">
        <f t="shared" si="2"/>
        <v>4896063.42</v>
      </c>
      <c r="J53" s="6"/>
    </row>
    <row r="54" spans="1:10">
      <c r="A54" s="7" t="s">
        <v>45</v>
      </c>
      <c r="C54" s="6">
        <v>4425607.33</v>
      </c>
      <c r="D54" s="6">
        <v>357107.78</v>
      </c>
      <c r="E54" s="6">
        <v>167929.07</v>
      </c>
      <c r="F54" s="6">
        <v>317.3</v>
      </c>
      <c r="G54" s="6">
        <v>1858.31</v>
      </c>
      <c r="H54" s="15">
        <f t="shared" si="2"/>
        <v>4613245.03</v>
      </c>
      <c r="J54" s="6"/>
    </row>
    <row r="55" spans="1:10">
      <c r="A55" s="7" t="s">
        <v>46</v>
      </c>
      <c r="C55" s="6">
        <v>4276770.9000000004</v>
      </c>
      <c r="D55" s="6">
        <v>328410.73</v>
      </c>
      <c r="E55" s="6">
        <v>179574.3</v>
      </c>
      <c r="H55" s="15">
        <f t="shared" si="2"/>
        <v>4425607.330000001</v>
      </c>
      <c r="J55" s="6"/>
    </row>
    <row r="56" spans="1:10">
      <c r="A56" s="7" t="s">
        <v>47</v>
      </c>
      <c r="C56" s="6">
        <v>4049179.9</v>
      </c>
      <c r="D56" s="6">
        <v>287174.08</v>
      </c>
      <c r="E56" s="6">
        <v>59583.08</v>
      </c>
      <c r="H56" s="15">
        <f t="shared" si="2"/>
        <v>4276770.8999999994</v>
      </c>
      <c r="J56" s="6"/>
    </row>
    <row r="57" spans="1:10">
      <c r="A57" s="7" t="s">
        <v>48</v>
      </c>
      <c r="C57" s="6">
        <v>3854702.04</v>
      </c>
      <c r="D57" s="6">
        <v>248293.13</v>
      </c>
      <c r="E57" s="6">
        <v>56475.76</v>
      </c>
      <c r="F57" s="6">
        <v>1574.18</v>
      </c>
      <c r="H57" s="15">
        <f t="shared" si="2"/>
        <v>4048093.5900000003</v>
      </c>
      <c r="J57" s="6"/>
    </row>
    <row r="58" spans="1:10">
      <c r="A58" s="7" t="s">
        <v>49</v>
      </c>
      <c r="C58" s="6">
        <v>3770922.22</v>
      </c>
      <c r="D58" s="6">
        <v>204387.63</v>
      </c>
      <c r="E58" s="6">
        <v>119349.93</v>
      </c>
      <c r="G58" s="6">
        <v>1257.8800000000001</v>
      </c>
      <c r="H58" s="15">
        <f t="shared" si="2"/>
        <v>3854702.04</v>
      </c>
      <c r="J58" s="6"/>
    </row>
    <row r="59" spans="1:10">
      <c r="A59" s="7" t="s">
        <v>50</v>
      </c>
      <c r="C59" s="6">
        <v>3621172.09</v>
      </c>
      <c r="D59" s="6">
        <v>199046.2</v>
      </c>
      <c r="E59" s="6">
        <v>31360.53</v>
      </c>
      <c r="G59" s="6">
        <v>17935.54</v>
      </c>
      <c r="H59" s="15">
        <f t="shared" si="2"/>
        <v>3770922.22</v>
      </c>
      <c r="J59" s="6"/>
    </row>
    <row r="60" spans="1:10">
      <c r="A60" s="7" t="s">
        <v>51</v>
      </c>
      <c r="C60" s="6">
        <v>3438662.45</v>
      </c>
      <c r="D60" s="6">
        <v>212539.4</v>
      </c>
      <c r="E60" s="6">
        <v>29527.759999999998</v>
      </c>
      <c r="G60" s="6">
        <v>502</v>
      </c>
      <c r="H60" s="15">
        <f t="shared" si="2"/>
        <v>3621172.0900000003</v>
      </c>
      <c r="J60" s="6"/>
    </row>
    <row r="61" spans="1:10">
      <c r="A61" s="7" t="s">
        <v>52</v>
      </c>
      <c r="C61" s="6">
        <v>3259958.64</v>
      </c>
      <c r="D61" s="6">
        <v>246006.01</v>
      </c>
      <c r="E61" s="6">
        <v>69582.559999999998</v>
      </c>
      <c r="F61" s="6">
        <v>4323.3599999999997</v>
      </c>
      <c r="G61" s="6">
        <v>2043</v>
      </c>
      <c r="H61" s="15">
        <f t="shared" si="2"/>
        <v>3438662.45</v>
      </c>
      <c r="J61" s="6"/>
    </row>
    <row r="62" spans="1:10">
      <c r="A62" s="7" t="s">
        <v>53</v>
      </c>
      <c r="C62" s="6">
        <v>3052845.02</v>
      </c>
      <c r="D62" s="6">
        <v>220839.28</v>
      </c>
      <c r="E62" s="6">
        <v>12539.89</v>
      </c>
      <c r="F62" s="6">
        <v>1445.23</v>
      </c>
      <c r="G62" s="6">
        <v>2631</v>
      </c>
      <c r="H62" s="15">
        <f t="shared" si="2"/>
        <v>3259958.6399999997</v>
      </c>
      <c r="J62" s="6"/>
    </row>
    <row r="63" spans="1:10">
      <c r="A63" s="7" t="s">
        <v>54</v>
      </c>
      <c r="C63" s="6">
        <v>2908352.72</v>
      </c>
      <c r="D63" s="6">
        <v>180708.5</v>
      </c>
      <c r="E63" s="6">
        <v>26583.360000000001</v>
      </c>
      <c r="F63" s="6">
        <v>607.58000000000004</v>
      </c>
      <c r="G63" s="6">
        <v>10240.42</v>
      </c>
      <c r="H63" s="15">
        <f t="shared" si="2"/>
        <v>3052845.0200000005</v>
      </c>
      <c r="J63" s="6"/>
    </row>
    <row r="64" spans="1:10">
      <c r="A64" s="7" t="s">
        <v>55</v>
      </c>
      <c r="C64" s="6">
        <v>2673931.9900000002</v>
      </c>
      <c r="D64" s="6">
        <v>275335.94</v>
      </c>
      <c r="E64" s="6">
        <v>20437.71</v>
      </c>
      <c r="F64" s="6">
        <v>780.25</v>
      </c>
      <c r="G64" s="6">
        <v>21257.75</v>
      </c>
      <c r="H64" s="15">
        <f t="shared" si="2"/>
        <v>2908352.72</v>
      </c>
      <c r="J64" s="6"/>
    </row>
    <row r="65" spans="1:10">
      <c r="A65" s="7" t="s">
        <v>56</v>
      </c>
      <c r="C65" s="6">
        <v>2413607.0499999998</v>
      </c>
      <c r="D65" s="6">
        <v>283995.94</v>
      </c>
      <c r="E65" s="6">
        <v>26001.85</v>
      </c>
      <c r="F65" s="6">
        <v>5089.5</v>
      </c>
      <c r="G65" s="6">
        <v>2752.65</v>
      </c>
      <c r="H65" s="15">
        <f t="shared" si="2"/>
        <v>2673937.9899999998</v>
      </c>
      <c r="J65" s="6"/>
    </row>
    <row r="66" spans="1:10">
      <c r="A66" s="7" t="s">
        <v>57</v>
      </c>
      <c r="C66" s="6">
        <v>2177464.21</v>
      </c>
      <c r="D66" s="6">
        <v>281226.78000000003</v>
      </c>
      <c r="E66" s="6">
        <v>40375.279999999999</v>
      </c>
      <c r="G66" s="6">
        <v>4708.66</v>
      </c>
      <c r="H66" s="15">
        <f t="shared" si="2"/>
        <v>2413607.0500000003</v>
      </c>
      <c r="J66" s="6"/>
    </row>
    <row r="67" spans="1:10">
      <c r="A67" s="7" t="s">
        <v>58</v>
      </c>
      <c r="C67" s="6">
        <v>1930166.14</v>
      </c>
      <c r="D67" s="6">
        <v>282872.24</v>
      </c>
      <c r="E67" s="6">
        <v>34620.35</v>
      </c>
      <c r="G67" s="6">
        <v>953.82</v>
      </c>
      <c r="H67" s="15">
        <f t="shared" si="2"/>
        <v>2177464.21</v>
      </c>
      <c r="J67" s="6"/>
    </row>
    <row r="68" spans="1:10">
      <c r="A68" s="7" t="s">
        <v>59</v>
      </c>
      <c r="C68" s="6">
        <v>1768827.08</v>
      </c>
      <c r="D68" s="6">
        <v>200523.15</v>
      </c>
      <c r="E68" s="6">
        <v>36888.519999999997</v>
      </c>
      <c r="G68" s="6">
        <v>2295.5700000000002</v>
      </c>
      <c r="H68" s="15">
        <f t="shared" si="2"/>
        <v>1930166.14</v>
      </c>
      <c r="J68" s="6"/>
    </row>
    <row r="69" spans="1:10">
      <c r="A69" s="7" t="s">
        <v>60</v>
      </c>
      <c r="C69" s="6">
        <v>1623682.67</v>
      </c>
      <c r="D69" s="6">
        <v>183153.83</v>
      </c>
      <c r="E69" s="6">
        <v>37100.589999999997</v>
      </c>
      <c r="G69" s="6">
        <v>908.83</v>
      </c>
      <c r="H69" s="15">
        <f t="shared" si="2"/>
        <v>1768827.0799999998</v>
      </c>
      <c r="J69" s="6"/>
    </row>
    <row r="70" spans="1:10">
      <c r="A70" s="7" t="s">
        <v>61</v>
      </c>
      <c r="C70" s="6">
        <v>1512765.04</v>
      </c>
      <c r="D70" s="6">
        <v>181712.94</v>
      </c>
      <c r="E70" s="6">
        <v>51566.59</v>
      </c>
      <c r="G70" s="6">
        <v>19228.72</v>
      </c>
      <c r="H70" s="15">
        <f t="shared" si="2"/>
        <v>1623682.67</v>
      </c>
      <c r="J70" s="6"/>
    </row>
    <row r="71" spans="1:10">
      <c r="A71" s="7" t="s">
        <v>62</v>
      </c>
      <c r="C71" s="6">
        <v>1332238.81</v>
      </c>
      <c r="D71" s="6">
        <v>202049.48</v>
      </c>
      <c r="E71" s="6">
        <v>20334.66</v>
      </c>
      <c r="F71" s="6">
        <v>1892.31</v>
      </c>
      <c r="G71" s="6">
        <v>3080.9</v>
      </c>
      <c r="H71" s="15">
        <f t="shared" si="2"/>
        <v>1512765.0400000003</v>
      </c>
      <c r="J71" s="6"/>
    </row>
    <row r="72" spans="1:10">
      <c r="A72" s="7" t="s">
        <v>63</v>
      </c>
      <c r="C72" s="6">
        <v>1253501.3600000001</v>
      </c>
      <c r="D72" s="6">
        <v>152533.04</v>
      </c>
      <c r="E72" s="6">
        <v>24431.57</v>
      </c>
      <c r="F72" s="6">
        <v>30310.05</v>
      </c>
      <c r="G72" s="6">
        <v>79674.070000000007</v>
      </c>
      <c r="H72" s="15">
        <f t="shared" si="2"/>
        <v>1332238.81</v>
      </c>
      <c r="J72" s="6"/>
    </row>
    <row r="73" spans="1:10">
      <c r="A73" s="7" t="s">
        <v>64</v>
      </c>
      <c r="C73" s="6">
        <v>1000131.85</v>
      </c>
      <c r="D73" s="6">
        <v>284314.34000000003</v>
      </c>
      <c r="E73" s="6">
        <v>13862.73</v>
      </c>
      <c r="F73" s="6">
        <v>5514.2</v>
      </c>
      <c r="G73" s="6">
        <v>22596.3</v>
      </c>
      <c r="H73" s="15">
        <f t="shared" si="2"/>
        <v>1253501.3599999999</v>
      </c>
      <c r="J73" s="6"/>
    </row>
    <row r="74" spans="1:10">
      <c r="A74" s="7" t="s">
        <v>65</v>
      </c>
      <c r="C74" s="6">
        <v>716506.75</v>
      </c>
      <c r="D74" s="6">
        <v>398667.53</v>
      </c>
      <c r="E74" s="6">
        <v>4856.57</v>
      </c>
      <c r="F74" s="6">
        <v>2549.56</v>
      </c>
      <c r="G74" s="6">
        <v>112735.42</v>
      </c>
      <c r="H74" s="15">
        <f t="shared" si="2"/>
        <v>1000131.85</v>
      </c>
      <c r="J74" s="6"/>
    </row>
    <row r="75" spans="1:10">
      <c r="A75" s="7" t="s">
        <v>66</v>
      </c>
      <c r="C75" s="6">
        <v>542506.52</v>
      </c>
      <c r="D75" s="6">
        <v>179213.69</v>
      </c>
      <c r="E75" s="6">
        <v>5213.46</v>
      </c>
      <c r="H75" s="15">
        <f t="shared" si="2"/>
        <v>716506.75</v>
      </c>
      <c r="J75" s="6"/>
    </row>
    <row r="76" spans="1:10">
      <c r="A76" s="7" t="s">
        <v>67</v>
      </c>
      <c r="C76" s="6">
        <v>286333.67</v>
      </c>
      <c r="D76" s="6">
        <v>256502.29</v>
      </c>
      <c r="E76" s="6">
        <v>329.44</v>
      </c>
      <c r="H76" s="15">
        <f t="shared" si="2"/>
        <v>542506.52</v>
      </c>
      <c r="J76" s="6"/>
    </row>
    <row r="77" spans="1:10">
      <c r="A77" s="7" t="s">
        <v>68</v>
      </c>
      <c r="C77" s="6">
        <v>249737.36</v>
      </c>
      <c r="D77" s="6">
        <v>38073.81</v>
      </c>
      <c r="E77" s="6">
        <v>1477.5</v>
      </c>
      <c r="H77" s="15">
        <f t="shared" si="2"/>
        <v>286333.67</v>
      </c>
      <c r="J77" s="6"/>
    </row>
    <row r="78" spans="1:10">
      <c r="A78" s="7" t="s">
        <v>69</v>
      </c>
      <c r="C78" s="6">
        <v>230634.26</v>
      </c>
      <c r="D78" s="6">
        <v>19273.099999999999</v>
      </c>
      <c r="E78" s="6">
        <v>170</v>
      </c>
      <c r="H78" s="15">
        <f t="shared" si="2"/>
        <v>249737.36000000002</v>
      </c>
      <c r="J78" s="6"/>
    </row>
    <row r="79" spans="1:10">
      <c r="A79" s="7" t="s">
        <v>70</v>
      </c>
      <c r="C79" s="6">
        <v>204386.8</v>
      </c>
      <c r="D79" s="6">
        <v>27628.52</v>
      </c>
      <c r="E79" s="6">
        <v>1381.06</v>
      </c>
      <c r="H79" s="15">
        <f t="shared" si="2"/>
        <v>230634.25999999998</v>
      </c>
      <c r="J79" s="6"/>
    </row>
    <row r="80" spans="1:10">
      <c r="A80" s="7" t="s">
        <v>71</v>
      </c>
      <c r="C80" s="6">
        <v>194528.38</v>
      </c>
      <c r="D80" s="6">
        <v>10328.15</v>
      </c>
      <c r="E80" s="6">
        <v>469.73</v>
      </c>
      <c r="H80" s="15">
        <f t="shared" si="2"/>
        <v>204386.8</v>
      </c>
      <c r="J80" s="6"/>
    </row>
    <row r="81" spans="1:10">
      <c r="A81" s="7" t="s">
        <v>72</v>
      </c>
      <c r="C81" s="6">
        <v>155916.41</v>
      </c>
      <c r="D81" s="6">
        <v>38611.97</v>
      </c>
      <c r="H81" s="15">
        <f t="shared" si="2"/>
        <v>194528.38</v>
      </c>
      <c r="J81" s="6"/>
    </row>
    <row r="82" spans="1:10">
      <c r="A82" s="7" t="s">
        <v>73</v>
      </c>
      <c r="C82" s="6">
        <v>126776.8</v>
      </c>
      <c r="D82" s="6">
        <v>30207.72</v>
      </c>
      <c r="E82" s="6">
        <v>1068.1099999999999</v>
      </c>
      <c r="H82" s="15">
        <f t="shared" si="2"/>
        <v>155916.41000000003</v>
      </c>
      <c r="J82" s="6"/>
    </row>
    <row r="83" spans="1:10">
      <c r="A83" s="7" t="s">
        <v>74</v>
      </c>
      <c r="C83" s="6">
        <v>98194.51</v>
      </c>
      <c r="D83" s="6">
        <v>28707.4</v>
      </c>
      <c r="E83" s="6">
        <v>124.11</v>
      </c>
      <c r="H83" s="15">
        <f>+C83+D83-E83+F83-G83</f>
        <v>126777.8</v>
      </c>
      <c r="J83" s="6"/>
    </row>
    <row r="84" spans="1:10">
      <c r="A84" s="7" t="s">
        <v>75</v>
      </c>
      <c r="C84" s="6">
        <v>47026.85</v>
      </c>
      <c r="D84" s="6">
        <v>21167.66</v>
      </c>
      <c r="H84" s="15">
        <f>+C84+D84-E84+F84-G84</f>
        <v>68194.509999999995</v>
      </c>
      <c r="J84" s="6"/>
    </row>
    <row r="85" spans="1:10">
      <c r="J85" s="6"/>
    </row>
  </sheetData>
  <mergeCells count="3">
    <mergeCell ref="F6:G6"/>
    <mergeCell ref="A1:H1"/>
    <mergeCell ref="A2:H2"/>
  </mergeCells>
  <phoneticPr fontId="0" type="noConversion"/>
  <pageMargins left="1.25" right="0.75" top="1" bottom="1" header="0.5" footer="0.5"/>
  <pageSetup scale="96" fitToHeight="0" orientation="portrait" r:id="rId1"/>
  <headerFooter alignWithMargins="0">
    <oddFooter xml:space="preserve">&amp;L&amp;"Lucida Sans,Regular"&amp;10                     Welsh Group&amp;C&amp;"Lucida Sans,Regular"&amp;10Page &amp;P&amp;R&amp;"Lucida Sans,Regular"&amp;10June 26, 2015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topLeftCell="A61" zoomScaleNormal="100" workbookViewId="0">
      <selection activeCell="B85" sqref="B85:I88"/>
    </sheetView>
  </sheetViews>
  <sheetFormatPr defaultColWidth="9.140625" defaultRowHeight="12.75"/>
  <cols>
    <col min="1" max="1" width="10.42578125" style="7" bestFit="1" customWidth="1"/>
    <col min="2" max="2" width="3.7109375" style="1" customWidth="1"/>
    <col min="3" max="3" width="13.42578125" style="6" bestFit="1" customWidth="1"/>
    <col min="4" max="4" width="12.28515625" style="6" customWidth="1"/>
    <col min="5" max="5" width="12.7109375" style="6" bestFit="1" customWidth="1"/>
    <col min="6" max="6" width="9.5703125" style="6" customWidth="1"/>
    <col min="7" max="7" width="10" style="6" customWidth="1"/>
    <col min="8" max="8" width="14.42578125" style="6" customWidth="1"/>
    <col min="9" max="9" width="10.7109375" style="1" bestFit="1" customWidth="1"/>
    <col min="10" max="10" width="13.7109375" style="1" customWidth="1"/>
    <col min="11" max="11" width="9.28515625" style="1" bestFit="1" customWidth="1"/>
    <col min="12" max="12" width="11.42578125" style="1" bestFit="1" customWidth="1"/>
    <col min="13" max="16384" width="9.140625" style="1"/>
  </cols>
  <sheetData>
    <row r="1" spans="1:12" ht="15">
      <c r="A1" s="26" t="s">
        <v>77</v>
      </c>
      <c r="B1" s="26"/>
      <c r="C1" s="26"/>
      <c r="D1" s="26"/>
      <c r="E1" s="26"/>
      <c r="F1" s="26"/>
      <c r="G1" s="26"/>
      <c r="H1" s="26"/>
    </row>
    <row r="2" spans="1:12" ht="15">
      <c r="A2" s="26" t="s">
        <v>9</v>
      </c>
      <c r="B2" s="26"/>
      <c r="C2" s="26"/>
      <c r="D2" s="26"/>
      <c r="E2" s="26"/>
      <c r="F2" s="26"/>
      <c r="G2" s="26"/>
      <c r="H2" s="26"/>
      <c r="I2" s="2"/>
    </row>
    <row r="4" spans="1:12">
      <c r="A4" s="3" t="s">
        <v>84</v>
      </c>
    </row>
    <row r="6" spans="1:12" s="8" customFormat="1">
      <c r="A6" s="7"/>
      <c r="C6" s="9" t="s">
        <v>1</v>
      </c>
      <c r="D6" s="9"/>
      <c r="E6" s="9"/>
      <c r="F6" s="25" t="s">
        <v>7</v>
      </c>
      <c r="G6" s="25"/>
      <c r="H6" s="9" t="s">
        <v>1</v>
      </c>
      <c r="J6" s="10"/>
    </row>
    <row r="7" spans="1:12" s="12" customFormat="1">
      <c r="A7" s="11"/>
      <c r="C7" s="13" t="s">
        <v>0</v>
      </c>
      <c r="D7" s="13" t="s">
        <v>2</v>
      </c>
      <c r="E7" s="13" t="s">
        <v>3</v>
      </c>
      <c r="F7" s="13" t="s">
        <v>5</v>
      </c>
      <c r="G7" s="13" t="s">
        <v>6</v>
      </c>
      <c r="H7" s="13" t="s">
        <v>4</v>
      </c>
      <c r="J7" s="14"/>
    </row>
    <row r="8" spans="1:12" s="12" customFormat="1">
      <c r="A8" s="11"/>
      <c r="C8" s="13"/>
      <c r="D8" s="13"/>
      <c r="E8" s="13"/>
      <c r="F8" s="13"/>
      <c r="G8" s="13"/>
      <c r="H8" s="13"/>
    </row>
    <row r="9" spans="1:12" s="12" customFormat="1">
      <c r="A9" s="7" t="s">
        <v>92</v>
      </c>
      <c r="C9" s="23">
        <f t="shared" ref="C9:C12" si="0">+H10</f>
        <v>27426977</v>
      </c>
      <c r="D9" s="23">
        <v>1379248</v>
      </c>
      <c r="E9" s="23">
        <v>54889</v>
      </c>
      <c r="F9" s="23"/>
      <c r="G9" s="23"/>
      <c r="H9" s="15">
        <f t="shared" ref="H9:H13" si="1">+C9+D9-E9+F9-G9</f>
        <v>28751336</v>
      </c>
      <c r="J9" s="6"/>
      <c r="K9" s="20"/>
    </row>
    <row r="10" spans="1:12" s="12" customFormat="1">
      <c r="A10" s="7" t="s">
        <v>93</v>
      </c>
      <c r="C10" s="23">
        <f t="shared" si="0"/>
        <v>26390298</v>
      </c>
      <c r="D10" s="23">
        <v>1099396</v>
      </c>
      <c r="E10" s="23">
        <v>62717</v>
      </c>
      <c r="F10" s="23"/>
      <c r="G10" s="23"/>
      <c r="H10" s="15">
        <f t="shared" si="1"/>
        <v>27426977</v>
      </c>
      <c r="J10" s="6"/>
      <c r="K10" s="20"/>
    </row>
    <row r="11" spans="1:12" s="12" customFormat="1">
      <c r="A11" s="7" t="s">
        <v>94</v>
      </c>
      <c r="C11" s="23">
        <f t="shared" si="0"/>
        <v>24866963</v>
      </c>
      <c r="D11" s="23">
        <v>1258304</v>
      </c>
      <c r="E11" s="23">
        <v>-265031</v>
      </c>
      <c r="F11" s="23"/>
      <c r="G11" s="23"/>
      <c r="H11" s="15">
        <f t="shared" si="1"/>
        <v>26390298</v>
      </c>
      <c r="J11" s="6"/>
      <c r="K11" s="20"/>
    </row>
    <row r="12" spans="1:12" s="12" customFormat="1">
      <c r="A12" s="7" t="s">
        <v>95</v>
      </c>
      <c r="C12" s="23">
        <f t="shared" si="0"/>
        <v>23692803</v>
      </c>
      <c r="D12" s="23">
        <v>1228735</v>
      </c>
      <c r="E12" s="23">
        <v>54575</v>
      </c>
      <c r="F12" s="23"/>
      <c r="G12" s="23"/>
      <c r="H12" s="15">
        <f t="shared" si="1"/>
        <v>24866963</v>
      </c>
      <c r="J12" s="6"/>
      <c r="K12" s="20"/>
    </row>
    <row r="13" spans="1:12" s="12" customFormat="1">
      <c r="A13" s="7" t="s">
        <v>96</v>
      </c>
      <c r="C13" s="23">
        <f>+H14</f>
        <v>22274774</v>
      </c>
      <c r="D13" s="23">
        <v>1491159</v>
      </c>
      <c r="E13" s="23">
        <v>73130</v>
      </c>
      <c r="F13" s="23"/>
      <c r="G13" s="23"/>
      <c r="H13" s="15">
        <f t="shared" si="1"/>
        <v>23692803</v>
      </c>
      <c r="J13" s="6"/>
      <c r="K13" s="20"/>
    </row>
    <row r="14" spans="1:12" s="12" customFormat="1">
      <c r="A14" s="7" t="s">
        <v>88</v>
      </c>
      <c r="B14" s="8"/>
      <c r="C14" s="23">
        <v>21137072</v>
      </c>
      <c r="D14" s="23">
        <v>1171797</v>
      </c>
      <c r="E14" s="23">
        <f>31709+2386</f>
        <v>34095</v>
      </c>
      <c r="F14" s="23"/>
      <c r="G14" s="23"/>
      <c r="H14" s="15">
        <f>+C14+D14-E14+F14-G14</f>
        <v>22274774</v>
      </c>
      <c r="I14" s="8"/>
      <c r="J14" s="6"/>
      <c r="K14" s="20"/>
    </row>
    <row r="15" spans="1:12" s="12" customFormat="1">
      <c r="A15" s="7" t="s">
        <v>89</v>
      </c>
      <c r="B15" s="8"/>
      <c r="C15" s="9">
        <v>19624667</v>
      </c>
      <c r="D15" s="9">
        <v>1460250</v>
      </c>
      <c r="E15" s="9">
        <v>-52155</v>
      </c>
      <c r="F15" s="9"/>
      <c r="G15" s="9"/>
      <c r="H15" s="15">
        <f>+C15+D15-E15+F15-G15</f>
        <v>21137072</v>
      </c>
      <c r="I15" s="8"/>
      <c r="J15" s="6"/>
      <c r="K15" s="20"/>
      <c r="L15" s="1"/>
    </row>
    <row r="16" spans="1:12" s="12" customFormat="1">
      <c r="A16" s="7" t="s">
        <v>90</v>
      </c>
      <c r="B16" s="8"/>
      <c r="C16" s="9">
        <v>17743195</v>
      </c>
      <c r="D16" s="9">
        <v>1808181</v>
      </c>
      <c r="E16" s="9">
        <v>-73291</v>
      </c>
      <c r="F16" s="9"/>
      <c r="G16" s="9"/>
      <c r="H16" s="15">
        <f>+C16+D16-E16+F16-G16</f>
        <v>19624667</v>
      </c>
      <c r="I16" s="8"/>
      <c r="J16" s="6"/>
      <c r="K16" s="20"/>
      <c r="L16" s="1"/>
    </row>
    <row r="17" spans="1:12" s="12" customFormat="1">
      <c r="A17" s="7" t="s">
        <v>91</v>
      </c>
      <c r="B17" s="8"/>
      <c r="C17" s="9">
        <v>15752111</v>
      </c>
      <c r="D17" s="9">
        <v>1896955</v>
      </c>
      <c r="E17" s="9">
        <v>-94129</v>
      </c>
      <c r="F17" s="9"/>
      <c r="G17" s="9"/>
      <c r="H17" s="15">
        <f>+C17+D17-E17+F17-G17</f>
        <v>17743195</v>
      </c>
      <c r="I17" s="8"/>
      <c r="J17" s="6"/>
      <c r="K17" s="20"/>
      <c r="L17" s="1"/>
    </row>
    <row r="18" spans="1:12">
      <c r="A18" s="7" t="s">
        <v>8</v>
      </c>
      <c r="C18" s="6">
        <v>14578762.99</v>
      </c>
      <c r="D18" s="6">
        <v>1620734.23</v>
      </c>
      <c r="E18" s="6">
        <v>-51919.99</v>
      </c>
      <c r="G18" s="6">
        <v>499306.4</v>
      </c>
      <c r="H18" s="15">
        <f>+C18+D18-E18+F18-G18</f>
        <v>15752110.810000001</v>
      </c>
      <c r="J18" s="6"/>
      <c r="K18" s="20"/>
    </row>
    <row r="19" spans="1:12">
      <c r="A19" s="7" t="s">
        <v>10</v>
      </c>
      <c r="C19" s="6">
        <v>14158137.08</v>
      </c>
      <c r="D19" s="6">
        <v>1463444</v>
      </c>
      <c r="E19" s="6">
        <v>1042818.37</v>
      </c>
      <c r="H19" s="15">
        <f t="shared" ref="H19:H82" si="2">+C19+D19-E19+F19-G19</f>
        <v>14578762.710000001</v>
      </c>
      <c r="J19" s="6"/>
      <c r="K19" s="20"/>
    </row>
    <row r="20" spans="1:12">
      <c r="A20" s="7" t="s">
        <v>11</v>
      </c>
      <c r="C20" s="6">
        <v>12735329.810000001</v>
      </c>
      <c r="D20" s="6">
        <v>1486746.8</v>
      </c>
      <c r="E20" s="6">
        <v>63939.53</v>
      </c>
      <c r="H20" s="15">
        <f t="shared" si="2"/>
        <v>14158137.080000002</v>
      </c>
      <c r="J20" s="6"/>
      <c r="K20" s="20"/>
    </row>
    <row r="21" spans="1:12">
      <c r="A21" s="7" t="s">
        <v>12</v>
      </c>
      <c r="C21" s="6">
        <v>11602635.720000001</v>
      </c>
      <c r="D21" s="6">
        <v>1210999.17</v>
      </c>
      <c r="E21" s="6">
        <v>78305.08</v>
      </c>
      <c r="H21" s="15">
        <f t="shared" si="2"/>
        <v>12735329.810000001</v>
      </c>
      <c r="J21" s="6"/>
      <c r="K21" s="20"/>
    </row>
    <row r="22" spans="1:12">
      <c r="A22" s="7" t="s">
        <v>13</v>
      </c>
      <c r="C22" s="6">
        <v>10746981.58</v>
      </c>
      <c r="D22" s="6">
        <v>944720.32</v>
      </c>
      <c r="E22" s="6">
        <v>89066.18</v>
      </c>
      <c r="H22" s="15">
        <f t="shared" si="2"/>
        <v>11602635.720000001</v>
      </c>
      <c r="J22" s="6"/>
      <c r="K22" s="20"/>
    </row>
    <row r="23" spans="1:12">
      <c r="A23" s="7" t="s">
        <v>14</v>
      </c>
      <c r="C23" s="6">
        <v>9982605.3499999996</v>
      </c>
      <c r="D23" s="6">
        <v>873553.95</v>
      </c>
      <c r="E23" s="6">
        <v>109177.72</v>
      </c>
      <c r="H23" s="15">
        <f t="shared" si="2"/>
        <v>10746981.579999998</v>
      </c>
      <c r="J23" s="6"/>
      <c r="K23" s="20"/>
    </row>
    <row r="24" spans="1:12">
      <c r="A24" s="7" t="s">
        <v>15</v>
      </c>
      <c r="C24" s="6">
        <v>8636162.8699999992</v>
      </c>
      <c r="D24" s="6">
        <v>1466841.86</v>
      </c>
      <c r="E24" s="6">
        <v>120135.75</v>
      </c>
      <c r="G24" s="6">
        <v>263.63</v>
      </c>
      <c r="H24" s="15">
        <f t="shared" si="2"/>
        <v>9982605.3499999978</v>
      </c>
      <c r="J24" s="6"/>
      <c r="K24" s="20"/>
    </row>
    <row r="25" spans="1:12">
      <c r="A25" s="7" t="s">
        <v>16</v>
      </c>
      <c r="C25" s="6">
        <v>8049315.5199999996</v>
      </c>
      <c r="D25" s="6">
        <v>695660.91</v>
      </c>
      <c r="E25" s="6">
        <v>104498.02</v>
      </c>
      <c r="G25" s="6">
        <v>4315.54</v>
      </c>
      <c r="H25" s="15">
        <f t="shared" si="2"/>
        <v>8636162.870000001</v>
      </c>
      <c r="J25" s="6"/>
      <c r="K25" s="20"/>
    </row>
    <row r="26" spans="1:12">
      <c r="A26" s="7" t="s">
        <v>17</v>
      </c>
      <c r="C26" s="6">
        <v>7501868.0899999999</v>
      </c>
      <c r="D26" s="6">
        <v>648283.4</v>
      </c>
      <c r="E26" s="6">
        <v>100835.97</v>
      </c>
      <c r="H26" s="15">
        <f t="shared" si="2"/>
        <v>8049315.5200000005</v>
      </c>
      <c r="J26" s="6"/>
      <c r="K26" s="20"/>
    </row>
    <row r="27" spans="1:12">
      <c r="A27" s="7" t="s">
        <v>18</v>
      </c>
      <c r="C27" s="6">
        <v>6978274.25</v>
      </c>
      <c r="D27" s="6">
        <v>610515.86</v>
      </c>
      <c r="E27" s="6">
        <v>86922.02</v>
      </c>
      <c r="H27" s="15">
        <f t="shared" si="2"/>
        <v>7501868.0900000008</v>
      </c>
      <c r="J27" s="6"/>
      <c r="K27" s="20"/>
    </row>
    <row r="28" spans="1:12">
      <c r="A28" s="7" t="s">
        <v>19</v>
      </c>
      <c r="C28" s="6">
        <v>6549573.8200000003</v>
      </c>
      <c r="D28" s="6">
        <v>553447.49</v>
      </c>
      <c r="E28" s="6">
        <v>124747.06</v>
      </c>
      <c r="H28" s="15">
        <f t="shared" si="2"/>
        <v>6978274.2500000009</v>
      </c>
      <c r="J28" s="6"/>
      <c r="K28" s="20"/>
    </row>
    <row r="29" spans="1:12">
      <c r="A29" s="7" t="s">
        <v>20</v>
      </c>
      <c r="C29" s="6">
        <v>6130107.9199999999</v>
      </c>
      <c r="D29" s="6">
        <v>498642.88</v>
      </c>
      <c r="E29" s="6">
        <v>79176.98</v>
      </c>
      <c r="H29" s="15">
        <f t="shared" si="2"/>
        <v>6549573.8199999994</v>
      </c>
      <c r="J29" s="6"/>
      <c r="K29" s="20"/>
    </row>
    <row r="30" spans="1:12">
      <c r="A30" s="7" t="s">
        <v>21</v>
      </c>
      <c r="C30" s="6">
        <v>5797109.7999999998</v>
      </c>
      <c r="D30" s="6">
        <v>425680.02</v>
      </c>
      <c r="E30" s="6">
        <v>92681.9</v>
      </c>
      <c r="H30" s="15">
        <f t="shared" si="2"/>
        <v>6130107.9199999999</v>
      </c>
      <c r="J30" s="6"/>
      <c r="K30" s="20"/>
    </row>
    <row r="31" spans="1:12">
      <c r="A31" s="7" t="s">
        <v>22</v>
      </c>
      <c r="C31" s="6">
        <v>5488072.04</v>
      </c>
      <c r="D31" s="6">
        <v>419429.57</v>
      </c>
      <c r="E31" s="6">
        <v>110391.81</v>
      </c>
      <c r="H31" s="15">
        <f t="shared" si="2"/>
        <v>5797109.8000000007</v>
      </c>
      <c r="J31" s="6"/>
    </row>
    <row r="32" spans="1:12">
      <c r="A32" s="7" t="s">
        <v>23</v>
      </c>
      <c r="C32" s="6">
        <v>5152977.5199999996</v>
      </c>
      <c r="D32" s="6">
        <v>422902.47</v>
      </c>
      <c r="E32" s="6">
        <v>103212.24</v>
      </c>
      <c r="F32" s="6">
        <v>15404.29</v>
      </c>
      <c r="H32" s="15">
        <f t="shared" si="2"/>
        <v>5488072.0399999991</v>
      </c>
      <c r="J32" s="6"/>
    </row>
    <row r="33" spans="1:10">
      <c r="A33" s="7" t="s">
        <v>24</v>
      </c>
      <c r="C33" s="6">
        <v>4829246.57</v>
      </c>
      <c r="D33" s="6">
        <v>416054.92</v>
      </c>
      <c r="E33" s="6">
        <v>92323.97</v>
      </c>
      <c r="H33" s="15">
        <f t="shared" si="2"/>
        <v>5152977.5200000005</v>
      </c>
      <c r="J33" s="6"/>
    </row>
    <row r="34" spans="1:10">
      <c r="A34" s="7" t="s">
        <v>25</v>
      </c>
      <c r="C34" s="6">
        <v>4495353.63</v>
      </c>
      <c r="D34" s="6">
        <v>423251.35</v>
      </c>
      <c r="E34" s="6">
        <v>89358.41</v>
      </c>
      <c r="H34" s="15">
        <f t="shared" si="2"/>
        <v>4829246.5699999994</v>
      </c>
      <c r="J34" s="6"/>
    </row>
    <row r="35" spans="1:10">
      <c r="A35" s="7" t="s">
        <v>26</v>
      </c>
      <c r="C35" s="6">
        <v>4427977.08</v>
      </c>
      <c r="D35" s="6">
        <v>351027.76</v>
      </c>
      <c r="E35" s="6">
        <v>98651.95</v>
      </c>
      <c r="G35" s="6">
        <v>184999.26</v>
      </c>
      <c r="H35" s="15">
        <f t="shared" si="2"/>
        <v>4495353.63</v>
      </c>
      <c r="J35" s="6"/>
    </row>
    <row r="36" spans="1:10">
      <c r="A36" s="7" t="s">
        <v>27</v>
      </c>
      <c r="C36" s="6">
        <v>4241401.28</v>
      </c>
      <c r="D36" s="6">
        <v>283821.62</v>
      </c>
      <c r="E36" s="6">
        <v>97245.82</v>
      </c>
      <c r="H36" s="15">
        <f t="shared" si="2"/>
        <v>4427977.08</v>
      </c>
      <c r="J36" s="6"/>
    </row>
    <row r="37" spans="1:10">
      <c r="A37" s="7" t="s">
        <v>28</v>
      </c>
      <c r="C37" s="6">
        <v>4013541.05</v>
      </c>
      <c r="D37" s="6">
        <v>330786.08</v>
      </c>
      <c r="E37" s="6">
        <v>102925.85</v>
      </c>
      <c r="H37" s="15">
        <f t="shared" si="2"/>
        <v>4241401.28</v>
      </c>
      <c r="J37" s="6"/>
    </row>
    <row r="38" spans="1:10">
      <c r="A38" s="7" t="s">
        <v>29</v>
      </c>
      <c r="C38" s="6">
        <v>3740711.88</v>
      </c>
      <c r="D38" s="6">
        <v>361060.23</v>
      </c>
      <c r="E38" s="6">
        <v>88221.26</v>
      </c>
      <c r="H38" s="15">
        <f t="shared" si="2"/>
        <v>4013550.85</v>
      </c>
      <c r="J38" s="6"/>
    </row>
    <row r="39" spans="1:10">
      <c r="A39" s="7" t="s">
        <v>30</v>
      </c>
      <c r="C39" s="6">
        <v>3439896.85</v>
      </c>
      <c r="D39" s="6">
        <v>374928.25</v>
      </c>
      <c r="E39" s="6">
        <v>74113.22</v>
      </c>
      <c r="H39" s="15">
        <f t="shared" si="2"/>
        <v>3740711.88</v>
      </c>
      <c r="J39" s="6"/>
    </row>
    <row r="40" spans="1:10">
      <c r="A40" s="7" t="s">
        <v>31</v>
      </c>
      <c r="C40" s="6">
        <v>3138121.72</v>
      </c>
      <c r="D40" s="6">
        <v>368529.04</v>
      </c>
      <c r="E40" s="6">
        <v>66753.94</v>
      </c>
      <c r="H40" s="15">
        <f t="shared" si="2"/>
        <v>3439896.8200000003</v>
      </c>
      <c r="J40" s="6"/>
    </row>
    <row r="41" spans="1:10">
      <c r="A41" s="7" t="s">
        <v>32</v>
      </c>
      <c r="C41" s="6">
        <v>2940867.04</v>
      </c>
      <c r="D41" s="6">
        <v>262730.68</v>
      </c>
      <c r="E41" s="6">
        <v>65476</v>
      </c>
      <c r="H41" s="15">
        <f t="shared" si="2"/>
        <v>3138121.72</v>
      </c>
      <c r="J41" s="6"/>
    </row>
    <row r="42" spans="1:10">
      <c r="A42" s="7" t="s">
        <v>33</v>
      </c>
      <c r="C42" s="6">
        <v>2725240.63</v>
      </c>
      <c r="D42" s="6">
        <v>290624.53999999998</v>
      </c>
      <c r="E42" s="6">
        <v>74846.66</v>
      </c>
      <c r="G42" s="6">
        <v>151</v>
      </c>
      <c r="H42" s="15">
        <f t="shared" si="2"/>
        <v>2940867.51</v>
      </c>
      <c r="J42" s="6"/>
    </row>
    <row r="43" spans="1:10">
      <c r="A43" s="7" t="s">
        <v>34</v>
      </c>
      <c r="C43" s="6">
        <v>2495954.6800000002</v>
      </c>
      <c r="D43" s="6">
        <v>311744.96999999997</v>
      </c>
      <c r="E43" s="6">
        <v>82459.02</v>
      </c>
      <c r="H43" s="15">
        <f t="shared" si="2"/>
        <v>2725240.6300000004</v>
      </c>
      <c r="J43" s="6"/>
    </row>
    <row r="44" spans="1:10">
      <c r="A44" s="7" t="s">
        <v>35</v>
      </c>
      <c r="C44" s="6">
        <v>2199901.4500000002</v>
      </c>
      <c r="D44" s="6">
        <v>370963.19</v>
      </c>
      <c r="E44" s="6">
        <v>74491.66</v>
      </c>
      <c r="G44" s="6">
        <v>418.3</v>
      </c>
      <c r="H44" s="15">
        <f t="shared" si="2"/>
        <v>2495954.6800000002</v>
      </c>
      <c r="J44" s="6"/>
    </row>
    <row r="45" spans="1:10">
      <c r="A45" s="7" t="s">
        <v>36</v>
      </c>
      <c r="C45" s="6">
        <v>1951966.19</v>
      </c>
      <c r="D45" s="6">
        <v>306652.53000000003</v>
      </c>
      <c r="E45" s="6">
        <v>58125.68</v>
      </c>
      <c r="G45" s="6">
        <v>591.49</v>
      </c>
      <c r="H45" s="15">
        <f t="shared" si="2"/>
        <v>2199901.5499999993</v>
      </c>
      <c r="J45" s="6"/>
    </row>
    <row r="46" spans="1:10">
      <c r="A46" s="7" t="s">
        <v>37</v>
      </c>
      <c r="C46" s="6">
        <v>1745340.54</v>
      </c>
      <c r="D46" s="6">
        <v>250783.31</v>
      </c>
      <c r="E46" s="6">
        <v>43682.66</v>
      </c>
      <c r="G46" s="6">
        <v>475</v>
      </c>
      <c r="H46" s="15">
        <f t="shared" si="2"/>
        <v>1951966.1900000002</v>
      </c>
      <c r="J46" s="6"/>
    </row>
    <row r="47" spans="1:10">
      <c r="A47" s="7" t="s">
        <v>38</v>
      </c>
      <c r="C47" s="6">
        <v>1649116.07</v>
      </c>
      <c r="D47" s="6">
        <v>137725.96</v>
      </c>
      <c r="E47" s="6">
        <v>41502.870000000003</v>
      </c>
      <c r="F47" s="6">
        <v>1.38</v>
      </c>
      <c r="H47" s="15">
        <f t="shared" si="2"/>
        <v>1745340.5399999998</v>
      </c>
      <c r="J47" s="6"/>
    </row>
    <row r="48" spans="1:10">
      <c r="A48" s="7" t="s">
        <v>39</v>
      </c>
      <c r="C48" s="6">
        <v>1519199.92</v>
      </c>
      <c r="D48" s="6">
        <v>166720.49</v>
      </c>
      <c r="E48" s="6">
        <v>36804.339999999997</v>
      </c>
      <c r="H48" s="15">
        <f t="shared" si="2"/>
        <v>1649116.0699999998</v>
      </c>
      <c r="J48" s="6"/>
    </row>
    <row r="49" spans="1:10">
      <c r="A49" s="7" t="s">
        <v>40</v>
      </c>
      <c r="C49" s="6">
        <v>1425171.67</v>
      </c>
      <c r="D49" s="6">
        <v>119169.43</v>
      </c>
      <c r="E49" s="6">
        <v>35767.61</v>
      </c>
      <c r="F49" s="6">
        <v>10852.17</v>
      </c>
      <c r="G49" s="6">
        <v>225.74</v>
      </c>
      <c r="H49" s="15">
        <f t="shared" si="2"/>
        <v>1519199.9199999997</v>
      </c>
      <c r="J49" s="6"/>
    </row>
    <row r="50" spans="1:10">
      <c r="A50" s="7" t="s">
        <v>41</v>
      </c>
      <c r="C50" s="6">
        <v>1358430.73</v>
      </c>
      <c r="D50" s="6">
        <v>106693.28</v>
      </c>
      <c r="E50" s="6">
        <v>39952.339999999997</v>
      </c>
      <c r="H50" s="15">
        <f t="shared" si="2"/>
        <v>1425171.67</v>
      </c>
      <c r="J50" s="6"/>
    </row>
    <row r="51" spans="1:10">
      <c r="A51" s="7" t="s">
        <v>42</v>
      </c>
      <c r="C51" s="6">
        <v>1296231.26</v>
      </c>
      <c r="D51" s="6">
        <v>96855.81</v>
      </c>
      <c r="E51" s="6">
        <v>34945.699999999997</v>
      </c>
      <c r="F51" s="6">
        <v>289.94</v>
      </c>
      <c r="H51" s="15">
        <f t="shared" si="2"/>
        <v>1358431.31</v>
      </c>
      <c r="J51" s="6"/>
    </row>
    <row r="52" spans="1:10">
      <c r="A52" s="7" t="s">
        <v>43</v>
      </c>
      <c r="C52" s="6">
        <v>1227417.1399999999</v>
      </c>
      <c r="D52" s="6">
        <v>104339.49</v>
      </c>
      <c r="E52" s="6">
        <v>35525.370000000003</v>
      </c>
      <c r="H52" s="15">
        <f t="shared" si="2"/>
        <v>1296231.2599999998</v>
      </c>
      <c r="J52" s="6"/>
    </row>
    <row r="53" spans="1:10">
      <c r="A53" s="7" t="s">
        <v>44</v>
      </c>
      <c r="C53" s="6">
        <v>1161242.6100000001</v>
      </c>
      <c r="D53" s="6">
        <v>97155.06</v>
      </c>
      <c r="E53" s="6">
        <v>30980.53</v>
      </c>
      <c r="H53" s="15">
        <f t="shared" si="2"/>
        <v>1227417.1400000001</v>
      </c>
      <c r="J53" s="6"/>
    </row>
    <row r="54" spans="1:10">
      <c r="A54" s="7" t="s">
        <v>45</v>
      </c>
      <c r="C54" s="6">
        <v>1097848.73</v>
      </c>
      <c r="D54" s="6">
        <v>91456.23</v>
      </c>
      <c r="E54" s="6">
        <v>29608.51</v>
      </c>
      <c r="F54" s="6">
        <v>1680.17</v>
      </c>
      <c r="G54" s="6">
        <v>134.03</v>
      </c>
      <c r="H54" s="15">
        <f t="shared" si="2"/>
        <v>1161242.5899999999</v>
      </c>
      <c r="J54" s="6"/>
    </row>
    <row r="55" spans="1:10">
      <c r="A55" s="7" t="s">
        <v>46</v>
      </c>
      <c r="C55" s="6">
        <v>1058856.2</v>
      </c>
      <c r="D55" s="6">
        <v>71813.97</v>
      </c>
      <c r="E55" s="6">
        <v>32822.44</v>
      </c>
      <c r="H55" s="15">
        <f t="shared" si="2"/>
        <v>1097847.73</v>
      </c>
      <c r="J55" s="6"/>
    </row>
    <row r="56" spans="1:10">
      <c r="A56" s="7" t="s">
        <v>47</v>
      </c>
      <c r="C56" s="6">
        <v>1011912.14</v>
      </c>
      <c r="D56" s="6">
        <v>76609.22</v>
      </c>
      <c r="E56" s="6">
        <v>29664.16</v>
      </c>
      <c r="H56" s="15">
        <f t="shared" si="2"/>
        <v>1058857.2000000002</v>
      </c>
      <c r="J56" s="6"/>
    </row>
    <row r="57" spans="1:10">
      <c r="A57" s="7" t="s">
        <v>48</v>
      </c>
      <c r="C57" s="6">
        <v>964845.64</v>
      </c>
      <c r="D57" s="6">
        <v>77992.88</v>
      </c>
      <c r="E57" s="6">
        <v>29352.2</v>
      </c>
      <c r="F57" s="6">
        <v>2660.49</v>
      </c>
      <c r="H57" s="15">
        <f t="shared" si="2"/>
        <v>1016146.81</v>
      </c>
      <c r="J57" s="6"/>
    </row>
    <row r="58" spans="1:10">
      <c r="A58" s="7" t="s">
        <v>49</v>
      </c>
      <c r="C58" s="6">
        <v>912224.84</v>
      </c>
      <c r="D58" s="6">
        <v>81454.3</v>
      </c>
      <c r="E58" s="6">
        <v>25166.49</v>
      </c>
      <c r="G58" s="6">
        <v>3667.01</v>
      </c>
      <c r="H58" s="15">
        <f t="shared" si="2"/>
        <v>964845.64</v>
      </c>
      <c r="J58" s="6"/>
    </row>
    <row r="59" spans="1:10">
      <c r="A59" s="7" t="s">
        <v>50</v>
      </c>
      <c r="C59" s="6">
        <v>856759.65</v>
      </c>
      <c r="D59" s="6">
        <v>67395.539999999994</v>
      </c>
      <c r="E59" s="6">
        <v>15765.9</v>
      </c>
      <c r="F59" s="6">
        <v>3835.55</v>
      </c>
      <c r="H59" s="15">
        <f t="shared" si="2"/>
        <v>912224.84000000008</v>
      </c>
      <c r="J59" s="6"/>
    </row>
    <row r="60" spans="1:10">
      <c r="A60" s="7" t="s">
        <v>51</v>
      </c>
      <c r="C60" s="6">
        <v>805352.13</v>
      </c>
      <c r="D60" s="6">
        <v>69725.61</v>
      </c>
      <c r="E60" s="6">
        <v>18330.89</v>
      </c>
      <c r="F60" s="6">
        <v>12.8</v>
      </c>
      <c r="H60" s="15">
        <f t="shared" si="2"/>
        <v>856759.65</v>
      </c>
      <c r="J60" s="6"/>
    </row>
    <row r="61" spans="1:10">
      <c r="A61" s="7" t="s">
        <v>52</v>
      </c>
      <c r="C61" s="6">
        <v>778589.31</v>
      </c>
      <c r="D61" s="6">
        <v>45110.83</v>
      </c>
      <c r="E61" s="6">
        <v>16516.580000000002</v>
      </c>
      <c r="G61" s="6">
        <v>1831.43</v>
      </c>
      <c r="H61" s="15">
        <f t="shared" si="2"/>
        <v>805352.13</v>
      </c>
      <c r="J61" s="6"/>
    </row>
    <row r="62" spans="1:10">
      <c r="A62" s="7" t="s">
        <v>53</v>
      </c>
      <c r="C62" s="6">
        <v>739620.06</v>
      </c>
      <c r="D62" s="6">
        <v>56742.720000000001</v>
      </c>
      <c r="E62" s="6">
        <v>17369.240000000002</v>
      </c>
      <c r="G62" s="6">
        <v>404.23</v>
      </c>
      <c r="H62" s="15">
        <f t="shared" si="2"/>
        <v>778589.31</v>
      </c>
      <c r="J62" s="6"/>
    </row>
    <row r="63" spans="1:10">
      <c r="A63" s="7" t="s">
        <v>54</v>
      </c>
      <c r="C63" s="6">
        <v>707326.07</v>
      </c>
      <c r="D63" s="6">
        <v>51335.29</v>
      </c>
      <c r="E63" s="6">
        <v>18992.939999999999</v>
      </c>
      <c r="F63" s="6">
        <v>55.54</v>
      </c>
      <c r="G63" s="6">
        <v>103.9</v>
      </c>
      <c r="H63" s="15">
        <f t="shared" si="2"/>
        <v>739620.06</v>
      </c>
      <c r="J63" s="6"/>
    </row>
    <row r="64" spans="1:10">
      <c r="A64" s="7" t="s">
        <v>55</v>
      </c>
      <c r="C64" s="6">
        <v>674738.31</v>
      </c>
      <c r="D64" s="6">
        <v>52429.23</v>
      </c>
      <c r="E64" s="6">
        <v>17076.32</v>
      </c>
      <c r="G64" s="6">
        <v>2765.15</v>
      </c>
      <c r="H64" s="15">
        <f t="shared" si="2"/>
        <v>707326.07000000007</v>
      </c>
      <c r="J64" s="6"/>
    </row>
    <row r="65" spans="1:10">
      <c r="A65" s="7" t="s">
        <v>56</v>
      </c>
      <c r="C65" s="6">
        <v>643956.31999999995</v>
      </c>
      <c r="D65" s="6">
        <v>47830.93</v>
      </c>
      <c r="E65" s="6">
        <v>17002.88</v>
      </c>
      <c r="H65" s="15">
        <f t="shared" si="2"/>
        <v>674784.37</v>
      </c>
      <c r="J65" s="6"/>
    </row>
    <row r="66" spans="1:10">
      <c r="A66" s="7" t="s">
        <v>57</v>
      </c>
      <c r="C66" s="6">
        <v>598965.80000000005</v>
      </c>
      <c r="D66" s="6">
        <v>55523.02</v>
      </c>
      <c r="E66" s="6">
        <v>16339.44</v>
      </c>
      <c r="F66" s="6">
        <v>5833.34</v>
      </c>
      <c r="G66" s="6">
        <v>26.4</v>
      </c>
      <c r="H66" s="15">
        <f t="shared" si="2"/>
        <v>643956.32000000007</v>
      </c>
      <c r="J66" s="6"/>
    </row>
    <row r="67" spans="1:10">
      <c r="A67" s="7" t="s">
        <v>58</v>
      </c>
      <c r="C67" s="6">
        <v>558377.84</v>
      </c>
      <c r="D67" s="6">
        <v>55450.47</v>
      </c>
      <c r="E67" s="6">
        <v>14455.8</v>
      </c>
      <c r="F67" s="6">
        <v>964.31</v>
      </c>
      <c r="G67" s="6">
        <v>1371.02</v>
      </c>
      <c r="H67" s="15">
        <f t="shared" si="2"/>
        <v>598965.79999999993</v>
      </c>
      <c r="J67" s="6"/>
    </row>
    <row r="68" spans="1:10">
      <c r="A68" s="7" t="s">
        <v>59</v>
      </c>
      <c r="C68" s="6">
        <v>512887.79</v>
      </c>
      <c r="D68" s="6">
        <v>62466.33</v>
      </c>
      <c r="E68" s="6">
        <v>17052.13</v>
      </c>
      <c r="F68" s="6">
        <v>75.849999999999994</v>
      </c>
      <c r="H68" s="15">
        <f t="shared" si="2"/>
        <v>558377.84</v>
      </c>
      <c r="J68" s="6"/>
    </row>
    <row r="69" spans="1:10">
      <c r="A69" s="7" t="s">
        <v>60</v>
      </c>
      <c r="C69" s="6">
        <v>482963.23</v>
      </c>
      <c r="D69" s="6">
        <v>38661.51</v>
      </c>
      <c r="E69" s="6">
        <v>8639.3700000000008</v>
      </c>
      <c r="F69" s="6">
        <v>409.14</v>
      </c>
      <c r="G69" s="6">
        <v>506.72</v>
      </c>
      <c r="H69" s="15">
        <f t="shared" si="2"/>
        <v>512887.79000000004</v>
      </c>
      <c r="J69" s="6"/>
    </row>
    <row r="70" spans="1:10">
      <c r="A70" s="7" t="s">
        <v>61</v>
      </c>
      <c r="C70" s="6">
        <v>412459.17</v>
      </c>
      <c r="D70" s="6">
        <v>58784.86</v>
      </c>
      <c r="E70" s="6">
        <v>7082.25</v>
      </c>
      <c r="F70" s="6">
        <v>18801.45</v>
      </c>
      <c r="H70" s="15">
        <f t="shared" si="2"/>
        <v>482963.23</v>
      </c>
      <c r="J70" s="6"/>
    </row>
    <row r="71" spans="1:10">
      <c r="A71" s="7" t="s">
        <v>62</v>
      </c>
      <c r="C71" s="6">
        <v>347088.44</v>
      </c>
      <c r="D71" s="6">
        <v>69268.92</v>
      </c>
      <c r="E71" s="6">
        <v>3898.19</v>
      </c>
      <c r="H71" s="15">
        <f t="shared" si="2"/>
        <v>412459.17</v>
      </c>
      <c r="J71" s="6"/>
    </row>
    <row r="72" spans="1:10">
      <c r="A72" s="7" t="s">
        <v>63</v>
      </c>
      <c r="C72" s="6">
        <v>317212.99</v>
      </c>
      <c r="D72" s="6">
        <v>31103.49</v>
      </c>
      <c r="E72" s="6">
        <v>3585.24</v>
      </c>
      <c r="F72" s="6">
        <v>2424.4499999999998</v>
      </c>
      <c r="G72" s="6">
        <v>67.25</v>
      </c>
      <c r="H72" s="15">
        <f t="shared" si="2"/>
        <v>347088.44</v>
      </c>
      <c r="J72" s="6"/>
    </row>
    <row r="73" spans="1:10">
      <c r="A73" s="7" t="s">
        <v>64</v>
      </c>
      <c r="C73" s="6">
        <v>224330.84</v>
      </c>
      <c r="D73" s="6">
        <v>97216.61</v>
      </c>
      <c r="E73" s="6">
        <v>4234.8</v>
      </c>
      <c r="F73" s="6">
        <v>259.57</v>
      </c>
      <c r="G73" s="6">
        <v>359.23</v>
      </c>
      <c r="H73" s="15">
        <f t="shared" si="2"/>
        <v>317212.99000000005</v>
      </c>
      <c r="J73" s="6"/>
    </row>
    <row r="74" spans="1:10">
      <c r="A74" s="7" t="s">
        <v>65</v>
      </c>
      <c r="C74" s="6">
        <v>80622.710000000006</v>
      </c>
      <c r="D74" s="6">
        <v>147944.85</v>
      </c>
      <c r="E74" s="6">
        <v>2933.07</v>
      </c>
      <c r="G74" s="6">
        <v>1303.6500000000001</v>
      </c>
      <c r="H74" s="15">
        <f t="shared" si="2"/>
        <v>224330.84</v>
      </c>
      <c r="J74" s="6"/>
    </row>
    <row r="75" spans="1:10">
      <c r="A75" s="7" t="s">
        <v>66</v>
      </c>
      <c r="C75" s="6">
        <v>68822.59</v>
      </c>
      <c r="D75" s="6">
        <v>12969.04</v>
      </c>
      <c r="E75" s="6">
        <v>1168.92</v>
      </c>
      <c r="H75" s="15">
        <f t="shared" si="2"/>
        <v>80622.710000000006</v>
      </c>
      <c r="J75" s="6"/>
    </row>
    <row r="76" spans="1:10">
      <c r="A76" s="7" t="s">
        <v>67</v>
      </c>
      <c r="C76" s="6">
        <v>66689.070000000007</v>
      </c>
      <c r="D76" s="6">
        <v>2205.0700000000002</v>
      </c>
      <c r="E76" s="6">
        <v>71.55</v>
      </c>
      <c r="H76" s="15">
        <f t="shared" si="2"/>
        <v>68822.590000000011</v>
      </c>
      <c r="J76" s="6"/>
    </row>
    <row r="77" spans="1:10">
      <c r="A77" s="7" t="s">
        <v>68</v>
      </c>
      <c r="C77" s="6">
        <v>64177.74</v>
      </c>
      <c r="D77" s="6">
        <v>2720.77</v>
      </c>
      <c r="E77" s="6">
        <v>209.44</v>
      </c>
      <c r="H77" s="15">
        <f t="shared" si="2"/>
        <v>66689.069999999992</v>
      </c>
      <c r="J77" s="6"/>
    </row>
    <row r="78" spans="1:10">
      <c r="A78" s="7" t="s">
        <v>69</v>
      </c>
      <c r="C78" s="6">
        <v>60804.56</v>
      </c>
      <c r="D78" s="6">
        <v>3373.18</v>
      </c>
      <c r="H78" s="15">
        <f t="shared" si="2"/>
        <v>64177.74</v>
      </c>
      <c r="J78" s="6"/>
    </row>
    <row r="79" spans="1:10">
      <c r="A79" s="7" t="s">
        <v>70</v>
      </c>
      <c r="C79" s="6">
        <v>52328.75</v>
      </c>
      <c r="D79" s="6">
        <v>9841.6299999999992</v>
      </c>
      <c r="E79" s="6">
        <v>1365.82</v>
      </c>
      <c r="H79" s="15">
        <f t="shared" si="2"/>
        <v>60804.56</v>
      </c>
      <c r="J79" s="6"/>
    </row>
    <row r="80" spans="1:10">
      <c r="A80" s="7" t="s">
        <v>71</v>
      </c>
      <c r="C80" s="6">
        <v>52995.040000000001</v>
      </c>
      <c r="D80" s="6">
        <v>1460.01</v>
      </c>
      <c r="E80" s="6">
        <v>2126.3000000000002</v>
      </c>
      <c r="H80" s="15">
        <f t="shared" si="2"/>
        <v>52328.75</v>
      </c>
      <c r="J80" s="6"/>
    </row>
    <row r="81" spans="1:10">
      <c r="A81" s="7" t="s">
        <v>72</v>
      </c>
      <c r="C81" s="6">
        <v>45307.58</v>
      </c>
      <c r="D81" s="6">
        <v>7691.94</v>
      </c>
      <c r="E81" s="6">
        <v>4.4800000000000004</v>
      </c>
      <c r="H81" s="15">
        <f t="shared" si="2"/>
        <v>52995.040000000001</v>
      </c>
      <c r="J81" s="6"/>
    </row>
    <row r="82" spans="1:10">
      <c r="A82" s="7" t="s">
        <v>73</v>
      </c>
      <c r="C82" s="6">
        <v>44158.98</v>
      </c>
      <c r="D82" s="6">
        <v>12016.27</v>
      </c>
      <c r="E82" s="6">
        <v>10867.67</v>
      </c>
      <c r="H82" s="15">
        <f t="shared" si="2"/>
        <v>45307.58</v>
      </c>
      <c r="J82" s="6"/>
    </row>
    <row r="83" spans="1:10">
      <c r="A83" s="7" t="s">
        <v>74</v>
      </c>
      <c r="C83" s="6">
        <v>35657.79</v>
      </c>
      <c r="D83" s="6">
        <v>8541.7199999999993</v>
      </c>
      <c r="E83" s="6">
        <v>41.53</v>
      </c>
      <c r="H83" s="15">
        <f>+C83+D83-E83+F83-G83</f>
        <v>44157.98</v>
      </c>
      <c r="J83" s="6"/>
    </row>
    <row r="84" spans="1:10">
      <c r="A84" s="7" t="s">
        <v>75</v>
      </c>
      <c r="C84" s="6">
        <v>12904.28</v>
      </c>
      <c r="D84" s="6">
        <v>22753.51</v>
      </c>
      <c r="H84" s="15">
        <f>+C84+D84-E84+F84-G84</f>
        <v>35657.79</v>
      </c>
      <c r="J84" s="6"/>
    </row>
    <row r="85" spans="1:10">
      <c r="I85" s="6"/>
      <c r="J85" s="6"/>
    </row>
  </sheetData>
  <mergeCells count="3">
    <mergeCell ref="F6:G6"/>
    <mergeCell ref="A1:H1"/>
    <mergeCell ref="A2:H2"/>
  </mergeCells>
  <phoneticPr fontId="0" type="noConversion"/>
  <pageMargins left="1.25" right="0.75" top="1" bottom="1" header="0.5" footer="0.5"/>
  <pageSetup scale="96" fitToHeight="0" orientation="portrait" r:id="rId1"/>
  <headerFooter alignWithMargins="0">
    <oddFooter xml:space="preserve">&amp;L&amp;"Lucida Sans,Regular"&amp;10                     Welsh Group&amp;C&amp;"Lucida Sans,Regular"&amp;10Page &amp;P&amp;R&amp;"Lucida Sans,Regular"&amp;10June 26, 2015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opLeftCell="A67" zoomScaleNormal="100" workbookViewId="0">
      <selection activeCell="A85" sqref="A85:H89"/>
    </sheetView>
  </sheetViews>
  <sheetFormatPr defaultColWidth="9.140625" defaultRowHeight="12.75"/>
  <cols>
    <col min="1" max="1" width="10.42578125" style="7" bestFit="1" customWidth="1"/>
    <col min="2" max="2" width="3.7109375" style="1" customWidth="1"/>
    <col min="3" max="3" width="13.140625" style="6" bestFit="1" customWidth="1"/>
    <col min="4" max="4" width="12.42578125" style="6" customWidth="1"/>
    <col min="5" max="5" width="12.5703125" style="6" bestFit="1" customWidth="1"/>
    <col min="6" max="6" width="8.28515625" style="6" customWidth="1"/>
    <col min="7" max="7" width="9.42578125" style="6" customWidth="1"/>
    <col min="8" max="8" width="14.42578125" style="6" customWidth="1"/>
    <col min="9" max="9" width="10.7109375" style="1" bestFit="1" customWidth="1"/>
    <col min="10" max="10" width="13.7109375" style="1" customWidth="1"/>
    <col min="11" max="16384" width="9.140625" style="1"/>
  </cols>
  <sheetData>
    <row r="1" spans="1:10" ht="15">
      <c r="A1" s="26" t="s">
        <v>77</v>
      </c>
      <c r="B1" s="26"/>
      <c r="C1" s="26"/>
      <c r="D1" s="26"/>
      <c r="E1" s="26"/>
      <c r="F1" s="26"/>
      <c r="G1" s="26"/>
      <c r="H1" s="26"/>
    </row>
    <row r="2" spans="1:10" ht="15">
      <c r="A2" s="26" t="s">
        <v>9</v>
      </c>
      <c r="B2" s="26"/>
      <c r="C2" s="26"/>
      <c r="D2" s="26"/>
      <c r="E2" s="26"/>
      <c r="F2" s="26"/>
      <c r="G2" s="26"/>
      <c r="H2" s="26"/>
      <c r="I2" s="2"/>
    </row>
    <row r="4" spans="1:10">
      <c r="A4" s="3" t="s">
        <v>85</v>
      </c>
    </row>
    <row r="6" spans="1:10" s="8" customFormat="1">
      <c r="A6" s="7"/>
      <c r="C6" s="9" t="s">
        <v>1</v>
      </c>
      <c r="D6" s="9"/>
      <c r="E6" s="9"/>
      <c r="F6" s="25" t="s">
        <v>7</v>
      </c>
      <c r="G6" s="25"/>
      <c r="H6" s="9" t="s">
        <v>1</v>
      </c>
      <c r="J6" s="10"/>
    </row>
    <row r="7" spans="1:10" s="12" customFormat="1">
      <c r="A7" s="11"/>
      <c r="C7" s="13" t="s">
        <v>0</v>
      </c>
      <c r="D7" s="13" t="s">
        <v>2</v>
      </c>
      <c r="E7" s="13" t="s">
        <v>3</v>
      </c>
      <c r="F7" s="13" t="s">
        <v>5</v>
      </c>
      <c r="G7" s="13" t="s">
        <v>6</v>
      </c>
      <c r="H7" s="13" t="s">
        <v>4</v>
      </c>
      <c r="J7" s="14"/>
    </row>
    <row r="8" spans="1:10" s="12" customFormat="1">
      <c r="A8" s="11"/>
      <c r="C8" s="13"/>
      <c r="D8" s="13"/>
      <c r="E8" s="13"/>
      <c r="F8" s="13"/>
      <c r="G8" s="13"/>
      <c r="H8" s="13"/>
    </row>
    <row r="9" spans="1:10" s="12" customFormat="1">
      <c r="A9" s="7" t="s">
        <v>92</v>
      </c>
      <c r="C9" s="23">
        <f t="shared" ref="C9:C12" si="0">+H10</f>
        <v>6048576</v>
      </c>
      <c r="D9" s="23">
        <v>109555</v>
      </c>
      <c r="E9" s="23">
        <v>74562</v>
      </c>
      <c r="F9" s="23"/>
      <c r="G9" s="23"/>
      <c r="H9" s="15">
        <f t="shared" ref="H9:H13" si="1">+C9+D9-E9+F9-G9</f>
        <v>6083569</v>
      </c>
      <c r="J9" s="6"/>
    </row>
    <row r="10" spans="1:10" s="12" customFormat="1">
      <c r="A10" s="7" t="s">
        <v>93</v>
      </c>
      <c r="C10" s="23">
        <f t="shared" si="0"/>
        <v>5724983</v>
      </c>
      <c r="D10" s="23">
        <v>361022</v>
      </c>
      <c r="E10" s="23">
        <v>37429</v>
      </c>
      <c r="F10" s="23"/>
      <c r="G10" s="23"/>
      <c r="H10" s="15">
        <f t="shared" si="1"/>
        <v>6048576</v>
      </c>
      <c r="J10" s="6"/>
    </row>
    <row r="11" spans="1:10" s="12" customFormat="1">
      <c r="A11" s="7" t="s">
        <v>94</v>
      </c>
      <c r="C11" s="23">
        <f t="shared" si="0"/>
        <v>5548022</v>
      </c>
      <c r="D11" s="23">
        <v>226420</v>
      </c>
      <c r="E11" s="23">
        <v>49459</v>
      </c>
      <c r="F11" s="23"/>
      <c r="G11" s="23"/>
      <c r="H11" s="15">
        <f t="shared" si="1"/>
        <v>5724983</v>
      </c>
      <c r="J11" s="6"/>
    </row>
    <row r="12" spans="1:10" s="12" customFormat="1">
      <c r="A12" s="7" t="s">
        <v>95</v>
      </c>
      <c r="C12" s="23">
        <f t="shared" si="0"/>
        <v>5403710</v>
      </c>
      <c r="D12" s="23">
        <v>203022</v>
      </c>
      <c r="E12" s="23">
        <v>58710</v>
      </c>
      <c r="F12" s="23"/>
      <c r="G12" s="23"/>
      <c r="H12" s="15">
        <f t="shared" si="1"/>
        <v>5548022</v>
      </c>
      <c r="J12" s="6"/>
    </row>
    <row r="13" spans="1:10" s="12" customFormat="1">
      <c r="A13" s="7" t="s">
        <v>96</v>
      </c>
      <c r="C13" s="23">
        <f>+H14</f>
        <v>5281230</v>
      </c>
      <c r="D13" s="23">
        <v>173692</v>
      </c>
      <c r="E13" s="23">
        <v>51212</v>
      </c>
      <c r="F13" s="23"/>
      <c r="G13" s="23"/>
      <c r="H13" s="15">
        <f t="shared" si="1"/>
        <v>5403710</v>
      </c>
      <c r="J13" s="6"/>
    </row>
    <row r="14" spans="1:10" s="12" customFormat="1">
      <c r="A14" s="7" t="s">
        <v>88</v>
      </c>
      <c r="B14" s="8"/>
      <c r="C14" s="9">
        <v>5236848</v>
      </c>
      <c r="D14" s="9">
        <v>104533</v>
      </c>
      <c r="E14" s="9">
        <f>60124+27</f>
        <v>60151</v>
      </c>
      <c r="F14" s="9"/>
      <c r="G14" s="9"/>
      <c r="H14" s="15">
        <f>+C14+D14-E14+F14-G14</f>
        <v>5281230</v>
      </c>
      <c r="I14" s="8"/>
      <c r="J14" s="6"/>
    </row>
    <row r="15" spans="1:10" s="12" customFormat="1">
      <c r="A15" s="7" t="s">
        <v>89</v>
      </c>
      <c r="B15" s="8"/>
      <c r="C15" s="9">
        <v>5020734</v>
      </c>
      <c r="D15" s="9">
        <v>249768</v>
      </c>
      <c r="E15" s="9">
        <v>33654</v>
      </c>
      <c r="F15" s="9"/>
      <c r="G15" s="9"/>
      <c r="H15" s="15">
        <f>+C15+D15-E15+F15-G15</f>
        <v>5236848</v>
      </c>
      <c r="I15" s="8"/>
      <c r="J15" s="6"/>
    </row>
    <row r="16" spans="1:10" s="12" customFormat="1">
      <c r="A16" s="7" t="s">
        <v>90</v>
      </c>
      <c r="B16" s="8"/>
      <c r="C16" s="9">
        <v>4831106</v>
      </c>
      <c r="D16" s="9">
        <v>233932</v>
      </c>
      <c r="E16" s="9">
        <v>44304</v>
      </c>
      <c r="F16" s="9"/>
      <c r="G16" s="9"/>
      <c r="H16" s="15">
        <f>+C16+D16-E16+F16-G16</f>
        <v>5020734</v>
      </c>
      <c r="I16" s="8"/>
      <c r="J16" s="6"/>
    </row>
    <row r="17" spans="1:10" s="12" customFormat="1">
      <c r="A17" s="7" t="s">
        <v>91</v>
      </c>
      <c r="B17" s="8"/>
      <c r="C17" s="9">
        <v>4651074</v>
      </c>
      <c r="D17" s="9">
        <v>221620</v>
      </c>
      <c r="E17" s="9">
        <v>41588</v>
      </c>
      <c r="F17" s="9"/>
      <c r="G17" s="9"/>
      <c r="H17" s="15">
        <f>+C17+D17-E17+F17-G17</f>
        <v>4831106</v>
      </c>
      <c r="I17" s="8"/>
      <c r="J17" s="6"/>
    </row>
    <row r="18" spans="1:10">
      <c r="A18" s="7" t="s">
        <v>8</v>
      </c>
      <c r="C18" s="6">
        <v>4477636.25</v>
      </c>
      <c r="D18" s="6">
        <v>230154.16</v>
      </c>
      <c r="E18" s="6">
        <v>55978.3</v>
      </c>
      <c r="G18" s="6">
        <v>738.08</v>
      </c>
      <c r="H18" s="15">
        <f>+C18+D18-E18+F18-G18</f>
        <v>4651074.03</v>
      </c>
      <c r="J18" s="6"/>
    </row>
    <row r="19" spans="1:10">
      <c r="A19" s="7" t="s">
        <v>10</v>
      </c>
      <c r="C19" s="6">
        <v>4311737.59</v>
      </c>
      <c r="D19" s="6">
        <v>198198.11</v>
      </c>
      <c r="E19" s="6">
        <v>32299.45</v>
      </c>
      <c r="H19" s="15">
        <f t="shared" ref="H19:H82" si="2">+C19+D19-E19+F19-G19</f>
        <v>4477636.25</v>
      </c>
      <c r="J19" s="6"/>
    </row>
    <row r="20" spans="1:10">
      <c r="A20" s="7" t="s">
        <v>11</v>
      </c>
      <c r="C20" s="6">
        <v>4151280.3</v>
      </c>
      <c r="D20" s="6">
        <v>205107.01</v>
      </c>
      <c r="E20" s="6">
        <v>44649.72</v>
      </c>
      <c r="H20" s="15">
        <f t="shared" si="2"/>
        <v>4311737.59</v>
      </c>
      <c r="J20" s="6"/>
    </row>
    <row r="21" spans="1:10">
      <c r="A21" s="7" t="s">
        <v>12</v>
      </c>
      <c r="C21" s="6">
        <v>4049839.71</v>
      </c>
      <c r="D21" s="6">
        <v>156209.07</v>
      </c>
      <c r="E21" s="6">
        <v>54768.480000000003</v>
      </c>
      <c r="H21" s="15">
        <f t="shared" si="2"/>
        <v>4151280.3000000003</v>
      </c>
      <c r="J21" s="6"/>
    </row>
    <row r="22" spans="1:10">
      <c r="A22" s="7" t="s">
        <v>13</v>
      </c>
      <c r="C22" s="6">
        <v>3841432.06</v>
      </c>
      <c r="D22" s="6">
        <v>265630.65999999997</v>
      </c>
      <c r="E22" s="6">
        <v>57223.01</v>
      </c>
      <c r="H22" s="15">
        <f t="shared" si="2"/>
        <v>4049839.7100000004</v>
      </c>
      <c r="J22" s="6"/>
    </row>
    <row r="23" spans="1:10">
      <c r="A23" s="7" t="s">
        <v>14</v>
      </c>
      <c r="C23" s="6">
        <v>3761243.4</v>
      </c>
      <c r="D23" s="6">
        <v>84259.98</v>
      </c>
      <c r="E23" s="6">
        <v>4071.32</v>
      </c>
      <c r="H23" s="15">
        <f t="shared" si="2"/>
        <v>3841432.06</v>
      </c>
      <c r="J23" s="6"/>
    </row>
    <row r="24" spans="1:10">
      <c r="A24" s="7" t="s">
        <v>15</v>
      </c>
      <c r="C24" s="6">
        <v>3526899.46</v>
      </c>
      <c r="D24" s="6">
        <v>245737</v>
      </c>
      <c r="E24" s="6">
        <v>11393.06</v>
      </c>
      <c r="H24" s="15">
        <f t="shared" si="2"/>
        <v>3761243.4</v>
      </c>
      <c r="J24" s="6"/>
    </row>
    <row r="25" spans="1:10">
      <c r="A25" s="7" t="s">
        <v>16</v>
      </c>
      <c r="C25" s="6">
        <v>3381961.32</v>
      </c>
      <c r="D25" s="6">
        <v>208297.51</v>
      </c>
      <c r="E25" s="6">
        <v>63359.37</v>
      </c>
      <c r="H25" s="15">
        <f t="shared" si="2"/>
        <v>3526899.46</v>
      </c>
      <c r="J25" s="6"/>
    </row>
    <row r="26" spans="1:10">
      <c r="A26" s="7" t="s">
        <v>17</v>
      </c>
      <c r="C26" s="6">
        <v>3231508.83</v>
      </c>
      <c r="D26" s="6">
        <v>195090.77</v>
      </c>
      <c r="E26" s="6">
        <v>44638.28</v>
      </c>
      <c r="H26" s="15">
        <f t="shared" si="2"/>
        <v>3381961.3200000003</v>
      </c>
      <c r="J26" s="6"/>
    </row>
    <row r="27" spans="1:10">
      <c r="A27" s="7" t="s">
        <v>18</v>
      </c>
      <c r="C27" s="6">
        <v>3075110.16</v>
      </c>
      <c r="D27" s="6">
        <v>198946.47</v>
      </c>
      <c r="E27" s="6">
        <v>42547.8</v>
      </c>
      <c r="H27" s="15">
        <f t="shared" si="2"/>
        <v>3231508.8300000005</v>
      </c>
      <c r="J27" s="6"/>
    </row>
    <row r="28" spans="1:10">
      <c r="A28" s="7" t="s">
        <v>19</v>
      </c>
      <c r="C28" s="6">
        <v>2983626.01</v>
      </c>
      <c r="D28" s="6">
        <v>155382.21</v>
      </c>
      <c r="E28" s="6">
        <v>63898.06</v>
      </c>
      <c r="H28" s="15">
        <f t="shared" si="2"/>
        <v>3075110.1599999997</v>
      </c>
      <c r="J28" s="6"/>
    </row>
    <row r="29" spans="1:10">
      <c r="A29" s="7" t="s">
        <v>20</v>
      </c>
      <c r="C29" s="6">
        <v>2897045.93</v>
      </c>
      <c r="D29" s="6">
        <v>138360.76</v>
      </c>
      <c r="E29" s="6">
        <v>51780.68</v>
      </c>
      <c r="H29" s="15">
        <f t="shared" si="2"/>
        <v>2983626.0100000002</v>
      </c>
      <c r="J29" s="6"/>
    </row>
    <row r="30" spans="1:10">
      <c r="A30" s="7" t="s">
        <v>21</v>
      </c>
      <c r="C30" s="6">
        <v>2806436.57</v>
      </c>
      <c r="D30" s="6">
        <v>142912.03</v>
      </c>
      <c r="E30" s="6">
        <v>52302.67</v>
      </c>
      <c r="H30" s="15">
        <f t="shared" si="2"/>
        <v>2897045.9299999997</v>
      </c>
      <c r="J30" s="6"/>
    </row>
    <row r="31" spans="1:10">
      <c r="A31" s="7" t="s">
        <v>22</v>
      </c>
      <c r="C31" s="6">
        <v>2677391.2599999998</v>
      </c>
      <c r="D31" s="6">
        <v>178929.08</v>
      </c>
      <c r="E31" s="6">
        <v>49883.77</v>
      </c>
      <c r="H31" s="15">
        <f t="shared" si="2"/>
        <v>2806436.57</v>
      </c>
      <c r="J31" s="6"/>
    </row>
    <row r="32" spans="1:10">
      <c r="A32" s="7" t="s">
        <v>23</v>
      </c>
      <c r="C32" s="6">
        <v>2575374.39</v>
      </c>
      <c r="D32" s="6">
        <v>152953.79</v>
      </c>
      <c r="E32" s="6">
        <v>50936.92</v>
      </c>
      <c r="H32" s="15">
        <f t="shared" si="2"/>
        <v>2677391.2600000002</v>
      </c>
      <c r="J32" s="6"/>
    </row>
    <row r="33" spans="1:10">
      <c r="A33" s="7" t="s">
        <v>24</v>
      </c>
      <c r="C33" s="6">
        <v>2491111.2599999998</v>
      </c>
      <c r="D33" s="6">
        <v>142083.4</v>
      </c>
      <c r="E33" s="6">
        <v>57820.27</v>
      </c>
      <c r="H33" s="15">
        <f t="shared" si="2"/>
        <v>2575374.3899999997</v>
      </c>
      <c r="J33" s="6"/>
    </row>
    <row r="34" spans="1:10">
      <c r="A34" s="7" t="s">
        <v>25</v>
      </c>
      <c r="C34" s="6">
        <v>2442512.2400000002</v>
      </c>
      <c r="D34" s="6">
        <v>118018.98</v>
      </c>
      <c r="E34" s="6">
        <v>37832.07</v>
      </c>
      <c r="G34" s="6">
        <v>31587.89</v>
      </c>
      <c r="H34" s="15">
        <f t="shared" si="2"/>
        <v>2491111.2600000002</v>
      </c>
      <c r="J34" s="6"/>
    </row>
    <row r="35" spans="1:10">
      <c r="A35" s="7" t="s">
        <v>26</v>
      </c>
      <c r="C35" s="6">
        <v>2331507.98</v>
      </c>
      <c r="D35" s="6">
        <v>154794.46</v>
      </c>
      <c r="E35" s="6">
        <v>27903.86</v>
      </c>
      <c r="G35" s="6">
        <v>15886.34</v>
      </c>
      <c r="H35" s="15">
        <f t="shared" si="2"/>
        <v>2442512.2400000002</v>
      </c>
      <c r="J35" s="6"/>
    </row>
    <row r="36" spans="1:10">
      <c r="A36" s="7" t="s">
        <v>27</v>
      </c>
      <c r="C36" s="6">
        <v>2237998</v>
      </c>
      <c r="D36" s="6">
        <v>117601.54</v>
      </c>
      <c r="E36" s="6">
        <v>24091.56</v>
      </c>
      <c r="H36" s="15">
        <f t="shared" si="2"/>
        <v>2331507.98</v>
      </c>
      <c r="J36" s="6"/>
    </row>
    <row r="37" spans="1:10">
      <c r="A37" s="7" t="s">
        <v>28</v>
      </c>
      <c r="C37" s="6">
        <v>2140255.62</v>
      </c>
      <c r="D37" s="6">
        <v>124783.54</v>
      </c>
      <c r="E37" s="6">
        <v>27041.16</v>
      </c>
      <c r="H37" s="15">
        <f t="shared" si="2"/>
        <v>2237998</v>
      </c>
      <c r="J37" s="6"/>
    </row>
    <row r="38" spans="1:10">
      <c r="A38" s="7" t="s">
        <v>29</v>
      </c>
      <c r="C38" s="6">
        <v>2048646.99</v>
      </c>
      <c r="D38" s="6">
        <v>121795.84</v>
      </c>
      <c r="E38" s="6">
        <v>30163.11</v>
      </c>
      <c r="G38" s="6">
        <v>134.91</v>
      </c>
      <c r="H38" s="15">
        <f t="shared" si="2"/>
        <v>2140144.81</v>
      </c>
      <c r="J38" s="6"/>
    </row>
    <row r="39" spans="1:10">
      <c r="A39" s="7" t="s">
        <v>30</v>
      </c>
      <c r="C39" s="6">
        <v>1909918.48</v>
      </c>
      <c r="D39" s="6">
        <v>145903.65</v>
      </c>
      <c r="E39" s="6">
        <v>6875.14</v>
      </c>
      <c r="H39" s="15">
        <f t="shared" si="2"/>
        <v>2048946.99</v>
      </c>
      <c r="J39" s="6"/>
    </row>
    <row r="40" spans="1:10">
      <c r="A40" s="7" t="s">
        <v>31</v>
      </c>
      <c r="C40" s="6">
        <v>1763335.95</v>
      </c>
      <c r="D40" s="6">
        <v>183500.21</v>
      </c>
      <c r="E40" s="6">
        <v>34968.639999999999</v>
      </c>
      <c r="G40" s="6">
        <v>1949</v>
      </c>
      <c r="H40" s="15">
        <f t="shared" si="2"/>
        <v>1909918.52</v>
      </c>
      <c r="J40" s="6"/>
    </row>
    <row r="41" spans="1:10">
      <c r="A41" s="7" t="s">
        <v>32</v>
      </c>
      <c r="C41" s="6">
        <v>1645352.02</v>
      </c>
      <c r="D41" s="6">
        <v>136183.81</v>
      </c>
      <c r="E41" s="6">
        <v>18199.88</v>
      </c>
      <c r="H41" s="15">
        <f t="shared" si="2"/>
        <v>1763335.9500000002</v>
      </c>
      <c r="J41" s="6"/>
    </row>
    <row r="42" spans="1:10">
      <c r="A42" s="7" t="s">
        <v>33</v>
      </c>
      <c r="C42" s="6">
        <v>1549756.26</v>
      </c>
      <c r="D42" s="6">
        <v>130890.98</v>
      </c>
      <c r="E42" s="6">
        <v>35295.22</v>
      </c>
      <c r="H42" s="15">
        <f t="shared" si="2"/>
        <v>1645352.02</v>
      </c>
      <c r="J42" s="6"/>
    </row>
    <row r="43" spans="1:10">
      <c r="A43" s="7" t="s">
        <v>34</v>
      </c>
      <c r="C43" s="6">
        <v>1488203.17</v>
      </c>
      <c r="D43" s="6">
        <v>76762.899999999994</v>
      </c>
      <c r="E43" s="6">
        <v>17451.259999999998</v>
      </c>
      <c r="F43" s="6">
        <v>2241.4499999999998</v>
      </c>
      <c r="H43" s="15">
        <f t="shared" si="2"/>
        <v>1549756.2599999998</v>
      </c>
      <c r="J43" s="6"/>
    </row>
    <row r="44" spans="1:10">
      <c r="A44" s="7" t="s">
        <v>35</v>
      </c>
      <c r="C44" s="6">
        <v>1424281.82</v>
      </c>
      <c r="D44" s="6">
        <v>105351.88</v>
      </c>
      <c r="E44" s="6">
        <v>41332.51</v>
      </c>
      <c r="G44" s="6">
        <v>98.05</v>
      </c>
      <c r="H44" s="15">
        <f t="shared" si="2"/>
        <v>1488203.1400000001</v>
      </c>
      <c r="J44" s="6"/>
    </row>
    <row r="45" spans="1:10">
      <c r="A45" s="7" t="s">
        <v>36</v>
      </c>
      <c r="C45" s="6">
        <v>1326428.42</v>
      </c>
      <c r="D45" s="6">
        <v>140672.29999999999</v>
      </c>
      <c r="E45" s="6">
        <v>42451.72</v>
      </c>
      <c r="G45" s="6">
        <v>367.18</v>
      </c>
      <c r="H45" s="15">
        <f t="shared" si="2"/>
        <v>1424281.82</v>
      </c>
      <c r="J45" s="6"/>
    </row>
    <row r="46" spans="1:10">
      <c r="A46" s="7" t="s">
        <v>37</v>
      </c>
      <c r="C46" s="6">
        <v>1212969.21</v>
      </c>
      <c r="D46" s="6">
        <v>122206.8</v>
      </c>
      <c r="E46" s="6">
        <v>8368.69</v>
      </c>
      <c r="G46" s="6">
        <v>378.9</v>
      </c>
      <c r="H46" s="15">
        <f t="shared" si="2"/>
        <v>1326428.4200000002</v>
      </c>
      <c r="J46" s="6"/>
    </row>
    <row r="47" spans="1:10">
      <c r="A47" s="7" t="s">
        <v>38</v>
      </c>
      <c r="C47" s="6">
        <v>1125534.5900000001</v>
      </c>
      <c r="D47" s="6">
        <v>95823.679999999993</v>
      </c>
      <c r="E47" s="6">
        <v>7597.55</v>
      </c>
      <c r="G47" s="6">
        <v>791.51</v>
      </c>
      <c r="H47" s="15">
        <f t="shared" si="2"/>
        <v>1212969.21</v>
      </c>
      <c r="J47" s="6"/>
    </row>
    <row r="48" spans="1:10">
      <c r="A48" s="7" t="s">
        <v>39</v>
      </c>
      <c r="C48" s="6">
        <v>1058576.05</v>
      </c>
      <c r="D48" s="6">
        <v>75278.63</v>
      </c>
      <c r="E48" s="6">
        <v>7973.02</v>
      </c>
      <c r="G48" s="6">
        <v>347.07</v>
      </c>
      <c r="H48" s="15">
        <f t="shared" si="2"/>
        <v>1125534.5900000001</v>
      </c>
      <c r="J48" s="6"/>
    </row>
    <row r="49" spans="1:10">
      <c r="A49" s="7" t="s">
        <v>40</v>
      </c>
      <c r="C49" s="6">
        <v>1005158.83</v>
      </c>
      <c r="D49" s="6">
        <v>78405.009999999995</v>
      </c>
      <c r="E49" s="6">
        <v>10863.12</v>
      </c>
      <c r="G49" s="6">
        <v>14124.67</v>
      </c>
      <c r="H49" s="15">
        <f t="shared" si="2"/>
        <v>1058576.0499999998</v>
      </c>
      <c r="J49" s="6"/>
    </row>
    <row r="50" spans="1:10">
      <c r="A50" s="7" t="s">
        <v>41</v>
      </c>
      <c r="C50" s="6">
        <v>933931.74</v>
      </c>
      <c r="D50" s="6">
        <v>76491.570000000007</v>
      </c>
      <c r="E50" s="6">
        <v>5058.5200000000004</v>
      </c>
      <c r="G50" s="6">
        <v>205.96</v>
      </c>
      <c r="H50" s="15">
        <f t="shared" si="2"/>
        <v>1005158.8300000001</v>
      </c>
      <c r="J50" s="6"/>
    </row>
    <row r="51" spans="1:10">
      <c r="A51" s="7" t="s">
        <v>42</v>
      </c>
      <c r="C51" s="6">
        <v>880896.95</v>
      </c>
      <c r="D51" s="6">
        <v>63390.33</v>
      </c>
      <c r="E51" s="6">
        <v>10355.209999999999</v>
      </c>
      <c r="H51" s="15">
        <f t="shared" si="2"/>
        <v>933932.07</v>
      </c>
      <c r="J51" s="6"/>
    </row>
    <row r="52" spans="1:10">
      <c r="A52" s="7" t="s">
        <v>43</v>
      </c>
      <c r="C52" s="6">
        <v>825509.54</v>
      </c>
      <c r="D52" s="6">
        <v>61555.12</v>
      </c>
      <c r="E52" s="6">
        <v>6144.71</v>
      </c>
      <c r="G52" s="6">
        <v>22.77</v>
      </c>
      <c r="H52" s="15">
        <f t="shared" si="2"/>
        <v>880897.18</v>
      </c>
      <c r="J52" s="6"/>
    </row>
    <row r="53" spans="1:10">
      <c r="A53" s="7" t="s">
        <v>44</v>
      </c>
      <c r="C53" s="6">
        <v>857280.98</v>
      </c>
      <c r="D53" s="6">
        <v>48805.24</v>
      </c>
      <c r="E53" s="6">
        <v>72772.679999999993</v>
      </c>
      <c r="G53" s="6">
        <v>7804</v>
      </c>
      <c r="H53" s="15">
        <f t="shared" si="2"/>
        <v>825509.54</v>
      </c>
      <c r="J53" s="6"/>
    </row>
    <row r="54" spans="1:10">
      <c r="A54" s="7" t="s">
        <v>45</v>
      </c>
      <c r="C54" s="6">
        <v>821909.55</v>
      </c>
      <c r="D54" s="6">
        <v>51696.53</v>
      </c>
      <c r="E54" s="6">
        <v>22644.41</v>
      </c>
      <c r="F54" s="6">
        <v>6318.9</v>
      </c>
      <c r="H54" s="15">
        <f t="shared" si="2"/>
        <v>857280.57000000007</v>
      </c>
      <c r="J54" s="6"/>
    </row>
    <row r="55" spans="1:10">
      <c r="A55" s="7" t="s">
        <v>46</v>
      </c>
      <c r="C55" s="6">
        <v>804413.35</v>
      </c>
      <c r="D55" s="6">
        <v>54349.93</v>
      </c>
      <c r="E55" s="6">
        <v>36853.730000000003</v>
      </c>
      <c r="H55" s="15">
        <f t="shared" si="2"/>
        <v>821909.55</v>
      </c>
      <c r="J55" s="6"/>
    </row>
    <row r="56" spans="1:10">
      <c r="A56" s="7" t="s">
        <v>47</v>
      </c>
      <c r="C56" s="6">
        <v>753914.36</v>
      </c>
      <c r="D56" s="6">
        <v>60803.24</v>
      </c>
      <c r="E56" s="6">
        <v>10304.25</v>
      </c>
      <c r="H56" s="15">
        <f t="shared" si="2"/>
        <v>804413.35</v>
      </c>
      <c r="J56" s="6"/>
    </row>
    <row r="57" spans="1:10">
      <c r="A57" s="7" t="s">
        <v>48</v>
      </c>
      <c r="C57" s="6">
        <v>710025.82</v>
      </c>
      <c r="D57" s="6">
        <v>58447.35</v>
      </c>
      <c r="E57" s="6">
        <v>14558.81</v>
      </c>
      <c r="G57" s="6">
        <v>1574.18</v>
      </c>
      <c r="H57" s="15">
        <f t="shared" si="2"/>
        <v>752340.17999999982</v>
      </c>
      <c r="J57" s="6"/>
    </row>
    <row r="58" spans="1:10">
      <c r="A58" s="7" t="s">
        <v>49</v>
      </c>
      <c r="C58" s="6">
        <v>680758.26</v>
      </c>
      <c r="D58" s="6">
        <v>39016.42</v>
      </c>
      <c r="E58" s="6">
        <v>9218.94</v>
      </c>
      <c r="F58" s="6">
        <v>184.08</v>
      </c>
      <c r="G58" s="6">
        <v>714</v>
      </c>
      <c r="H58" s="15">
        <f t="shared" si="2"/>
        <v>710025.82000000007</v>
      </c>
      <c r="J58" s="6"/>
    </row>
    <row r="59" spans="1:10">
      <c r="A59" s="7" t="s">
        <v>50</v>
      </c>
      <c r="C59" s="6">
        <v>633494.85</v>
      </c>
      <c r="D59" s="6">
        <v>49425.72</v>
      </c>
      <c r="E59" s="6">
        <v>1947.54</v>
      </c>
      <c r="H59" s="15">
        <f t="shared" si="2"/>
        <v>680973.02999999991</v>
      </c>
      <c r="J59" s="6"/>
    </row>
    <row r="60" spans="1:10">
      <c r="A60" s="7" t="s">
        <v>51</v>
      </c>
      <c r="C60" s="6">
        <v>593138.25</v>
      </c>
      <c r="D60" s="6">
        <v>42383.17</v>
      </c>
      <c r="E60" s="6">
        <v>2033.75</v>
      </c>
      <c r="F60" s="6">
        <v>40.4</v>
      </c>
      <c r="G60" s="6">
        <v>33.22</v>
      </c>
      <c r="H60" s="15">
        <f t="shared" si="2"/>
        <v>633494.85000000009</v>
      </c>
      <c r="J60" s="6"/>
    </row>
    <row r="61" spans="1:10">
      <c r="A61" s="7" t="s">
        <v>52</v>
      </c>
      <c r="C61" s="6">
        <v>555758.19999999995</v>
      </c>
      <c r="D61" s="6">
        <v>41951.839999999997</v>
      </c>
      <c r="E61" s="6">
        <v>3633.72</v>
      </c>
      <c r="G61" s="6">
        <v>938.07</v>
      </c>
      <c r="H61" s="15">
        <f t="shared" si="2"/>
        <v>593138.25</v>
      </c>
      <c r="J61" s="6"/>
    </row>
    <row r="62" spans="1:10">
      <c r="A62" s="7" t="s">
        <v>53</v>
      </c>
      <c r="C62" s="6">
        <v>525975.49</v>
      </c>
      <c r="D62" s="6">
        <v>29819.84</v>
      </c>
      <c r="E62" s="6">
        <v>75.7</v>
      </c>
      <c r="F62" s="6">
        <v>213.89</v>
      </c>
      <c r="G62" s="6">
        <v>175.32</v>
      </c>
      <c r="H62" s="15">
        <f t="shared" si="2"/>
        <v>555758.20000000007</v>
      </c>
      <c r="J62" s="6"/>
    </row>
    <row r="63" spans="1:10">
      <c r="A63" s="7" t="s">
        <v>54</v>
      </c>
      <c r="C63" s="6">
        <v>504146.29</v>
      </c>
      <c r="D63" s="6">
        <v>33230.22</v>
      </c>
      <c r="E63" s="6">
        <v>11077.02</v>
      </c>
      <c r="G63" s="6">
        <v>324</v>
      </c>
      <c r="H63" s="15">
        <f t="shared" si="2"/>
        <v>525975.49</v>
      </c>
      <c r="J63" s="6"/>
    </row>
    <row r="64" spans="1:10">
      <c r="A64" s="7" t="s">
        <v>55</v>
      </c>
      <c r="C64" s="6">
        <v>475066.62</v>
      </c>
      <c r="D64" s="6">
        <v>31869.43</v>
      </c>
      <c r="E64" s="6">
        <v>3878.73</v>
      </c>
      <c r="F64" s="6">
        <v>2770.21</v>
      </c>
      <c r="G64" s="6">
        <v>1681.24</v>
      </c>
      <c r="H64" s="15">
        <f t="shared" si="2"/>
        <v>504146.29000000004</v>
      </c>
      <c r="J64" s="6"/>
    </row>
    <row r="65" spans="1:10">
      <c r="A65" s="7" t="s">
        <v>56</v>
      </c>
      <c r="C65" s="6">
        <v>440493.31</v>
      </c>
      <c r="D65" s="6">
        <v>42647.53</v>
      </c>
      <c r="E65" s="6">
        <v>5483.54</v>
      </c>
      <c r="F65" s="6">
        <v>888.81</v>
      </c>
      <c r="G65" s="6">
        <v>3479.55</v>
      </c>
      <c r="H65" s="15">
        <f t="shared" si="2"/>
        <v>475066.56</v>
      </c>
      <c r="J65" s="6"/>
    </row>
    <row r="66" spans="1:10">
      <c r="A66" s="7" t="s">
        <v>57</v>
      </c>
      <c r="C66" s="6">
        <v>415468.72</v>
      </c>
      <c r="D66" s="6">
        <v>28100.93</v>
      </c>
      <c r="E66" s="6">
        <v>2975.1</v>
      </c>
      <c r="G66" s="6">
        <v>101.24</v>
      </c>
      <c r="H66" s="15">
        <f t="shared" si="2"/>
        <v>440493.31</v>
      </c>
      <c r="J66" s="6"/>
    </row>
    <row r="67" spans="1:10">
      <c r="A67" s="7" t="s">
        <v>58</v>
      </c>
      <c r="C67" s="6">
        <v>388014.49</v>
      </c>
      <c r="D67" s="6">
        <v>29984.23</v>
      </c>
      <c r="E67" s="6">
        <v>2337.64</v>
      </c>
      <c r="G67" s="6">
        <v>192.36</v>
      </c>
      <c r="H67" s="15">
        <f t="shared" si="2"/>
        <v>415468.72</v>
      </c>
      <c r="J67" s="6"/>
    </row>
    <row r="68" spans="1:10">
      <c r="A68" s="7" t="s">
        <v>59</v>
      </c>
      <c r="C68" s="6">
        <v>356871.93</v>
      </c>
      <c r="D68" s="6">
        <v>35767.49</v>
      </c>
      <c r="E68" s="6">
        <v>4578.92</v>
      </c>
      <c r="F68" s="6">
        <v>133.49</v>
      </c>
      <c r="G68" s="6">
        <v>179.5</v>
      </c>
      <c r="H68" s="15">
        <f t="shared" si="2"/>
        <v>388014.49</v>
      </c>
      <c r="J68" s="6"/>
    </row>
    <row r="69" spans="1:10">
      <c r="A69" s="7" t="s">
        <v>60</v>
      </c>
      <c r="C69" s="6">
        <v>331628.02</v>
      </c>
      <c r="D69" s="6">
        <v>29684.85</v>
      </c>
      <c r="E69" s="6">
        <v>6881.45</v>
      </c>
      <c r="F69" s="6">
        <v>2483.17</v>
      </c>
      <c r="G69" s="6">
        <v>44.66</v>
      </c>
      <c r="H69" s="15">
        <f t="shared" si="2"/>
        <v>356869.93</v>
      </c>
      <c r="J69" s="6"/>
    </row>
    <row r="70" spans="1:10">
      <c r="A70" s="7" t="s">
        <v>61</v>
      </c>
      <c r="C70" s="6">
        <v>312335.06</v>
      </c>
      <c r="D70" s="6">
        <v>34386.910000000003</v>
      </c>
      <c r="E70" s="6">
        <v>8827.83</v>
      </c>
      <c r="G70" s="6">
        <v>6266.12</v>
      </c>
      <c r="H70" s="15">
        <f t="shared" si="2"/>
        <v>331628.01999999996</v>
      </c>
      <c r="J70" s="6"/>
    </row>
    <row r="71" spans="1:10">
      <c r="A71" s="7" t="s">
        <v>62</v>
      </c>
      <c r="C71" s="6">
        <v>266093.94</v>
      </c>
      <c r="D71" s="6">
        <v>47293.47</v>
      </c>
      <c r="E71" s="6">
        <v>674.85</v>
      </c>
      <c r="G71" s="6">
        <v>377.5</v>
      </c>
      <c r="H71" s="15">
        <f t="shared" si="2"/>
        <v>312335.06000000006</v>
      </c>
      <c r="J71" s="6"/>
    </row>
    <row r="72" spans="1:10">
      <c r="A72" s="7" t="s">
        <v>63</v>
      </c>
      <c r="C72" s="6">
        <v>246791.24</v>
      </c>
      <c r="D72" s="6">
        <v>22076.22</v>
      </c>
      <c r="E72" s="6">
        <v>1578.55</v>
      </c>
      <c r="F72" s="6">
        <v>157.76</v>
      </c>
      <c r="G72" s="6">
        <v>1352.73</v>
      </c>
      <c r="H72" s="15">
        <f t="shared" si="2"/>
        <v>266093.94</v>
      </c>
      <c r="J72" s="6"/>
    </row>
    <row r="73" spans="1:10">
      <c r="A73" s="7" t="s">
        <v>64</v>
      </c>
      <c r="C73" s="6">
        <v>200053.23</v>
      </c>
      <c r="D73" s="6">
        <v>48842.18</v>
      </c>
      <c r="E73" s="6">
        <v>89.9</v>
      </c>
      <c r="F73" s="6">
        <v>24.77</v>
      </c>
      <c r="G73" s="6">
        <v>2039.04</v>
      </c>
      <c r="H73" s="15">
        <f t="shared" si="2"/>
        <v>246791.24</v>
      </c>
      <c r="J73" s="6"/>
    </row>
    <row r="74" spans="1:10">
      <c r="A74" s="7" t="s">
        <v>65</v>
      </c>
      <c r="C74" s="6">
        <v>141784.71</v>
      </c>
      <c r="D74" s="6">
        <v>59673.84</v>
      </c>
      <c r="E74" s="6">
        <v>17.64</v>
      </c>
      <c r="F74" s="6">
        <v>1140.27</v>
      </c>
      <c r="G74" s="6">
        <v>2527.9499999999998</v>
      </c>
      <c r="H74" s="15">
        <f t="shared" si="2"/>
        <v>200053.22999999995</v>
      </c>
      <c r="J74" s="6"/>
    </row>
    <row r="75" spans="1:10">
      <c r="A75" s="7" t="s">
        <v>66</v>
      </c>
      <c r="C75" s="6">
        <v>104433.79</v>
      </c>
      <c r="D75" s="6">
        <v>37765.99</v>
      </c>
      <c r="E75" s="6">
        <v>415.07</v>
      </c>
      <c r="H75" s="15">
        <f t="shared" si="2"/>
        <v>141784.71</v>
      </c>
      <c r="J75" s="6"/>
    </row>
    <row r="76" spans="1:10">
      <c r="A76" s="7" t="s">
        <v>67</v>
      </c>
      <c r="C76" s="6">
        <v>77025.399999999994</v>
      </c>
      <c r="D76" s="6">
        <v>27455.08</v>
      </c>
      <c r="E76" s="6">
        <v>46.69</v>
      </c>
      <c r="H76" s="15">
        <f t="shared" si="2"/>
        <v>104433.79</v>
      </c>
      <c r="J76" s="6"/>
    </row>
    <row r="77" spans="1:10">
      <c r="A77" s="7" t="s">
        <v>68</v>
      </c>
      <c r="C77" s="6">
        <v>65904.62</v>
      </c>
      <c r="D77" s="6">
        <v>11282.72</v>
      </c>
      <c r="E77" s="6">
        <v>161.94</v>
      </c>
      <c r="H77" s="15">
        <f t="shared" si="2"/>
        <v>77025.399999999994</v>
      </c>
      <c r="J77" s="6"/>
    </row>
    <row r="78" spans="1:10">
      <c r="A78" s="7" t="s">
        <v>69</v>
      </c>
      <c r="C78" s="6">
        <v>58542.95</v>
      </c>
      <c r="D78" s="6">
        <v>7384.87</v>
      </c>
      <c r="E78" s="6">
        <v>23.2</v>
      </c>
      <c r="H78" s="15">
        <f t="shared" si="2"/>
        <v>65904.62</v>
      </c>
      <c r="J78" s="6"/>
    </row>
    <row r="79" spans="1:10">
      <c r="A79" s="7" t="s">
        <v>70</v>
      </c>
      <c r="C79" s="6">
        <v>47171.79</v>
      </c>
      <c r="D79" s="6">
        <v>11372.53</v>
      </c>
      <c r="E79" s="6">
        <v>1.37</v>
      </c>
      <c r="H79" s="15">
        <f t="shared" si="2"/>
        <v>58542.95</v>
      </c>
      <c r="J79" s="6"/>
    </row>
    <row r="80" spans="1:10">
      <c r="A80" s="7" t="s">
        <v>71</v>
      </c>
      <c r="C80" s="6">
        <v>43932.6</v>
      </c>
      <c r="D80" s="6">
        <v>3266.93</v>
      </c>
      <c r="E80" s="6">
        <v>27.74</v>
      </c>
      <c r="H80" s="15">
        <f t="shared" si="2"/>
        <v>47171.79</v>
      </c>
      <c r="J80" s="6"/>
    </row>
    <row r="81" spans="1:10">
      <c r="A81" s="7" t="s">
        <v>72</v>
      </c>
      <c r="C81" s="6">
        <v>40201.440000000002</v>
      </c>
      <c r="D81" s="6">
        <v>3797.51</v>
      </c>
      <c r="E81" s="6">
        <v>66.349999999999994</v>
      </c>
      <c r="H81" s="15">
        <f t="shared" si="2"/>
        <v>43932.600000000006</v>
      </c>
      <c r="J81" s="6"/>
    </row>
    <row r="82" spans="1:10">
      <c r="A82" s="7" t="s">
        <v>73</v>
      </c>
      <c r="C82" s="6">
        <v>27156.81</v>
      </c>
      <c r="D82" s="6">
        <v>13086.53</v>
      </c>
      <c r="E82" s="6">
        <v>41.9</v>
      </c>
      <c r="H82" s="15">
        <f t="shared" si="2"/>
        <v>40201.440000000002</v>
      </c>
      <c r="J82" s="6"/>
    </row>
    <row r="83" spans="1:10">
      <c r="A83" s="7" t="s">
        <v>74</v>
      </c>
      <c r="C83" s="6">
        <v>18748.64</v>
      </c>
      <c r="D83" s="6">
        <v>8408.17</v>
      </c>
      <c r="H83" s="15">
        <f>+C83+D83-E83+F83-G83</f>
        <v>27156.809999999998</v>
      </c>
      <c r="J83" s="6"/>
    </row>
    <row r="84" spans="1:10">
      <c r="A84" s="7" t="s">
        <v>75</v>
      </c>
      <c r="C84" s="6">
        <v>7643.91</v>
      </c>
      <c r="D84" s="6">
        <v>11104.73</v>
      </c>
      <c r="H84" s="15">
        <f>+C84+D84-E84+F84-G84</f>
        <v>18748.64</v>
      </c>
      <c r="J84" s="6"/>
    </row>
    <row r="85" spans="1:10">
      <c r="I85" s="6"/>
      <c r="J85" s="6"/>
    </row>
  </sheetData>
  <mergeCells count="3">
    <mergeCell ref="F6:G6"/>
    <mergeCell ref="A1:H1"/>
    <mergeCell ref="A2:H2"/>
  </mergeCells>
  <phoneticPr fontId="0" type="noConversion"/>
  <pageMargins left="1.25" right="0.75" top="1" bottom="1" header="0.5" footer="0.5"/>
  <pageSetup fitToHeight="0" orientation="portrait" r:id="rId1"/>
  <headerFooter alignWithMargins="0">
    <oddFooter xml:space="preserve">&amp;L&amp;"Lucida Sans,Regular"&amp;10                     Welsh Group&amp;C&amp;"Lucida Sans,Regular"&amp;10Page &amp;P&amp;R&amp;"Lucida Sans,Regular"&amp;10June 26, 2015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opLeftCell="A52" zoomScaleNormal="100" workbookViewId="0">
      <selection activeCell="C63" sqref="C63:H69"/>
    </sheetView>
  </sheetViews>
  <sheetFormatPr defaultColWidth="9.140625" defaultRowHeight="12.75"/>
  <cols>
    <col min="1" max="1" width="10.42578125" style="7" bestFit="1" customWidth="1"/>
    <col min="2" max="2" width="3.7109375" style="1" customWidth="1"/>
    <col min="3" max="3" width="13.140625" style="6" bestFit="1" customWidth="1"/>
    <col min="4" max="4" width="11.85546875" style="6" customWidth="1"/>
    <col min="5" max="5" width="12.5703125" style="6" bestFit="1" customWidth="1"/>
    <col min="6" max="6" width="9.28515625" style="6" customWidth="1"/>
    <col min="7" max="7" width="9.85546875" style="6" customWidth="1"/>
    <col min="8" max="8" width="14.42578125" style="6" customWidth="1"/>
    <col min="9" max="9" width="10.7109375" style="1" bestFit="1" customWidth="1"/>
    <col min="10" max="10" width="13.7109375" style="1" customWidth="1"/>
    <col min="11" max="16384" width="9.140625" style="1"/>
  </cols>
  <sheetData>
    <row r="1" spans="1:10" ht="15">
      <c r="A1" s="26" t="s">
        <v>77</v>
      </c>
      <c r="B1" s="26"/>
      <c r="C1" s="26"/>
      <c r="D1" s="26"/>
      <c r="E1" s="26"/>
      <c r="F1" s="26"/>
      <c r="G1" s="26"/>
      <c r="H1" s="26"/>
    </row>
    <row r="2" spans="1:10" ht="15">
      <c r="A2" s="26" t="s">
        <v>9</v>
      </c>
      <c r="B2" s="26"/>
      <c r="C2" s="26"/>
      <c r="D2" s="26"/>
      <c r="E2" s="26"/>
      <c r="F2" s="26"/>
      <c r="G2" s="26"/>
      <c r="H2" s="26"/>
      <c r="I2" s="2"/>
    </row>
    <row r="4" spans="1:10">
      <c r="A4" s="3" t="s">
        <v>86</v>
      </c>
    </row>
    <row r="6" spans="1:10" s="8" customFormat="1">
      <c r="A6" s="7"/>
      <c r="C6" s="9" t="s">
        <v>1</v>
      </c>
      <c r="D6" s="9"/>
      <c r="E6" s="9"/>
      <c r="F6" s="25" t="s">
        <v>7</v>
      </c>
      <c r="G6" s="25"/>
      <c r="H6" s="9" t="s">
        <v>1</v>
      </c>
      <c r="J6" s="10"/>
    </row>
    <row r="7" spans="1:10" s="12" customFormat="1">
      <c r="A7" s="11"/>
      <c r="C7" s="13" t="s">
        <v>0</v>
      </c>
      <c r="D7" s="13" t="s">
        <v>2</v>
      </c>
      <c r="E7" s="13" t="s">
        <v>3</v>
      </c>
      <c r="F7" s="13" t="s">
        <v>5</v>
      </c>
      <c r="G7" s="13" t="s">
        <v>6</v>
      </c>
      <c r="H7" s="13" t="s">
        <v>4</v>
      </c>
      <c r="J7" s="14"/>
    </row>
    <row r="8" spans="1:10" s="12" customFormat="1">
      <c r="A8" s="11"/>
      <c r="C8" s="13"/>
      <c r="D8" s="13"/>
      <c r="E8" s="13"/>
      <c r="F8" s="13"/>
      <c r="G8" s="13"/>
      <c r="H8" s="13"/>
    </row>
    <row r="9" spans="1:10" s="12" customFormat="1">
      <c r="A9" s="7" t="s">
        <v>92</v>
      </c>
      <c r="C9" s="23">
        <f t="shared" ref="C9:C12" si="0">+H10</f>
        <v>4017705</v>
      </c>
      <c r="D9" s="23">
        <v>453737</v>
      </c>
      <c r="E9" s="23">
        <v>130237</v>
      </c>
      <c r="F9" s="23"/>
      <c r="G9" s="23"/>
      <c r="H9" s="15">
        <f t="shared" ref="H9:H13" si="1">+C9+D9-E9+F9-G9</f>
        <v>4341205</v>
      </c>
      <c r="J9" s="6"/>
    </row>
    <row r="10" spans="1:10" s="12" customFormat="1">
      <c r="A10" s="7" t="s">
        <v>93</v>
      </c>
      <c r="C10" s="23">
        <f t="shared" si="0"/>
        <v>3800054</v>
      </c>
      <c r="D10" s="23">
        <v>297139</v>
      </c>
      <c r="E10" s="23">
        <v>79488</v>
      </c>
      <c r="F10" s="23"/>
      <c r="G10" s="23"/>
      <c r="H10" s="15">
        <f t="shared" si="1"/>
        <v>4017705</v>
      </c>
      <c r="J10" s="6"/>
    </row>
    <row r="11" spans="1:10" s="12" customFormat="1">
      <c r="A11" s="7" t="s">
        <v>94</v>
      </c>
      <c r="C11" s="23">
        <f t="shared" si="0"/>
        <v>3595852</v>
      </c>
      <c r="D11" s="23">
        <v>292010</v>
      </c>
      <c r="E11" s="23">
        <v>87808</v>
      </c>
      <c r="F11" s="23"/>
      <c r="G11" s="23"/>
      <c r="H11" s="15">
        <f t="shared" si="1"/>
        <v>3800054</v>
      </c>
      <c r="J11" s="6"/>
    </row>
    <row r="12" spans="1:10" s="12" customFormat="1">
      <c r="A12" s="7" t="s">
        <v>95</v>
      </c>
      <c r="C12" s="23">
        <f t="shared" si="0"/>
        <v>3401155</v>
      </c>
      <c r="D12" s="23">
        <v>249052</v>
      </c>
      <c r="E12" s="23">
        <v>54355</v>
      </c>
      <c r="F12" s="23"/>
      <c r="G12" s="23"/>
      <c r="H12" s="15">
        <f t="shared" si="1"/>
        <v>3595852</v>
      </c>
      <c r="J12" s="6"/>
    </row>
    <row r="13" spans="1:10" s="12" customFormat="1">
      <c r="A13" s="7" t="s">
        <v>96</v>
      </c>
      <c r="C13" s="23">
        <f>+H14</f>
        <v>3286998</v>
      </c>
      <c r="D13" s="23">
        <v>155960</v>
      </c>
      <c r="E13" s="23">
        <v>41803</v>
      </c>
      <c r="F13" s="23"/>
      <c r="G13" s="23"/>
      <c r="H13" s="15">
        <f t="shared" si="1"/>
        <v>3401155</v>
      </c>
      <c r="J13" s="6"/>
    </row>
    <row r="14" spans="1:10" s="12" customFormat="1">
      <c r="A14" s="7" t="s">
        <v>88</v>
      </c>
      <c r="B14" s="8"/>
      <c r="C14" s="9">
        <v>3184464</v>
      </c>
      <c r="D14" s="9">
        <v>139272</v>
      </c>
      <c r="E14" s="9">
        <f>31281+5456+1</f>
        <v>36738</v>
      </c>
      <c r="F14" s="9"/>
      <c r="G14" s="9"/>
      <c r="H14" s="15">
        <f>+C14+D14-E14+F14-G14</f>
        <v>3286998</v>
      </c>
      <c r="I14" s="8"/>
      <c r="J14" s="6"/>
    </row>
    <row r="15" spans="1:10" s="12" customFormat="1">
      <c r="A15" s="7" t="s">
        <v>89</v>
      </c>
      <c r="B15" s="8"/>
      <c r="C15" s="9">
        <v>3065305</v>
      </c>
      <c r="D15" s="9">
        <v>155502</v>
      </c>
      <c r="E15" s="9">
        <v>36343</v>
      </c>
      <c r="F15" s="9"/>
      <c r="G15" s="9"/>
      <c r="H15" s="15">
        <f>+C15+D15-E15+F15-G15</f>
        <v>3184464</v>
      </c>
      <c r="I15" s="8"/>
      <c r="J15" s="6"/>
    </row>
    <row r="16" spans="1:10" s="12" customFormat="1">
      <c r="A16" s="7" t="s">
        <v>90</v>
      </c>
      <c r="B16" s="8"/>
      <c r="C16" s="9">
        <v>2938278</v>
      </c>
      <c r="D16" s="9">
        <v>158788</v>
      </c>
      <c r="E16" s="9">
        <v>31761</v>
      </c>
      <c r="F16" s="9"/>
      <c r="G16" s="9"/>
      <c r="H16" s="15">
        <f>+C16+D16-E16+F16-G16</f>
        <v>3065305</v>
      </c>
      <c r="I16" s="8"/>
      <c r="J16" s="6"/>
    </row>
    <row r="17" spans="1:10" s="12" customFormat="1">
      <c r="A17" s="7" t="s">
        <v>91</v>
      </c>
      <c r="B17" s="8"/>
      <c r="C17" s="9">
        <v>2796078</v>
      </c>
      <c r="D17" s="9">
        <v>184777</v>
      </c>
      <c r="E17" s="9">
        <v>42577</v>
      </c>
      <c r="F17" s="9"/>
      <c r="G17" s="9"/>
      <c r="H17" s="15">
        <f>+C17+D17-E17+F17-G17</f>
        <v>2938278</v>
      </c>
      <c r="I17" s="8"/>
      <c r="J17" s="6"/>
    </row>
    <row r="18" spans="1:10">
      <c r="A18" s="7" t="s">
        <v>8</v>
      </c>
      <c r="C18" s="6">
        <v>2736745.93</v>
      </c>
      <c r="D18" s="6">
        <v>145873.04999999999</v>
      </c>
      <c r="E18" s="6">
        <v>35375.85</v>
      </c>
      <c r="G18" s="6">
        <v>51164.88</v>
      </c>
      <c r="H18" s="15">
        <f>+C18+D18-E18+F18-G18</f>
        <v>2796078.25</v>
      </c>
      <c r="J18" s="6"/>
    </row>
    <row r="19" spans="1:10">
      <c r="A19" s="7" t="s">
        <v>10</v>
      </c>
      <c r="C19" s="6">
        <v>2637950.56</v>
      </c>
      <c r="D19" s="6">
        <v>128918.41</v>
      </c>
      <c r="E19" s="6">
        <v>30123.040000000001</v>
      </c>
      <c r="H19" s="15">
        <f t="shared" ref="H19:H62" si="2">+C19+D19-E19+F19-G19</f>
        <v>2736745.93</v>
      </c>
      <c r="J19" s="6"/>
    </row>
    <row r="20" spans="1:10">
      <c r="A20" s="7" t="s">
        <v>11</v>
      </c>
      <c r="C20" s="6">
        <v>2531243.7000000002</v>
      </c>
      <c r="D20" s="6">
        <v>132926.81</v>
      </c>
      <c r="E20" s="6">
        <v>26219.919999999998</v>
      </c>
      <c r="H20" s="15">
        <f t="shared" si="2"/>
        <v>2637950.5900000003</v>
      </c>
      <c r="J20" s="6"/>
    </row>
    <row r="21" spans="1:10">
      <c r="A21" s="7" t="s">
        <v>12</v>
      </c>
      <c r="C21" s="6">
        <v>2393045.96</v>
      </c>
      <c r="D21" s="6">
        <v>170432.65</v>
      </c>
      <c r="E21" s="6">
        <v>32234.91</v>
      </c>
      <c r="H21" s="15">
        <f t="shared" si="2"/>
        <v>2531243.6999999997</v>
      </c>
      <c r="J21" s="6"/>
    </row>
    <row r="22" spans="1:10">
      <c r="A22" s="7" t="s">
        <v>13</v>
      </c>
      <c r="C22" s="6">
        <v>2320148.4300000002</v>
      </c>
      <c r="D22" s="6">
        <v>102063.53</v>
      </c>
      <c r="E22" s="6">
        <v>29166</v>
      </c>
      <c r="H22" s="15">
        <f t="shared" si="2"/>
        <v>2393045.96</v>
      </c>
      <c r="J22" s="6"/>
    </row>
    <row r="23" spans="1:10">
      <c r="A23" s="7" t="s">
        <v>14</v>
      </c>
      <c r="C23" s="6">
        <v>2257501.46</v>
      </c>
      <c r="D23" s="6">
        <v>98931.24</v>
      </c>
      <c r="E23" s="6">
        <v>36284.269999999997</v>
      </c>
      <c r="H23" s="15">
        <f t="shared" si="2"/>
        <v>2320148.4300000002</v>
      </c>
      <c r="J23" s="6"/>
    </row>
    <row r="24" spans="1:10">
      <c r="A24" s="7" t="s">
        <v>15</v>
      </c>
      <c r="C24" s="6">
        <v>2142397.71</v>
      </c>
      <c r="D24" s="6">
        <v>153539.07</v>
      </c>
      <c r="E24" s="6">
        <v>38435.32</v>
      </c>
      <c r="H24" s="15">
        <f t="shared" si="2"/>
        <v>2257501.46</v>
      </c>
      <c r="J24" s="6"/>
    </row>
    <row r="25" spans="1:10">
      <c r="A25" s="7" t="s">
        <v>16</v>
      </c>
      <c r="C25" s="6">
        <v>2034677.7</v>
      </c>
      <c r="D25" s="6">
        <v>151010.99</v>
      </c>
      <c r="E25" s="6">
        <v>43290.98</v>
      </c>
      <c r="H25" s="15">
        <f t="shared" si="2"/>
        <v>2142397.71</v>
      </c>
      <c r="J25" s="6"/>
    </row>
    <row r="26" spans="1:10">
      <c r="A26" s="7" t="s">
        <v>17</v>
      </c>
      <c r="C26" s="6">
        <v>1951838.15</v>
      </c>
      <c r="D26" s="6">
        <v>126452.52</v>
      </c>
      <c r="E26" s="6">
        <v>43612.97</v>
      </c>
      <c r="H26" s="15">
        <f t="shared" si="2"/>
        <v>2034677.7</v>
      </c>
      <c r="J26" s="6"/>
    </row>
    <row r="27" spans="1:10">
      <c r="A27" s="7" t="s">
        <v>18</v>
      </c>
      <c r="C27" s="6">
        <v>1863775.42</v>
      </c>
      <c r="D27" s="6">
        <v>131616.19</v>
      </c>
      <c r="E27" s="6">
        <v>43553.46</v>
      </c>
      <c r="H27" s="15">
        <f t="shared" si="2"/>
        <v>1951838.15</v>
      </c>
      <c r="J27" s="6"/>
    </row>
    <row r="28" spans="1:10">
      <c r="A28" s="7" t="s">
        <v>19</v>
      </c>
      <c r="C28" s="6">
        <v>1791653.08</v>
      </c>
      <c r="D28" s="6">
        <v>128979.67</v>
      </c>
      <c r="E28" s="6">
        <v>56857.33</v>
      </c>
      <c r="H28" s="15">
        <f t="shared" si="2"/>
        <v>1863775.42</v>
      </c>
      <c r="J28" s="6"/>
    </row>
    <row r="29" spans="1:10">
      <c r="A29" s="7" t="s">
        <v>20</v>
      </c>
      <c r="C29" s="6">
        <v>1716740</v>
      </c>
      <c r="D29" s="6">
        <v>124437.71</v>
      </c>
      <c r="E29" s="6">
        <v>49524.63</v>
      </c>
      <c r="H29" s="15">
        <f t="shared" si="2"/>
        <v>1791653.08</v>
      </c>
      <c r="J29" s="6"/>
    </row>
    <row r="30" spans="1:10">
      <c r="A30" s="7" t="s">
        <v>21</v>
      </c>
      <c r="C30" s="6">
        <v>1646024.39</v>
      </c>
      <c r="D30" s="6">
        <v>127286.86</v>
      </c>
      <c r="E30" s="6">
        <v>56571.25</v>
      </c>
      <c r="H30" s="15">
        <f t="shared" si="2"/>
        <v>1716740</v>
      </c>
      <c r="J30" s="6"/>
    </row>
    <row r="31" spans="1:10">
      <c r="A31" s="7" t="s">
        <v>22</v>
      </c>
      <c r="C31" s="6">
        <v>1590186.57</v>
      </c>
      <c r="D31" s="6">
        <v>121426.46</v>
      </c>
      <c r="E31" s="6">
        <v>65588.639999999999</v>
      </c>
      <c r="H31" s="15">
        <f t="shared" si="2"/>
        <v>1646024.3900000001</v>
      </c>
      <c r="J31" s="6"/>
    </row>
    <row r="32" spans="1:10">
      <c r="A32" s="7" t="s">
        <v>23</v>
      </c>
      <c r="C32" s="6">
        <v>1538553.58</v>
      </c>
      <c r="D32" s="6">
        <v>79142.880000000005</v>
      </c>
      <c r="E32" s="6">
        <v>37469.49</v>
      </c>
      <c r="F32" s="6">
        <v>9959.6</v>
      </c>
      <c r="H32" s="15">
        <f t="shared" si="2"/>
        <v>1590186.57</v>
      </c>
      <c r="J32" s="6"/>
    </row>
    <row r="33" spans="1:10">
      <c r="A33" s="7" t="s">
        <v>24</v>
      </c>
      <c r="C33" s="6">
        <v>1498157.07</v>
      </c>
      <c r="D33" s="6">
        <v>80414.33</v>
      </c>
      <c r="E33" s="6">
        <v>40017.82</v>
      </c>
      <c r="H33" s="15">
        <f t="shared" si="2"/>
        <v>1538553.58</v>
      </c>
      <c r="J33" s="6"/>
    </row>
    <row r="34" spans="1:10">
      <c r="A34" s="7" t="s">
        <v>25</v>
      </c>
      <c r="C34" s="6">
        <v>1459781.6</v>
      </c>
      <c r="D34" s="6">
        <v>77514.179999999993</v>
      </c>
      <c r="E34" s="6">
        <v>39138.71</v>
      </c>
      <c r="H34" s="15">
        <f t="shared" si="2"/>
        <v>1498157.07</v>
      </c>
      <c r="J34" s="6"/>
    </row>
    <row r="35" spans="1:10">
      <c r="A35" s="7" t="s">
        <v>26</v>
      </c>
      <c r="C35" s="6">
        <v>1435913.83</v>
      </c>
      <c r="D35" s="6">
        <v>87587.199999999997</v>
      </c>
      <c r="E35" s="6">
        <v>40198.99</v>
      </c>
      <c r="G35" s="6">
        <v>23520.44</v>
      </c>
      <c r="H35" s="15">
        <f t="shared" si="2"/>
        <v>1459781.6</v>
      </c>
      <c r="J35" s="6"/>
    </row>
    <row r="36" spans="1:10">
      <c r="A36" s="7" t="s">
        <v>27</v>
      </c>
      <c r="C36" s="6">
        <v>1406855.17</v>
      </c>
      <c r="D36" s="6">
        <v>65635.649999999994</v>
      </c>
      <c r="E36" s="6">
        <v>36576.99</v>
      </c>
      <c r="H36" s="15">
        <f t="shared" si="2"/>
        <v>1435913.8299999998</v>
      </c>
      <c r="J36" s="6"/>
    </row>
    <row r="37" spans="1:10">
      <c r="A37" s="7" t="s">
        <v>28</v>
      </c>
      <c r="C37" s="6">
        <v>1358074.16</v>
      </c>
      <c r="D37" s="6">
        <v>91072.8</v>
      </c>
      <c r="E37" s="6">
        <v>42291.79</v>
      </c>
      <c r="H37" s="15">
        <f t="shared" si="2"/>
        <v>1406855.17</v>
      </c>
      <c r="J37" s="6"/>
    </row>
    <row r="38" spans="1:10">
      <c r="A38" s="7" t="s">
        <v>29</v>
      </c>
      <c r="C38" s="6">
        <v>1328688.81</v>
      </c>
      <c r="D38" s="6">
        <v>58473.77</v>
      </c>
      <c r="E38" s="6">
        <v>28953.51</v>
      </c>
      <c r="H38" s="15">
        <f t="shared" si="2"/>
        <v>1358209.07</v>
      </c>
      <c r="J38" s="6"/>
    </row>
    <row r="39" spans="1:10">
      <c r="A39" s="7" t="s">
        <v>30</v>
      </c>
      <c r="C39" s="6">
        <v>1285672.08</v>
      </c>
      <c r="D39" s="6">
        <v>71118.73</v>
      </c>
      <c r="E39" s="6">
        <v>28102</v>
      </c>
      <c r="H39" s="15">
        <f t="shared" si="2"/>
        <v>1328688.81</v>
      </c>
      <c r="J39" s="6"/>
    </row>
    <row r="40" spans="1:10">
      <c r="A40" s="7" t="s">
        <v>31</v>
      </c>
      <c r="C40" s="6">
        <v>1258858.5900000001</v>
      </c>
      <c r="D40" s="6">
        <v>55417.9</v>
      </c>
      <c r="E40" s="6">
        <v>28604.41</v>
      </c>
      <c r="H40" s="15">
        <f t="shared" si="2"/>
        <v>1285672.08</v>
      </c>
      <c r="J40" s="6"/>
    </row>
    <row r="41" spans="1:10">
      <c r="A41" s="7" t="s">
        <v>32</v>
      </c>
      <c r="C41" s="6">
        <v>1234277.18</v>
      </c>
      <c r="D41" s="6">
        <v>57341.33</v>
      </c>
      <c r="E41" s="6">
        <v>32759.919999999998</v>
      </c>
      <c r="H41" s="15">
        <f t="shared" si="2"/>
        <v>1258858.5900000001</v>
      </c>
      <c r="J41" s="6"/>
    </row>
    <row r="42" spans="1:10">
      <c r="A42" s="7" t="s">
        <v>33</v>
      </c>
      <c r="C42" s="6">
        <v>1213538.56</v>
      </c>
      <c r="D42" s="6">
        <v>59915.92</v>
      </c>
      <c r="E42" s="6">
        <v>39177.300000000003</v>
      </c>
      <c r="H42" s="15">
        <f t="shared" si="2"/>
        <v>1234277.18</v>
      </c>
      <c r="J42" s="6"/>
    </row>
    <row r="43" spans="1:10">
      <c r="A43" s="7" t="s">
        <v>34</v>
      </c>
      <c r="C43" s="6">
        <v>1173064.8400000001</v>
      </c>
      <c r="D43" s="6">
        <v>70908.789999999994</v>
      </c>
      <c r="E43" s="6">
        <v>30435.07</v>
      </c>
      <c r="H43" s="15">
        <f t="shared" si="2"/>
        <v>1213538.56</v>
      </c>
      <c r="J43" s="6"/>
    </row>
    <row r="44" spans="1:10">
      <c r="A44" s="7" t="s">
        <v>35</v>
      </c>
      <c r="C44" s="6">
        <v>1109236.77</v>
      </c>
      <c r="D44" s="6">
        <v>82185.350000000006</v>
      </c>
      <c r="E44" s="6">
        <v>18357.28</v>
      </c>
      <c r="H44" s="15">
        <f t="shared" si="2"/>
        <v>1173064.8400000001</v>
      </c>
      <c r="J44" s="6"/>
    </row>
    <row r="45" spans="1:10">
      <c r="A45" s="7" t="s">
        <v>36</v>
      </c>
      <c r="C45" s="6">
        <v>1042155.38</v>
      </c>
      <c r="D45" s="6">
        <v>84818.28</v>
      </c>
      <c r="E45" s="6">
        <v>17736.89</v>
      </c>
      <c r="H45" s="15">
        <f t="shared" si="2"/>
        <v>1109236.77</v>
      </c>
      <c r="J45" s="6"/>
    </row>
    <row r="46" spans="1:10">
      <c r="A46" s="7" t="s">
        <v>37</v>
      </c>
      <c r="C46" s="6">
        <v>963955.62</v>
      </c>
      <c r="D46" s="6">
        <v>90728.45</v>
      </c>
      <c r="E46" s="6">
        <v>12528.69</v>
      </c>
      <c r="H46" s="15">
        <f t="shared" si="2"/>
        <v>1042155.3800000001</v>
      </c>
      <c r="J46" s="6"/>
    </row>
    <row r="47" spans="1:10">
      <c r="A47" s="7" t="s">
        <v>38</v>
      </c>
      <c r="C47" s="6">
        <v>920254.55</v>
      </c>
      <c r="D47" s="6">
        <v>57465.18</v>
      </c>
      <c r="E47" s="6">
        <v>13572.02</v>
      </c>
      <c r="H47" s="15">
        <f t="shared" si="2"/>
        <v>964147.71000000008</v>
      </c>
      <c r="J47" s="6"/>
    </row>
    <row r="48" spans="1:10">
      <c r="A48" s="7" t="s">
        <v>39</v>
      </c>
      <c r="C48" s="6">
        <v>837847.74</v>
      </c>
      <c r="D48" s="6">
        <v>94365.68</v>
      </c>
      <c r="E48" s="6">
        <v>11126.43</v>
      </c>
      <c r="G48" s="6">
        <v>832.44</v>
      </c>
      <c r="H48" s="15">
        <f t="shared" si="2"/>
        <v>920254.54999999993</v>
      </c>
      <c r="J48" s="6"/>
    </row>
    <row r="49" spans="1:10">
      <c r="A49" s="7" t="s">
        <v>40</v>
      </c>
      <c r="C49" s="6">
        <v>770836.53</v>
      </c>
      <c r="D49" s="6">
        <v>75435.61</v>
      </c>
      <c r="E49" s="6">
        <v>8243.43</v>
      </c>
      <c r="G49" s="6">
        <v>180.97</v>
      </c>
      <c r="H49" s="15">
        <f t="shared" si="2"/>
        <v>837847.74</v>
      </c>
      <c r="J49" s="6"/>
    </row>
    <row r="50" spans="1:10">
      <c r="A50" s="7" t="s">
        <v>41</v>
      </c>
      <c r="C50" s="6">
        <v>684501.8</v>
      </c>
      <c r="D50" s="6">
        <v>96229.85</v>
      </c>
      <c r="E50" s="6">
        <v>9895.1200000000008</v>
      </c>
      <c r="H50" s="15">
        <f t="shared" si="2"/>
        <v>770836.53</v>
      </c>
      <c r="J50" s="6"/>
    </row>
    <row r="51" spans="1:10">
      <c r="A51" s="7" t="s">
        <v>42</v>
      </c>
      <c r="C51" s="6">
        <v>603198.01</v>
      </c>
      <c r="D51" s="6">
        <v>93340.36</v>
      </c>
      <c r="E51" s="6">
        <v>12036.33</v>
      </c>
      <c r="H51" s="15">
        <f t="shared" si="2"/>
        <v>684502.04</v>
      </c>
      <c r="J51" s="6"/>
    </row>
    <row r="52" spans="1:10">
      <c r="A52" s="7" t="s">
        <v>43</v>
      </c>
      <c r="C52" s="6">
        <v>521032.97</v>
      </c>
      <c r="D52" s="6">
        <v>90687.72</v>
      </c>
      <c r="E52" s="6">
        <v>8522.68</v>
      </c>
      <c r="H52" s="15">
        <f t="shared" si="2"/>
        <v>603198.00999999989</v>
      </c>
      <c r="J52" s="6"/>
    </row>
    <row r="53" spans="1:10">
      <c r="A53" s="7" t="s">
        <v>44</v>
      </c>
      <c r="C53" s="6">
        <v>457462.69</v>
      </c>
      <c r="D53" s="6">
        <v>70556.77</v>
      </c>
      <c r="E53" s="6">
        <v>6986.49</v>
      </c>
      <c r="H53" s="15">
        <f t="shared" si="2"/>
        <v>521032.97</v>
      </c>
      <c r="J53" s="6"/>
    </row>
    <row r="54" spans="1:10">
      <c r="A54" s="7" t="s">
        <v>45</v>
      </c>
      <c r="C54" s="6">
        <v>148100.53</v>
      </c>
      <c r="D54" s="6">
        <v>32850.75</v>
      </c>
      <c r="E54" s="6">
        <v>2218.9299999999998</v>
      </c>
      <c r="G54" s="6">
        <v>2120.66</v>
      </c>
      <c r="H54" s="15">
        <f t="shared" si="2"/>
        <v>176611.69</v>
      </c>
      <c r="J54" s="6"/>
    </row>
    <row r="55" spans="1:10">
      <c r="A55" s="7" t="s">
        <v>46</v>
      </c>
      <c r="C55" s="6">
        <v>127231.72</v>
      </c>
      <c r="D55" s="6">
        <v>22663.54</v>
      </c>
      <c r="E55" s="6">
        <v>1794.73</v>
      </c>
      <c r="H55" s="15">
        <f t="shared" si="2"/>
        <v>148100.53</v>
      </c>
      <c r="J55" s="6"/>
    </row>
    <row r="56" spans="1:10">
      <c r="A56" s="7" t="s">
        <v>47</v>
      </c>
      <c r="C56" s="6">
        <v>109534.21</v>
      </c>
      <c r="D56" s="6">
        <v>20037.490000000002</v>
      </c>
      <c r="E56" s="6">
        <v>2339.98</v>
      </c>
      <c r="H56" s="15">
        <f t="shared" si="2"/>
        <v>127231.72000000002</v>
      </c>
      <c r="J56" s="6"/>
    </row>
    <row r="57" spans="1:10">
      <c r="A57" s="7" t="s">
        <v>48</v>
      </c>
      <c r="C57" s="6">
        <v>95726.7</v>
      </c>
      <c r="D57" s="6">
        <v>15515.06</v>
      </c>
      <c r="E57" s="6">
        <v>1707.55</v>
      </c>
      <c r="H57" s="15">
        <f t="shared" si="2"/>
        <v>109534.20999999999</v>
      </c>
      <c r="J57" s="6"/>
    </row>
    <row r="58" spans="1:10">
      <c r="A58" s="7" t="s">
        <v>49</v>
      </c>
      <c r="C58" s="6">
        <v>81007.240000000005</v>
      </c>
      <c r="D58" s="6">
        <v>17211.560000000001</v>
      </c>
      <c r="E58" s="6">
        <v>2492.1</v>
      </c>
      <c r="H58" s="15">
        <f t="shared" si="2"/>
        <v>95726.7</v>
      </c>
      <c r="J58" s="6"/>
    </row>
    <row r="59" spans="1:10">
      <c r="A59" s="7" t="s">
        <v>50</v>
      </c>
      <c r="C59" s="6">
        <v>72004.22</v>
      </c>
      <c r="D59" s="6">
        <v>18396.7</v>
      </c>
      <c r="E59" s="6">
        <v>1551.88</v>
      </c>
      <c r="G59" s="6">
        <v>8056.57</v>
      </c>
      <c r="H59" s="15">
        <f t="shared" si="2"/>
        <v>80792.47</v>
      </c>
      <c r="J59" s="6"/>
    </row>
    <row r="60" spans="1:10">
      <c r="A60" s="7" t="s">
        <v>51</v>
      </c>
      <c r="C60" s="6">
        <v>28999.1</v>
      </c>
      <c r="D60" s="6">
        <v>24476.21</v>
      </c>
      <c r="E60" s="6">
        <v>2230.35</v>
      </c>
      <c r="F60" s="6">
        <v>20759.259999999998</v>
      </c>
      <c r="H60" s="15">
        <f t="shared" si="2"/>
        <v>72004.22</v>
      </c>
      <c r="J60" s="6"/>
    </row>
    <row r="61" spans="1:10">
      <c r="A61" s="7" t="s">
        <v>52</v>
      </c>
      <c r="C61" s="6">
        <v>7778.93</v>
      </c>
      <c r="D61" s="6">
        <v>25001.1</v>
      </c>
      <c r="E61" s="6">
        <v>230.75</v>
      </c>
      <c r="G61" s="6">
        <v>3550.18</v>
      </c>
      <c r="H61" s="15">
        <f t="shared" si="2"/>
        <v>28999.1</v>
      </c>
      <c r="J61" s="6"/>
    </row>
    <row r="62" spans="1:10">
      <c r="A62" s="7" t="s">
        <v>53</v>
      </c>
      <c r="D62" s="6">
        <v>8292.15</v>
      </c>
      <c r="E62" s="6">
        <v>513.22</v>
      </c>
      <c r="H62" s="15">
        <f t="shared" si="2"/>
        <v>7778.9299999999994</v>
      </c>
      <c r="J62" s="6"/>
    </row>
    <row r="63" spans="1:10">
      <c r="I63" s="6"/>
      <c r="J63" s="6"/>
    </row>
    <row r="64" spans="1:10">
      <c r="H64" s="15"/>
    </row>
    <row r="65" spans="8:8">
      <c r="H65" s="15"/>
    </row>
    <row r="66" spans="8:8">
      <c r="H66" s="15"/>
    </row>
    <row r="67" spans="8:8">
      <c r="H67" s="15"/>
    </row>
    <row r="68" spans="8:8">
      <c r="H68" s="15"/>
    </row>
    <row r="69" spans="8:8">
      <c r="H69" s="15"/>
    </row>
    <row r="70" spans="8:8">
      <c r="H70" s="15"/>
    </row>
    <row r="71" spans="8:8">
      <c r="H71" s="15"/>
    </row>
    <row r="72" spans="8:8">
      <c r="H72" s="15"/>
    </row>
    <row r="73" spans="8:8">
      <c r="H73" s="15"/>
    </row>
    <row r="74" spans="8:8">
      <c r="H74" s="15"/>
    </row>
    <row r="75" spans="8:8">
      <c r="H75" s="15"/>
    </row>
    <row r="76" spans="8:8">
      <c r="H76" s="15"/>
    </row>
    <row r="77" spans="8:8">
      <c r="H77" s="15"/>
    </row>
    <row r="78" spans="8:8">
      <c r="H78" s="15"/>
    </row>
    <row r="79" spans="8:8">
      <c r="H79" s="15"/>
    </row>
    <row r="80" spans="8:8">
      <c r="H80" s="15"/>
    </row>
    <row r="81" spans="8:8">
      <c r="H81" s="15"/>
    </row>
    <row r="82" spans="8:8">
      <c r="H82" s="15"/>
    </row>
    <row r="83" spans="8:8">
      <c r="H83" s="15"/>
    </row>
    <row r="84" spans="8:8">
      <c r="H84" s="15"/>
    </row>
  </sheetData>
  <mergeCells count="3">
    <mergeCell ref="F6:G6"/>
    <mergeCell ref="A1:H1"/>
    <mergeCell ref="A2:H2"/>
  </mergeCells>
  <phoneticPr fontId="0" type="noConversion"/>
  <pageMargins left="1.25" right="0.75" top="1" bottom="1" header="0.5" footer="0.5"/>
  <pageSetup scale="98" fitToHeight="0" orientation="portrait" r:id="rId1"/>
  <headerFooter alignWithMargins="0">
    <oddFooter xml:space="preserve">&amp;L&amp;"Lucida Sans,Regular"&amp;10                     Welsh Group&amp;C&amp;"Lucida Sans,Regular"&amp;10Page &amp;P&amp;R&amp;"Lucida Sans,Regular"&amp;10June 26, 2015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20</vt:i4>
      </vt:variant>
    </vt:vector>
  </HeadingPairs>
  <TitlesOfParts>
    <vt:vector size="32" baseType="lpstr">
      <vt:lpstr>362</vt:lpstr>
      <vt:lpstr>364</vt:lpstr>
      <vt:lpstr>365</vt:lpstr>
      <vt:lpstr>366</vt:lpstr>
      <vt:lpstr>367</vt:lpstr>
      <vt:lpstr>368</vt:lpstr>
      <vt:lpstr>369</vt:lpstr>
      <vt:lpstr>370</vt:lpstr>
      <vt:lpstr>371</vt:lpstr>
      <vt:lpstr>373</vt:lpstr>
      <vt:lpstr>Sheet2</vt:lpstr>
      <vt:lpstr>Sheet3</vt:lpstr>
      <vt:lpstr>'362'!Print_Area</vt:lpstr>
      <vt:lpstr>'364'!Print_Area</vt:lpstr>
      <vt:lpstr>'365'!Print_Area</vt:lpstr>
      <vt:lpstr>'366'!Print_Area</vt:lpstr>
      <vt:lpstr>'367'!Print_Area</vt:lpstr>
      <vt:lpstr>'368'!Print_Area</vt:lpstr>
      <vt:lpstr>'369'!Print_Area</vt:lpstr>
      <vt:lpstr>'370'!Print_Area</vt:lpstr>
      <vt:lpstr>'371'!Print_Area</vt:lpstr>
      <vt:lpstr>'373'!Print_Area</vt:lpstr>
      <vt:lpstr>'362'!Print_Titles</vt:lpstr>
      <vt:lpstr>'364'!Print_Titles</vt:lpstr>
      <vt:lpstr>'365'!Print_Titles</vt:lpstr>
      <vt:lpstr>'366'!Print_Titles</vt:lpstr>
      <vt:lpstr>'367'!Print_Titles</vt:lpstr>
      <vt:lpstr>'368'!Print_Titles</vt:lpstr>
      <vt:lpstr>'369'!Print_Titles</vt:lpstr>
      <vt:lpstr>'370'!Print_Titles</vt:lpstr>
      <vt:lpstr>'371'!Print_Titles</vt:lpstr>
      <vt:lpstr>'373'!Print_Titles</vt:lpstr>
    </vt:vector>
  </TitlesOfParts>
  <Company>Welsh Group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Welsh</dc:creator>
  <cp:lastModifiedBy>robert welsh</cp:lastModifiedBy>
  <cp:lastPrinted>2015-06-22T04:42:07Z</cp:lastPrinted>
  <dcterms:created xsi:type="dcterms:W3CDTF">2005-09-26T14:59:18Z</dcterms:created>
  <dcterms:modified xsi:type="dcterms:W3CDTF">2015-12-24T01:20:02Z</dcterms:modified>
</cp:coreProperties>
</file>