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8" yWindow="180" windowWidth="11592" windowHeight="119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</definedNames>
  <calcPr calcId="145621"/>
</workbook>
</file>

<file path=xl/calcChain.xml><?xml version="1.0" encoding="utf-8"?>
<calcChain xmlns="http://schemas.openxmlformats.org/spreadsheetml/2006/main">
  <c r="D29" i="1" l="1"/>
  <c r="D35" i="1" s="1"/>
  <c r="D38" i="1" s="1"/>
  <c r="F17" i="1" l="1"/>
  <c r="F27" i="1"/>
  <c r="H24" i="1" l="1"/>
  <c r="F24" i="1"/>
  <c r="H25" i="1" l="1"/>
  <c r="F25" i="1" l="1"/>
  <c r="H12" i="1"/>
  <c r="K70" i="1"/>
  <c r="H10" i="1"/>
  <c r="H16" i="1"/>
  <c r="H17" i="1"/>
  <c r="F23" i="1"/>
  <c r="H21" i="1"/>
  <c r="H20" i="1"/>
  <c r="F19" i="1"/>
  <c r="F16" i="1"/>
  <c r="H15" i="1"/>
  <c r="F13" i="1"/>
  <c r="F12" i="1"/>
  <c r="H11" i="1"/>
  <c r="H14" i="1"/>
  <c r="F14" i="1"/>
  <c r="H27" i="1"/>
  <c r="H26" i="1"/>
  <c r="H23" i="1"/>
  <c r="H22" i="1"/>
  <c r="H19" i="1"/>
  <c r="H18" i="1"/>
  <c r="H13" i="1"/>
  <c r="F26" i="1"/>
  <c r="F22" i="1"/>
  <c r="F21" i="1"/>
  <c r="F20" i="1"/>
  <c r="F18" i="1"/>
  <c r="F15" i="1"/>
  <c r="F11" i="1"/>
  <c r="F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F29" i="1" l="1"/>
  <c r="F33" i="1" s="1"/>
  <c r="H33" i="1"/>
  <c r="J33" i="1" l="1"/>
</calcChain>
</file>

<file path=xl/sharedStrings.xml><?xml version="1.0" encoding="utf-8"?>
<sst xmlns="http://schemas.openxmlformats.org/spreadsheetml/2006/main" count="63" uniqueCount="58">
  <si>
    <t>Kenergy Corp.</t>
  </si>
  <si>
    <t>Supervisory Control</t>
  </si>
  <si>
    <t xml:space="preserve">Station </t>
  </si>
  <si>
    <t>Microwave Equipment</t>
  </si>
  <si>
    <t>Microwave Towers</t>
  </si>
  <si>
    <t>Owensboro Fiber Loop</t>
  </si>
  <si>
    <t>Poles, Tower's, and Fixtures</t>
  </si>
  <si>
    <t>Underground Conduit</t>
  </si>
  <si>
    <t>Underground Conductor and Devices</t>
  </si>
  <si>
    <t>Overhead Conductor's and Devices</t>
  </si>
  <si>
    <t>Line Transformer's</t>
  </si>
  <si>
    <t>Services</t>
  </si>
  <si>
    <t>Meters</t>
  </si>
  <si>
    <t>Installation on Customer's Premises</t>
  </si>
  <si>
    <t>Street Lighting</t>
  </si>
  <si>
    <t>Total - Distribution Plant</t>
  </si>
  <si>
    <t>Balance</t>
  </si>
  <si>
    <t>Depreciation</t>
  </si>
  <si>
    <t>Rate</t>
  </si>
  <si>
    <t>n/a</t>
  </si>
  <si>
    <t>Proforma</t>
  </si>
  <si>
    <t>Adjustment</t>
  </si>
  <si>
    <t>(a)</t>
  </si>
  <si>
    <t>(b)</t>
  </si>
  <si>
    <t>(d)</t>
  </si>
  <si>
    <t>Line</t>
  </si>
  <si>
    <t>No.</t>
  </si>
  <si>
    <t>(c)</t>
  </si>
  <si>
    <t>Land and Land Rights</t>
  </si>
  <si>
    <t>(e)</t>
  </si>
  <si>
    <t>Account</t>
  </si>
  <si>
    <t>Number</t>
  </si>
  <si>
    <t>Description</t>
  </si>
  <si>
    <t xml:space="preserve">Test year </t>
  </si>
  <si>
    <t>Depreciation Adjustment - Distribution plant</t>
  </si>
  <si>
    <t>General plant accounts</t>
  </si>
  <si>
    <t>account 302 franchises</t>
  </si>
  <si>
    <t>Total utility plant per line 1 form 7</t>
  </si>
  <si>
    <t>Current rates</t>
  </si>
  <si>
    <t>Adjustment - year end plant @ current rates</t>
  </si>
  <si>
    <t>Proposed</t>
  </si>
  <si>
    <t>rates</t>
  </si>
  <si>
    <t xml:space="preserve">Impact </t>
  </si>
  <si>
    <t xml:space="preserve">of </t>
  </si>
  <si>
    <t>change</t>
  </si>
  <si>
    <t>(f)</t>
  </si>
  <si>
    <t>(g)</t>
  </si>
  <si>
    <t>Current</t>
  </si>
  <si>
    <t>new rates</t>
  </si>
  <si>
    <t>Total</t>
  </si>
  <si>
    <t>AMI Meters</t>
  </si>
  <si>
    <t>Fiber Installed in Substations</t>
  </si>
  <si>
    <t>Substation AMI</t>
  </si>
  <si>
    <t>AMI Meters-Pilot Program</t>
  </si>
  <si>
    <t>2015-00312 Rate Application</t>
  </si>
  <si>
    <t>Exhibit 5A, page 11</t>
  </si>
  <si>
    <t>(h)</t>
  </si>
  <si>
    <t>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</si>
</sst>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_(&quot;$&quot;* #,##0_);_(&quot;$&quot;* \(#,##0\);_(&quot;$&quot;* &quot;-&quot;??_);_(@_)"/>
    <numFmt numFmtId="167" formatCode="0.0%"/>
    <numFmt numFmtId="168" formatCode="0.00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0" borderId="0" xfId="0" applyFont="1"/>
    <xf numFmtId="164" fontId="0" fillId="0" borderId="3" xfId="0" applyNumberFormat="1" applyBorder="1"/>
    <xf numFmtId="166" fontId="0" fillId="0" borderId="0" xfId="2" applyNumberFormat="1" applyFont="1"/>
    <xf numFmtId="166" fontId="0" fillId="0" borderId="2" xfId="2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/>
    <xf numFmtId="166" fontId="0" fillId="0" borderId="1" xfId="0" applyNumberFormat="1" applyBorder="1"/>
    <xf numFmtId="0" fontId="3" fillId="0" borderId="2" xfId="0" applyFont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43" fontId="7" fillId="0" borderId="0" xfId="1" applyFont="1" applyFill="1" applyBorder="1" applyAlignment="1" applyProtection="1">
      <alignment vertical="top"/>
    </xf>
    <xf numFmtId="43" fontId="6" fillId="0" borderId="0" xfId="1" applyFont="1"/>
    <xf numFmtId="43" fontId="5" fillId="0" borderId="0" xfId="1" applyFont="1" applyFill="1" applyBorder="1" applyAlignment="1" applyProtection="1">
      <alignment vertical="top"/>
    </xf>
    <xf numFmtId="43" fontId="0" fillId="0" borderId="0" xfId="1" applyFont="1"/>
    <xf numFmtId="1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14" fontId="6" fillId="0" borderId="0" xfId="1" applyNumberFormat="1" applyFont="1"/>
    <xf numFmtId="43" fontId="6" fillId="0" borderId="0" xfId="0" applyNumberFormat="1" applyFont="1"/>
    <xf numFmtId="0" fontId="3" fillId="0" borderId="0" xfId="0" applyFont="1" applyFill="1" applyBorder="1" applyAlignment="1">
      <alignment horizontal="center"/>
    </xf>
    <xf numFmtId="167" fontId="0" fillId="0" borderId="0" xfId="4" applyNumberFormat="1" applyFont="1" applyAlignment="1">
      <alignment horizontal="center"/>
    </xf>
    <xf numFmtId="167" fontId="0" fillId="0" borderId="0" xfId="4" applyNumberFormat="1" applyFont="1" applyFill="1" applyAlignment="1">
      <alignment horizontal="center"/>
    </xf>
    <xf numFmtId="165" fontId="0" fillId="0" borderId="0" xfId="0" applyNumberFormat="1" applyFill="1"/>
    <xf numFmtId="0" fontId="1" fillId="0" borderId="0" xfId="0" applyFont="1"/>
    <xf numFmtId="4" fontId="1" fillId="0" borderId="0" xfId="0" applyNumberFormat="1" applyFont="1" applyFill="1" applyBorder="1" applyAlignment="1" applyProtection="1">
      <alignment vertical="top"/>
    </xf>
    <xf numFmtId="43" fontId="0" fillId="0" borderId="0" xfId="1" applyFont="1" applyBorder="1"/>
    <xf numFmtId="164" fontId="0" fillId="0" borderId="0" xfId="0" applyNumberFormat="1" applyFill="1"/>
    <xf numFmtId="164" fontId="0" fillId="0" borderId="2" xfId="0" applyNumberFormat="1" applyFill="1" applyBorder="1"/>
    <xf numFmtId="166" fontId="0" fillId="0" borderId="0" xfId="2" applyNumberFormat="1" applyFont="1" applyFill="1"/>
    <xf numFmtId="166" fontId="0" fillId="0" borderId="2" xfId="2" applyNumberFormat="1" applyFont="1" applyFill="1" applyBorder="1"/>
    <xf numFmtId="43" fontId="0" fillId="0" borderId="0" xfId="1" applyFont="1" applyAlignment="1">
      <alignment horizontal="centerContinuous"/>
    </xf>
    <xf numFmtId="0" fontId="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3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tabSelected="1" workbookViewId="0">
      <selection activeCell="J35" sqref="J35"/>
    </sheetView>
  </sheetViews>
  <sheetFormatPr defaultRowHeight="13.2" x14ac:dyDescent="0.25"/>
  <cols>
    <col min="2" max="2" width="31.44140625" bestFit="1" customWidth="1"/>
    <col min="3" max="3" width="12.6640625" customWidth="1"/>
    <col min="4" max="4" width="15.33203125" bestFit="1" customWidth="1"/>
    <col min="5" max="5" width="12" bestFit="1" customWidth="1"/>
    <col min="6" max="6" width="11.88671875" bestFit="1" customWidth="1"/>
    <col min="7" max="7" width="11.44140625" bestFit="1" customWidth="1"/>
    <col min="8" max="8" width="12.33203125" bestFit="1" customWidth="1"/>
    <col min="9" max="9" width="12" bestFit="1" customWidth="1"/>
    <col min="10" max="10" width="11.109375" bestFit="1" customWidth="1"/>
    <col min="11" max="11" width="11.33203125" bestFit="1" customWidth="1"/>
  </cols>
  <sheetData>
    <row r="1" spans="1:10" ht="15.6" x14ac:dyDescent="0.3">
      <c r="A1" s="6"/>
      <c r="B1" s="7" t="s">
        <v>0</v>
      </c>
      <c r="C1" s="7"/>
      <c r="D1" s="7"/>
      <c r="E1" s="7"/>
      <c r="F1" s="7"/>
      <c r="G1" s="5"/>
      <c r="H1" s="5"/>
    </row>
    <row r="2" spans="1:10" ht="15.6" x14ac:dyDescent="0.3">
      <c r="A2" s="6"/>
      <c r="B2" s="7" t="s">
        <v>54</v>
      </c>
      <c r="C2" s="7"/>
      <c r="D2" s="7"/>
      <c r="E2" s="7"/>
      <c r="F2" s="7"/>
      <c r="G2" s="5"/>
      <c r="H2" s="5"/>
    </row>
    <row r="3" spans="1:10" ht="15.6" x14ac:dyDescent="0.3">
      <c r="A3" s="6"/>
      <c r="B3" s="7" t="s">
        <v>34</v>
      </c>
      <c r="C3" s="7"/>
      <c r="D3" s="7"/>
      <c r="E3" s="7"/>
      <c r="F3" s="7"/>
      <c r="G3" s="5"/>
      <c r="H3" s="5"/>
    </row>
    <row r="4" spans="1:10" ht="15.6" x14ac:dyDescent="0.3">
      <c r="A4" s="6"/>
      <c r="B4" s="7"/>
      <c r="C4" s="7"/>
      <c r="D4" s="7"/>
      <c r="E4" s="7"/>
      <c r="F4" s="7"/>
    </row>
    <row r="5" spans="1:10" x14ac:dyDescent="0.25">
      <c r="B5" s="5" t="s">
        <v>22</v>
      </c>
      <c r="C5" s="1" t="s">
        <v>23</v>
      </c>
      <c r="D5" s="1" t="s">
        <v>27</v>
      </c>
      <c r="E5" s="1" t="s">
        <v>24</v>
      </c>
      <c r="F5" s="1" t="s">
        <v>29</v>
      </c>
      <c r="G5" s="16" t="s">
        <v>45</v>
      </c>
      <c r="H5" s="16" t="s">
        <v>46</v>
      </c>
      <c r="I5" s="43" t="s">
        <v>56</v>
      </c>
      <c r="J5" s="43" t="s">
        <v>57</v>
      </c>
    </row>
    <row r="6" spans="1:10" x14ac:dyDescent="0.25">
      <c r="E6" s="16" t="s">
        <v>47</v>
      </c>
      <c r="F6" s="16" t="s">
        <v>20</v>
      </c>
      <c r="G6" s="16" t="s">
        <v>40</v>
      </c>
      <c r="H6" s="16" t="s">
        <v>42</v>
      </c>
    </row>
    <row r="7" spans="1:10" x14ac:dyDescent="0.25">
      <c r="A7" s="1" t="s">
        <v>25</v>
      </c>
      <c r="C7" s="1" t="s">
        <v>30</v>
      </c>
      <c r="D7" s="1" t="s">
        <v>16</v>
      </c>
      <c r="E7" s="1" t="s">
        <v>17</v>
      </c>
      <c r="F7" s="16" t="s">
        <v>17</v>
      </c>
      <c r="G7" s="16" t="s">
        <v>17</v>
      </c>
      <c r="H7" s="16" t="s">
        <v>43</v>
      </c>
    </row>
    <row r="8" spans="1:10" x14ac:dyDescent="0.25">
      <c r="A8" s="1" t="s">
        <v>26</v>
      </c>
      <c r="B8" s="9" t="s">
        <v>32</v>
      </c>
      <c r="C8" s="10" t="s">
        <v>31</v>
      </c>
      <c r="D8" s="11">
        <v>42185</v>
      </c>
      <c r="E8" s="10" t="s">
        <v>18</v>
      </c>
      <c r="F8" s="17" t="s">
        <v>38</v>
      </c>
      <c r="G8" s="19" t="s">
        <v>41</v>
      </c>
      <c r="H8" s="19" t="s">
        <v>44</v>
      </c>
    </row>
    <row r="9" spans="1:10" x14ac:dyDescent="0.25">
      <c r="A9" s="1">
        <v>1</v>
      </c>
      <c r="B9" t="s">
        <v>28</v>
      </c>
      <c r="C9" s="8">
        <v>360</v>
      </c>
      <c r="D9" s="38">
        <v>901744.88</v>
      </c>
      <c r="E9" s="1" t="s">
        <v>19</v>
      </c>
      <c r="F9" s="2">
        <v>0</v>
      </c>
      <c r="G9" s="31" t="s">
        <v>19</v>
      </c>
    </row>
    <row r="10" spans="1:10" x14ac:dyDescent="0.25">
      <c r="A10" s="1">
        <f>A9+1</f>
        <v>2</v>
      </c>
      <c r="B10" t="s">
        <v>2</v>
      </c>
      <c r="C10" s="8">
        <v>362</v>
      </c>
      <c r="D10" s="38">
        <v>20839141.690000001</v>
      </c>
      <c r="E10" s="32">
        <v>1.9E-2</v>
      </c>
      <c r="F10" s="2">
        <f>ROUND(D10*E10,0)</f>
        <v>395944</v>
      </c>
      <c r="G10" s="33">
        <v>1.9E-2</v>
      </c>
      <c r="H10" s="14">
        <f>(G10-E10)*D10</f>
        <v>0</v>
      </c>
    </row>
    <row r="11" spans="1:10" x14ac:dyDescent="0.25">
      <c r="A11" s="1">
        <f t="shared" ref="A11:A40" si="0">A10+1</f>
        <v>3</v>
      </c>
      <c r="B11" t="s">
        <v>1</v>
      </c>
      <c r="C11" s="8">
        <v>362.1</v>
      </c>
      <c r="D11" s="38">
        <v>1700393.88</v>
      </c>
      <c r="E11" s="32">
        <v>0.05</v>
      </c>
      <c r="F11" s="2">
        <f t="shared" ref="F11:F25" si="1">ROUND(D11*E11,0)</f>
        <v>85020</v>
      </c>
      <c r="G11" s="33">
        <v>0.05</v>
      </c>
      <c r="H11" s="14">
        <f t="shared" ref="H11:H25" si="2">(G11-E11)*D11</f>
        <v>0</v>
      </c>
    </row>
    <row r="12" spans="1:10" x14ac:dyDescent="0.25">
      <c r="A12" s="1">
        <f t="shared" si="0"/>
        <v>4</v>
      </c>
      <c r="B12" t="s">
        <v>3</v>
      </c>
      <c r="C12" s="8">
        <v>362.2</v>
      </c>
      <c r="D12" s="38">
        <v>481561.05</v>
      </c>
      <c r="E12" s="32">
        <v>0.05</v>
      </c>
      <c r="F12" s="2">
        <f t="shared" si="1"/>
        <v>24078</v>
      </c>
      <c r="G12" s="33">
        <v>0.05</v>
      </c>
      <c r="H12" s="14">
        <f>(G12-E12)*D12</f>
        <v>0</v>
      </c>
    </row>
    <row r="13" spans="1:10" x14ac:dyDescent="0.25">
      <c r="A13" s="1">
        <f t="shared" si="0"/>
        <v>5</v>
      </c>
      <c r="B13" t="s">
        <v>4</v>
      </c>
      <c r="C13" s="8">
        <v>362.22300000000001</v>
      </c>
      <c r="D13" s="38">
        <v>1411546.77</v>
      </c>
      <c r="E13" s="32">
        <v>2.8000000000000001E-2</v>
      </c>
      <c r="F13" s="2">
        <f t="shared" si="1"/>
        <v>39523</v>
      </c>
      <c r="G13" s="33">
        <v>2.8000000000000001E-2</v>
      </c>
      <c r="H13" s="14">
        <f t="shared" si="2"/>
        <v>0</v>
      </c>
    </row>
    <row r="14" spans="1:10" x14ac:dyDescent="0.25">
      <c r="A14" s="1">
        <f t="shared" si="0"/>
        <v>6</v>
      </c>
      <c r="B14" t="s">
        <v>51</v>
      </c>
      <c r="C14" s="8">
        <v>362.3</v>
      </c>
      <c r="D14" s="38">
        <v>54222.99</v>
      </c>
      <c r="E14" s="32">
        <v>0.04</v>
      </c>
      <c r="F14" s="2">
        <f t="shared" si="1"/>
        <v>2169</v>
      </c>
      <c r="G14" s="33">
        <v>0.04</v>
      </c>
      <c r="H14" s="14">
        <f t="shared" si="2"/>
        <v>0</v>
      </c>
    </row>
    <row r="15" spans="1:10" x14ac:dyDescent="0.25">
      <c r="A15" s="1">
        <f t="shared" si="0"/>
        <v>7</v>
      </c>
      <c r="B15" t="s">
        <v>5</v>
      </c>
      <c r="C15" s="8">
        <v>362.4</v>
      </c>
      <c r="D15" s="38">
        <v>910478.66</v>
      </c>
      <c r="E15" s="32">
        <v>0.04</v>
      </c>
      <c r="F15" s="2">
        <f t="shared" si="1"/>
        <v>36419</v>
      </c>
      <c r="G15" s="33">
        <v>0.04</v>
      </c>
      <c r="H15" s="14">
        <f t="shared" si="2"/>
        <v>0</v>
      </c>
    </row>
    <row r="16" spans="1:10" x14ac:dyDescent="0.25">
      <c r="A16" s="1">
        <f t="shared" si="0"/>
        <v>8</v>
      </c>
      <c r="B16" t="s">
        <v>52</v>
      </c>
      <c r="C16" s="8">
        <v>362.5</v>
      </c>
      <c r="D16" s="38">
        <v>0</v>
      </c>
      <c r="E16" s="32">
        <v>7.4999999999999997E-2</v>
      </c>
      <c r="F16" s="2">
        <f t="shared" si="1"/>
        <v>0</v>
      </c>
      <c r="G16" s="33">
        <v>7.4999999999999997E-2</v>
      </c>
      <c r="H16" s="14">
        <f>(G16-E16)*D16</f>
        <v>0</v>
      </c>
    </row>
    <row r="17" spans="1:11" x14ac:dyDescent="0.25">
      <c r="A17" s="1">
        <f t="shared" si="0"/>
        <v>9</v>
      </c>
      <c r="B17" t="s">
        <v>6</v>
      </c>
      <c r="C17" s="8">
        <v>364</v>
      </c>
      <c r="D17" s="38">
        <v>84982663.430000007</v>
      </c>
      <c r="E17" s="32">
        <v>4.7E-2</v>
      </c>
      <c r="F17" s="2">
        <f>ROUND(D17*E17,0)</f>
        <v>3994185</v>
      </c>
      <c r="G17" s="33">
        <v>4.7E-2</v>
      </c>
      <c r="H17" s="14">
        <f>(G17-E17)*D17</f>
        <v>0</v>
      </c>
    </row>
    <row r="18" spans="1:11" x14ac:dyDescent="0.25">
      <c r="A18" s="1">
        <f t="shared" si="0"/>
        <v>10</v>
      </c>
      <c r="B18" t="s">
        <v>9</v>
      </c>
      <c r="C18" s="8">
        <v>365</v>
      </c>
      <c r="D18" s="38">
        <v>59266010.509999998</v>
      </c>
      <c r="E18" s="32">
        <v>3.9E-2</v>
      </c>
      <c r="F18" s="2">
        <f t="shared" si="1"/>
        <v>2311374</v>
      </c>
      <c r="G18" s="33">
        <v>0.04</v>
      </c>
      <c r="H18" s="14">
        <f t="shared" si="2"/>
        <v>59266.010510000051</v>
      </c>
    </row>
    <row r="19" spans="1:11" x14ac:dyDescent="0.25">
      <c r="A19" s="1">
        <f t="shared" si="0"/>
        <v>11</v>
      </c>
      <c r="B19" t="s">
        <v>7</v>
      </c>
      <c r="C19" s="8">
        <v>366</v>
      </c>
      <c r="D19" s="38">
        <v>14166.24</v>
      </c>
      <c r="E19" s="32">
        <v>2.1999999999999999E-2</v>
      </c>
      <c r="F19" s="2">
        <f t="shared" si="1"/>
        <v>312</v>
      </c>
      <c r="G19" s="33">
        <v>2.1999999999999999E-2</v>
      </c>
      <c r="H19" s="14">
        <f t="shared" si="2"/>
        <v>0</v>
      </c>
    </row>
    <row r="20" spans="1:11" x14ac:dyDescent="0.25">
      <c r="A20" s="1">
        <f t="shared" si="0"/>
        <v>12</v>
      </c>
      <c r="B20" t="s">
        <v>8</v>
      </c>
      <c r="C20" s="8">
        <v>367</v>
      </c>
      <c r="D20" s="38">
        <v>17954090.390000001</v>
      </c>
      <c r="E20" s="32">
        <v>3.1E-2</v>
      </c>
      <c r="F20" s="2">
        <f t="shared" si="1"/>
        <v>556577</v>
      </c>
      <c r="G20" s="33">
        <v>3.3000000000000002E-2</v>
      </c>
      <c r="H20" s="14">
        <f t="shared" si="2"/>
        <v>35908.180780000032</v>
      </c>
    </row>
    <row r="21" spans="1:11" x14ac:dyDescent="0.25">
      <c r="A21" s="1">
        <f t="shared" si="0"/>
        <v>13</v>
      </c>
      <c r="B21" t="s">
        <v>10</v>
      </c>
      <c r="C21" s="8">
        <v>368</v>
      </c>
      <c r="D21" s="38">
        <v>37369692.780000001</v>
      </c>
      <c r="E21" s="32">
        <v>2.9000000000000001E-2</v>
      </c>
      <c r="F21" s="2">
        <f t="shared" si="1"/>
        <v>1083721</v>
      </c>
      <c r="G21" s="33">
        <v>3.3000000000000002E-2</v>
      </c>
      <c r="H21" s="14">
        <f t="shared" si="2"/>
        <v>149478.77112000002</v>
      </c>
    </row>
    <row r="22" spans="1:11" x14ac:dyDescent="0.25">
      <c r="A22" s="1">
        <f t="shared" si="0"/>
        <v>14</v>
      </c>
      <c r="B22" t="s">
        <v>11</v>
      </c>
      <c r="C22" s="8">
        <v>369</v>
      </c>
      <c r="D22" s="38">
        <v>29423511.350000001</v>
      </c>
      <c r="E22" s="32">
        <v>3.7999999999999999E-2</v>
      </c>
      <c r="F22" s="2">
        <f t="shared" si="1"/>
        <v>1118093</v>
      </c>
      <c r="G22" s="33">
        <v>0.04</v>
      </c>
      <c r="H22" s="14">
        <f t="shared" si="2"/>
        <v>58847.022700000052</v>
      </c>
    </row>
    <row r="23" spans="1:11" x14ac:dyDescent="0.25">
      <c r="A23" s="1">
        <f t="shared" si="0"/>
        <v>15</v>
      </c>
      <c r="B23" t="s">
        <v>12</v>
      </c>
      <c r="C23" s="8">
        <v>370</v>
      </c>
      <c r="D23" s="38">
        <v>5955489.5300000003</v>
      </c>
      <c r="E23" s="32">
        <v>0.05</v>
      </c>
      <c r="F23" s="2">
        <f t="shared" si="1"/>
        <v>297774</v>
      </c>
      <c r="G23" s="33">
        <v>0.06</v>
      </c>
      <c r="H23" s="14">
        <f t="shared" si="2"/>
        <v>59554.895299999975</v>
      </c>
      <c r="K23" s="1"/>
    </row>
    <row r="24" spans="1:11" x14ac:dyDescent="0.25">
      <c r="A24" s="1">
        <f t="shared" si="0"/>
        <v>16</v>
      </c>
      <c r="B24" s="35" t="s">
        <v>53</v>
      </c>
      <c r="C24" s="8">
        <v>370.1</v>
      </c>
      <c r="D24" s="38">
        <v>157901.46</v>
      </c>
      <c r="E24" s="32">
        <v>6.6699999999999995E-2</v>
      </c>
      <c r="F24" s="2">
        <f t="shared" si="1"/>
        <v>10532</v>
      </c>
      <c r="G24" s="33">
        <v>6.6699999999999995E-2</v>
      </c>
      <c r="H24" s="14">
        <f t="shared" si="2"/>
        <v>0</v>
      </c>
    </row>
    <row r="25" spans="1:11" x14ac:dyDescent="0.25">
      <c r="A25" s="1">
        <f t="shared" si="0"/>
        <v>17</v>
      </c>
      <c r="B25" t="s">
        <v>50</v>
      </c>
      <c r="C25" s="34">
        <v>370.2</v>
      </c>
      <c r="D25" s="38">
        <v>3803280.52</v>
      </c>
      <c r="E25" s="32">
        <v>7.4999999999999997E-2</v>
      </c>
      <c r="F25" s="2">
        <f t="shared" si="1"/>
        <v>285246</v>
      </c>
      <c r="G25" s="33">
        <v>7.4999999999999997E-2</v>
      </c>
      <c r="H25" s="14">
        <f t="shared" si="2"/>
        <v>0</v>
      </c>
    </row>
    <row r="26" spans="1:11" x14ac:dyDescent="0.25">
      <c r="A26" s="1">
        <f t="shared" si="0"/>
        <v>18</v>
      </c>
      <c r="B26" t="s">
        <v>13</v>
      </c>
      <c r="C26" s="8">
        <v>371</v>
      </c>
      <c r="D26" s="38">
        <v>4644127.3899999997</v>
      </c>
      <c r="E26" s="32">
        <v>5.3999999999999999E-2</v>
      </c>
      <c r="F26" s="2">
        <f>ROUND(D26*E26,0)</f>
        <v>250783</v>
      </c>
      <c r="G26" s="33">
        <v>5.0999999999999997E-2</v>
      </c>
      <c r="H26" s="14">
        <f>(G26-E26)*D26</f>
        <v>-13932.382170000012</v>
      </c>
    </row>
    <row r="27" spans="1:11" x14ac:dyDescent="0.25">
      <c r="A27" s="1">
        <f t="shared" si="0"/>
        <v>19</v>
      </c>
      <c r="B27" t="s">
        <v>14</v>
      </c>
      <c r="C27" s="8">
        <v>373</v>
      </c>
      <c r="D27" s="39">
        <v>925068.57</v>
      </c>
      <c r="E27" s="32">
        <v>3.7999999999999999E-2</v>
      </c>
      <c r="F27" s="2">
        <f>ROUND(D27*E27,0)</f>
        <v>35153</v>
      </c>
      <c r="G27" s="33">
        <v>4.5999999999999999E-2</v>
      </c>
      <c r="H27" s="15">
        <f>(G27-E27)*D27</f>
        <v>7400.5485600000002</v>
      </c>
    </row>
    <row r="28" spans="1:11" x14ac:dyDescent="0.25">
      <c r="A28" s="1">
        <f t="shared" si="0"/>
        <v>20</v>
      </c>
      <c r="D28" s="2"/>
    </row>
    <row r="29" spans="1:11" ht="13.8" thickBot="1" x14ac:dyDescent="0.3">
      <c r="A29" s="1">
        <f t="shared" si="0"/>
        <v>21</v>
      </c>
      <c r="B29" t="s">
        <v>15</v>
      </c>
      <c r="D29" s="3">
        <f>SUM(D9:D27)</f>
        <v>270795092.09000003</v>
      </c>
      <c r="F29" s="4">
        <f>SUM(F9:F27)</f>
        <v>10526903</v>
      </c>
    </row>
    <row r="30" spans="1:11" ht="13.8" thickTop="1" x14ac:dyDescent="0.25">
      <c r="A30" s="1">
        <f t="shared" si="0"/>
        <v>22</v>
      </c>
    </row>
    <row r="31" spans="1:11" x14ac:dyDescent="0.25">
      <c r="A31" s="1">
        <f t="shared" si="0"/>
        <v>23</v>
      </c>
      <c r="D31" t="s">
        <v>33</v>
      </c>
      <c r="F31" s="39">
        <v>10034765.199999999</v>
      </c>
    </row>
    <row r="32" spans="1:11" x14ac:dyDescent="0.25">
      <c r="A32" s="1">
        <f t="shared" si="0"/>
        <v>24</v>
      </c>
      <c r="G32" s="16" t="s">
        <v>21</v>
      </c>
      <c r="I32" s="12" t="s">
        <v>49</v>
      </c>
    </row>
    <row r="33" spans="1:10" ht="13.8" thickBot="1" x14ac:dyDescent="0.3">
      <c r="A33" s="1">
        <f t="shared" si="0"/>
        <v>25</v>
      </c>
      <c r="C33" s="12" t="s">
        <v>39</v>
      </c>
      <c r="F33" s="3">
        <f>F29-F31</f>
        <v>492137.80000000075</v>
      </c>
      <c r="G33" s="16" t="s">
        <v>48</v>
      </c>
      <c r="H33" s="18">
        <f>SUM(H10:H27)</f>
        <v>356523.04680000013</v>
      </c>
      <c r="I33" s="12" t="s">
        <v>21</v>
      </c>
      <c r="J33" s="3">
        <f>F33+H33</f>
        <v>848660.84680000087</v>
      </c>
    </row>
    <row r="34" spans="1:10" ht="13.8" thickTop="1" x14ac:dyDescent="0.25">
      <c r="A34" s="1">
        <f t="shared" si="0"/>
        <v>26</v>
      </c>
    </row>
    <row r="35" spans="1:10" x14ac:dyDescent="0.25">
      <c r="A35" s="1">
        <f t="shared" si="0"/>
        <v>27</v>
      </c>
      <c r="B35" t="s">
        <v>15</v>
      </c>
      <c r="D35" s="4">
        <f>D29</f>
        <v>270795092.09000003</v>
      </c>
    </row>
    <row r="36" spans="1:10" x14ac:dyDescent="0.25">
      <c r="A36" s="1">
        <f t="shared" si="0"/>
        <v>28</v>
      </c>
      <c r="B36" t="s">
        <v>35</v>
      </c>
      <c r="D36" s="40">
        <v>25685007.010000002</v>
      </c>
    </row>
    <row r="37" spans="1:10" x14ac:dyDescent="0.25">
      <c r="A37" s="1">
        <f t="shared" si="0"/>
        <v>29</v>
      </c>
      <c r="B37" t="s">
        <v>36</v>
      </c>
      <c r="D37" s="41">
        <v>19355.240000000002</v>
      </c>
    </row>
    <row r="38" spans="1:10" ht="13.8" thickBot="1" x14ac:dyDescent="0.3">
      <c r="A38" s="1">
        <f t="shared" si="0"/>
        <v>30</v>
      </c>
      <c r="B38" s="12" t="s">
        <v>37</v>
      </c>
      <c r="D38" s="13">
        <f>SUM(D35:D37)</f>
        <v>296499454.34000003</v>
      </c>
    </row>
    <row r="39" spans="1:10" ht="13.8" thickTop="1" x14ac:dyDescent="0.25">
      <c r="A39" s="1">
        <f t="shared" si="0"/>
        <v>31</v>
      </c>
    </row>
    <row r="40" spans="1:10" x14ac:dyDescent="0.25">
      <c r="A40" s="1">
        <f t="shared" si="0"/>
        <v>32</v>
      </c>
      <c r="B40" s="5" t="s">
        <v>55</v>
      </c>
      <c r="C40" s="5"/>
      <c r="D40" s="42"/>
      <c r="E40" s="5"/>
      <c r="F40" s="5"/>
      <c r="G40" s="5"/>
      <c r="H40" s="5"/>
      <c r="I40" s="5"/>
      <c r="J40" s="5"/>
    </row>
    <row r="41" spans="1:10" x14ac:dyDescent="0.25">
      <c r="D41" s="25"/>
    </row>
    <row r="43" spans="1:10" hidden="1" x14ac:dyDescent="0.25"/>
    <row r="44" spans="1:10" hidden="1" x14ac:dyDescent="0.25">
      <c r="B44" s="25"/>
    </row>
    <row r="45" spans="1:10" hidden="1" x14ac:dyDescent="0.25">
      <c r="B45" s="25"/>
    </row>
    <row r="46" spans="1:10" hidden="1" x14ac:dyDescent="0.25">
      <c r="B46" s="25"/>
    </row>
    <row r="47" spans="1:10" hidden="1" x14ac:dyDescent="0.25">
      <c r="B47" s="25"/>
    </row>
    <row r="48" spans="1:10" hidden="1" x14ac:dyDescent="0.25">
      <c r="B48" s="25"/>
      <c r="C48" s="20"/>
      <c r="D48" s="26"/>
      <c r="E48" s="26"/>
      <c r="F48" s="27"/>
      <c r="G48" s="26"/>
      <c r="H48" s="26"/>
      <c r="I48" s="28"/>
    </row>
    <row r="49" spans="2:9" hidden="1" x14ac:dyDescent="0.25">
      <c r="B49" s="25"/>
      <c r="C49" s="21"/>
      <c r="D49" s="22"/>
      <c r="E49" s="22"/>
      <c r="F49" s="23"/>
      <c r="G49" s="23"/>
      <c r="H49" s="23"/>
      <c r="I49" s="23"/>
    </row>
    <row r="50" spans="2:9" hidden="1" x14ac:dyDescent="0.25">
      <c r="B50" s="25"/>
      <c r="C50" s="21"/>
      <c r="D50" s="22"/>
      <c r="E50" s="22"/>
      <c r="F50" s="23"/>
      <c r="G50" s="23"/>
      <c r="H50" s="23"/>
      <c r="I50" s="23"/>
    </row>
    <row r="51" spans="2:9" hidden="1" x14ac:dyDescent="0.25">
      <c r="B51" s="25"/>
      <c r="C51" s="21"/>
      <c r="D51" s="22"/>
      <c r="E51" s="22"/>
      <c r="F51" s="23"/>
      <c r="G51" s="23"/>
      <c r="H51" s="23"/>
      <c r="I51" s="23"/>
    </row>
    <row r="52" spans="2:9" hidden="1" x14ac:dyDescent="0.25">
      <c r="B52" s="25"/>
      <c r="C52" s="21"/>
      <c r="D52" s="22"/>
      <c r="E52" s="22"/>
      <c r="F52" s="23"/>
      <c r="G52" s="23"/>
      <c r="H52" s="23"/>
      <c r="I52" s="23"/>
    </row>
    <row r="53" spans="2:9" hidden="1" x14ac:dyDescent="0.25">
      <c r="B53" s="25"/>
      <c r="C53" s="21"/>
      <c r="D53" s="22"/>
      <c r="E53" s="22"/>
      <c r="F53" s="23"/>
      <c r="G53" s="23"/>
      <c r="H53" s="23"/>
      <c r="I53" s="23"/>
    </row>
    <row r="54" spans="2:9" hidden="1" x14ac:dyDescent="0.25">
      <c r="B54" s="25"/>
      <c r="C54" s="21"/>
      <c r="D54" s="22"/>
      <c r="E54" s="22"/>
      <c r="F54" s="23"/>
      <c r="G54" s="23"/>
      <c r="H54" s="23"/>
      <c r="I54" s="23"/>
    </row>
    <row r="55" spans="2:9" hidden="1" x14ac:dyDescent="0.25">
      <c r="B55" s="25"/>
      <c r="C55" s="21"/>
      <c r="D55" s="22"/>
      <c r="E55" s="22"/>
      <c r="F55" s="23"/>
      <c r="G55" s="23"/>
      <c r="H55" s="23"/>
      <c r="I55" s="23"/>
    </row>
    <row r="56" spans="2:9" hidden="1" x14ac:dyDescent="0.25">
      <c r="B56" s="25"/>
      <c r="C56" s="21"/>
      <c r="D56" s="22"/>
      <c r="E56" s="22"/>
      <c r="F56" s="23"/>
      <c r="G56" s="23"/>
      <c r="H56" s="23"/>
      <c r="I56" s="23"/>
    </row>
    <row r="57" spans="2:9" hidden="1" x14ac:dyDescent="0.25">
      <c r="B57" s="25"/>
      <c r="C57" s="21"/>
      <c r="D57" s="22"/>
      <c r="E57" s="22"/>
      <c r="F57" s="23"/>
      <c r="G57" s="23"/>
      <c r="H57" s="23"/>
      <c r="I57" s="23"/>
    </row>
    <row r="58" spans="2:9" hidden="1" x14ac:dyDescent="0.25">
      <c r="B58" s="25"/>
      <c r="C58" s="21"/>
      <c r="D58" s="22"/>
      <c r="E58" s="22"/>
      <c r="F58" s="23"/>
      <c r="G58" s="23"/>
      <c r="H58" s="23"/>
      <c r="I58" s="23"/>
    </row>
    <row r="59" spans="2:9" hidden="1" x14ac:dyDescent="0.25">
      <c r="B59" s="25"/>
      <c r="C59" s="21"/>
      <c r="D59" s="22"/>
      <c r="E59" s="22"/>
      <c r="F59" s="23"/>
      <c r="G59" s="23"/>
      <c r="H59" s="23"/>
      <c r="I59" s="23"/>
    </row>
    <row r="60" spans="2:9" hidden="1" x14ac:dyDescent="0.25">
      <c r="B60" s="25"/>
      <c r="C60" s="21"/>
      <c r="D60" s="22"/>
      <c r="E60" s="22"/>
      <c r="F60" s="23"/>
      <c r="G60" s="23"/>
      <c r="H60" s="23"/>
      <c r="I60" s="23"/>
    </row>
    <row r="61" spans="2:9" hidden="1" x14ac:dyDescent="0.25">
      <c r="B61" s="25"/>
      <c r="C61" s="21"/>
      <c r="D61" s="22"/>
      <c r="E61" s="22"/>
      <c r="F61" s="23"/>
      <c r="G61" s="23"/>
      <c r="H61" s="23"/>
      <c r="I61" s="23"/>
    </row>
    <row r="62" spans="2:9" hidden="1" x14ac:dyDescent="0.25">
      <c r="B62" s="25"/>
      <c r="C62" s="21"/>
      <c r="D62" s="22"/>
      <c r="E62" s="22"/>
      <c r="F62" s="23"/>
      <c r="G62" s="23"/>
      <c r="H62" s="23"/>
      <c r="I62" s="23"/>
    </row>
    <row r="63" spans="2:9" hidden="1" x14ac:dyDescent="0.25">
      <c r="B63" s="25"/>
      <c r="C63" s="21"/>
      <c r="D63" s="22"/>
      <c r="E63" s="22"/>
      <c r="F63" s="23"/>
      <c r="G63" s="23"/>
      <c r="H63" s="23"/>
      <c r="I63" s="23"/>
    </row>
    <row r="64" spans="2:9" hidden="1" x14ac:dyDescent="0.25">
      <c r="B64" s="25"/>
      <c r="C64" s="21"/>
      <c r="D64" s="22"/>
      <c r="E64" s="22"/>
      <c r="F64" s="23"/>
      <c r="G64" s="23"/>
      <c r="H64" s="23"/>
      <c r="I64" s="23"/>
    </row>
    <row r="65" spans="2:11" hidden="1" x14ac:dyDescent="0.25">
      <c r="B65" s="25"/>
      <c r="C65" s="21"/>
      <c r="D65" s="22"/>
      <c r="E65" s="22"/>
      <c r="F65" s="23"/>
      <c r="G65" s="23"/>
      <c r="H65" s="23"/>
      <c r="I65" s="23"/>
    </row>
    <row r="66" spans="2:11" hidden="1" x14ac:dyDescent="0.25">
      <c r="B66" s="25"/>
      <c r="D66" s="24"/>
      <c r="E66" s="25"/>
      <c r="F66" s="25"/>
      <c r="G66" s="25"/>
      <c r="H66" s="25"/>
      <c r="I66" s="25"/>
    </row>
    <row r="67" spans="2:11" hidden="1" x14ac:dyDescent="0.25">
      <c r="B67" s="25"/>
      <c r="D67" s="25"/>
      <c r="E67" s="25"/>
      <c r="F67" s="25"/>
      <c r="G67" s="25"/>
      <c r="H67" s="25"/>
      <c r="I67" s="25"/>
    </row>
    <row r="68" spans="2:11" hidden="1" x14ac:dyDescent="0.25">
      <c r="B68" s="25"/>
      <c r="D68" s="29"/>
      <c r="E68" s="29"/>
      <c r="F68" s="29"/>
      <c r="G68" s="29"/>
      <c r="H68" s="29"/>
      <c r="I68" s="29"/>
      <c r="J68" s="29"/>
      <c r="K68" s="29">
        <v>42063</v>
      </c>
    </row>
    <row r="69" spans="2:11" hidden="1" x14ac:dyDescent="0.25">
      <c r="B69" s="25"/>
      <c r="C69" s="20"/>
      <c r="D69" s="23"/>
      <c r="E69" s="23"/>
      <c r="F69" s="23"/>
      <c r="G69" s="23"/>
      <c r="H69" s="23"/>
      <c r="I69" s="23"/>
      <c r="J69" s="23"/>
      <c r="K69" s="23">
        <v>840037.49</v>
      </c>
    </row>
    <row r="70" spans="2:11" hidden="1" x14ac:dyDescent="0.25">
      <c r="B70" s="25"/>
      <c r="E70" s="30"/>
      <c r="F70" s="30"/>
      <c r="G70" s="30"/>
      <c r="H70" s="30"/>
      <c r="I70" s="30"/>
      <c r="J70" s="30"/>
      <c r="K70" s="30">
        <f t="shared" ref="K70" si="3">+K69-J69</f>
        <v>840037.49</v>
      </c>
    </row>
    <row r="71" spans="2:11" hidden="1" x14ac:dyDescent="0.25">
      <c r="B71" s="37"/>
    </row>
    <row r="72" spans="2:11" hidden="1" x14ac:dyDescent="0.25">
      <c r="B72" s="36"/>
    </row>
    <row r="73" spans="2:11" x14ac:dyDescent="0.25">
      <c r="B73" s="36"/>
    </row>
    <row r="74" spans="2:11" x14ac:dyDescent="0.25">
      <c r="B74" s="36"/>
    </row>
    <row r="75" spans="2:11" x14ac:dyDescent="0.25">
      <c r="B75" s="36"/>
    </row>
    <row r="76" spans="2:11" x14ac:dyDescent="0.25">
      <c r="B76" s="36"/>
    </row>
    <row r="77" spans="2:11" x14ac:dyDescent="0.25">
      <c r="B77" s="36"/>
    </row>
    <row r="78" spans="2:11" x14ac:dyDescent="0.25">
      <c r="B78" s="36"/>
    </row>
    <row r="79" spans="2:11" x14ac:dyDescent="0.25">
      <c r="B79" s="36"/>
    </row>
    <row r="80" spans="2:11" x14ac:dyDescent="0.25">
      <c r="B80" s="36"/>
    </row>
    <row r="81" spans="2:2" x14ac:dyDescent="0.25">
      <c r="B81" s="36"/>
    </row>
    <row r="82" spans="2:2" x14ac:dyDescent="0.25">
      <c r="B82" s="36"/>
    </row>
    <row r="83" spans="2:2" x14ac:dyDescent="0.25">
      <c r="B83" s="36"/>
    </row>
    <row r="84" spans="2:2" x14ac:dyDescent="0.25">
      <c r="B84" s="36"/>
    </row>
    <row r="85" spans="2:2" x14ac:dyDescent="0.25">
      <c r="B85" s="36"/>
    </row>
    <row r="86" spans="2:2" x14ac:dyDescent="0.25">
      <c r="B86" s="36"/>
    </row>
    <row r="87" spans="2:2" x14ac:dyDescent="0.25">
      <c r="B87" s="36"/>
    </row>
    <row r="88" spans="2:2" x14ac:dyDescent="0.25">
      <c r="B88" s="36"/>
    </row>
    <row r="89" spans="2:2" x14ac:dyDescent="0.25">
      <c r="B89" s="36"/>
    </row>
    <row r="90" spans="2:2" x14ac:dyDescent="0.25">
      <c r="B90" s="37"/>
    </row>
    <row r="91" spans="2:2" x14ac:dyDescent="0.25">
      <c r="B91" s="37"/>
    </row>
    <row r="92" spans="2:2" x14ac:dyDescent="0.25">
      <c r="B92" s="37"/>
    </row>
    <row r="93" spans="2:2" x14ac:dyDescent="0.25">
      <c r="B93" s="25"/>
    </row>
    <row r="94" spans="2:2" x14ac:dyDescent="0.25">
      <c r="B94" s="25"/>
    </row>
    <row r="95" spans="2:2" x14ac:dyDescent="0.25">
      <c r="B95" s="25"/>
    </row>
    <row r="96" spans="2:2" x14ac:dyDescent="0.25">
      <c r="B96" s="25"/>
    </row>
    <row r="97" spans="2:2" x14ac:dyDescent="0.25">
      <c r="B97" s="25"/>
    </row>
    <row r="98" spans="2:2" x14ac:dyDescent="0.25">
      <c r="B98" s="25"/>
    </row>
    <row r="99" spans="2:2" x14ac:dyDescent="0.25">
      <c r="B99" s="25"/>
    </row>
    <row r="100" spans="2:2" x14ac:dyDescent="0.25">
      <c r="B100" s="25"/>
    </row>
    <row r="101" spans="2:2" x14ac:dyDescent="0.25">
      <c r="B101" s="25"/>
    </row>
    <row r="102" spans="2:2" x14ac:dyDescent="0.25">
      <c r="B102" s="25"/>
    </row>
    <row r="103" spans="2:2" x14ac:dyDescent="0.25">
      <c r="B103" s="25"/>
    </row>
    <row r="104" spans="2:2" x14ac:dyDescent="0.25">
      <c r="B104" s="25"/>
    </row>
    <row r="105" spans="2:2" x14ac:dyDescent="0.25">
      <c r="B105" s="25"/>
    </row>
    <row r="106" spans="2:2" x14ac:dyDescent="0.25">
      <c r="B106" s="25"/>
    </row>
    <row r="107" spans="2:2" x14ac:dyDescent="0.25">
      <c r="B107" s="25"/>
    </row>
    <row r="108" spans="2:2" x14ac:dyDescent="0.25">
      <c r="B108" s="25"/>
    </row>
    <row r="109" spans="2:2" x14ac:dyDescent="0.25">
      <c r="B109" s="25"/>
    </row>
    <row r="110" spans="2:2" x14ac:dyDescent="0.25">
      <c r="B110" s="25"/>
    </row>
    <row r="111" spans="2:2" x14ac:dyDescent="0.25">
      <c r="B111" s="25"/>
    </row>
    <row r="112" spans="2:2" x14ac:dyDescent="0.25">
      <c r="B112" s="25"/>
    </row>
    <row r="113" spans="2:2" x14ac:dyDescent="0.25">
      <c r="B113" s="25"/>
    </row>
    <row r="114" spans="2:2" x14ac:dyDescent="0.25">
      <c r="B114" s="25"/>
    </row>
    <row r="115" spans="2:2" x14ac:dyDescent="0.25">
      <c r="B115" s="25"/>
    </row>
    <row r="116" spans="2:2" x14ac:dyDescent="0.25">
      <c r="B116" s="25"/>
    </row>
    <row r="117" spans="2:2" x14ac:dyDescent="0.25">
      <c r="B117" s="25"/>
    </row>
    <row r="118" spans="2:2" x14ac:dyDescent="0.25">
      <c r="B118" s="25"/>
    </row>
    <row r="119" spans="2:2" x14ac:dyDescent="0.25">
      <c r="B119" s="25"/>
    </row>
    <row r="120" spans="2:2" x14ac:dyDescent="0.25">
      <c r="B120" s="25"/>
    </row>
    <row r="121" spans="2:2" x14ac:dyDescent="0.25">
      <c r="B121" s="25"/>
    </row>
    <row r="122" spans="2:2" x14ac:dyDescent="0.25">
      <c r="B122" s="25"/>
    </row>
    <row r="123" spans="2:2" x14ac:dyDescent="0.25">
      <c r="B123" s="25"/>
    </row>
    <row r="124" spans="2:2" x14ac:dyDescent="0.25">
      <c r="B124" s="25"/>
    </row>
    <row r="125" spans="2:2" x14ac:dyDescent="0.25">
      <c r="B125" s="25"/>
    </row>
    <row r="126" spans="2:2" x14ac:dyDescent="0.25">
      <c r="B126" s="25"/>
    </row>
    <row r="127" spans="2:2" x14ac:dyDescent="0.25">
      <c r="B127" s="25"/>
    </row>
    <row r="128" spans="2:2" x14ac:dyDescent="0.25">
      <c r="B128" s="25"/>
    </row>
    <row r="129" spans="2:2" x14ac:dyDescent="0.25">
      <c r="B129" s="25"/>
    </row>
  </sheetData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Kenergy</dc:creator>
  <cp:lastModifiedBy>Travis Siewert</cp:lastModifiedBy>
  <cp:lastPrinted>2015-09-29T15:43:03Z</cp:lastPrinted>
  <dcterms:created xsi:type="dcterms:W3CDTF">2003-02-17T19:20:11Z</dcterms:created>
  <dcterms:modified xsi:type="dcterms:W3CDTF">2015-12-29T21:16:55Z</dcterms:modified>
</cp:coreProperties>
</file>